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TTORATO\PROGETTI\fagesos_analysis_WP3\DATA\UCO\"/>
    </mc:Choice>
  </mc:AlternateContent>
  <xr:revisionPtr revIDLastSave="0" documentId="13_ncr:1_{3E7C8225-A863-4CA3-B846-E5E8D55AC7A5}" xr6:coauthVersionLast="47" xr6:coauthVersionMax="47" xr10:uidLastSave="{00000000-0000-0000-0000-000000000000}"/>
  <bookViews>
    <workbookView xWindow="-108" yWindow="-108" windowWidth="23256" windowHeight="12456" activeTab="5" xr2:uid="{411FC8EA-3363-4923-8C7F-2C2533CC95DA}"/>
  </bookViews>
  <sheets>
    <sheet name="Metadatos " sheetId="2" r:id="rId1"/>
    <sheet name="Disease Index" sheetId="1" r:id="rId2"/>
    <sheet name="Mortalidad" sheetId="7" r:id="rId3"/>
    <sheet name="QY" sheetId="4" r:id="rId4"/>
    <sheet name="morpho" sheetId="6" r:id="rId5"/>
    <sheet name="roots" sheetId="13" r:id="rId6"/>
    <sheet name="Photosynthesis" sheetId="14" r:id="rId7"/>
  </sheets>
  <definedNames>
    <definedName name="_xlnm._FilterDatabase" localSheetId="6" hidden="1">Photosynthesis!$A$1:$CP$1</definedName>
    <definedName name="_xlnm._FilterDatabase" localSheetId="5" hidden="1">roots!$A$1:$I$1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3" l="1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CP41" i="14"/>
  <c r="CO41" i="14"/>
  <c r="CN41" i="14"/>
  <c r="W41" i="14" s="1"/>
  <c r="CM41" i="14"/>
  <c r="CL41" i="14"/>
  <c r="V41" i="14" s="1"/>
  <c r="CJ41" i="14"/>
  <c r="CD41" i="14"/>
  <c r="CA41" i="14"/>
  <c r="CB41" i="14" s="1"/>
  <c r="CE41" i="14" s="1"/>
  <c r="BV41" i="14"/>
  <c r="BU41" i="14"/>
  <c r="BT41" i="14"/>
  <c r="BR41" i="14"/>
  <c r="BS41" i="14" s="1"/>
  <c r="AK41" i="14" s="1"/>
  <c r="AO41" i="14"/>
  <c r="AQ41" i="14" s="1"/>
  <c r="AJ41" i="14"/>
  <c r="AG41" i="14"/>
  <c r="AF41" i="14"/>
  <c r="AE41" i="14"/>
  <c r="AC41" i="14"/>
  <c r="X41" i="14"/>
  <c r="L41" i="14"/>
  <c r="AD41" i="14" s="1"/>
  <c r="F41" i="14"/>
  <c r="CP40" i="14"/>
  <c r="CO40" i="14"/>
  <c r="CN40" i="14"/>
  <c r="CL40" i="14"/>
  <c r="CD40" i="14"/>
  <c r="CA40" i="14"/>
  <c r="CB40" i="14" s="1"/>
  <c r="CE40" i="14" s="1"/>
  <c r="BV40" i="14"/>
  <c r="BU40" i="14"/>
  <c r="BT40" i="14"/>
  <c r="BR40" i="14"/>
  <c r="L40" i="14" s="1"/>
  <c r="AO40" i="14"/>
  <c r="AQ40" i="14" s="1"/>
  <c r="AG40" i="14"/>
  <c r="AF40" i="14"/>
  <c r="AE40" i="14"/>
  <c r="AC40" i="14"/>
  <c r="CM40" i="14" s="1"/>
  <c r="X40" i="14"/>
  <c r="AJ40" i="14" s="1"/>
  <c r="W40" i="14"/>
  <c r="V40" i="14"/>
  <c r="F40" i="14"/>
  <c r="CP39" i="14"/>
  <c r="CO39" i="14"/>
  <c r="CN39" i="14"/>
  <c r="CM39" i="14"/>
  <c r="CL39" i="14"/>
  <c r="V39" i="14" s="1"/>
  <c r="CD39" i="14"/>
  <c r="CA39" i="14"/>
  <c r="CB39" i="14" s="1"/>
  <c r="CE39" i="14" s="1"/>
  <c r="BV39" i="14"/>
  <c r="BW39" i="14" s="1"/>
  <c r="AM39" i="14" s="1"/>
  <c r="BX39" i="14" s="1"/>
  <c r="AL39" i="14" s="1"/>
  <c r="BU39" i="14"/>
  <c r="BT39" i="14"/>
  <c r="BR39" i="14"/>
  <c r="BS39" i="14" s="1"/>
  <c r="AQ39" i="14"/>
  <c r="AO39" i="14"/>
  <c r="AK39" i="14"/>
  <c r="AG39" i="14"/>
  <c r="AF39" i="14"/>
  <c r="AE39" i="14"/>
  <c r="AC39" i="14"/>
  <c r="X39" i="14"/>
  <c r="AJ39" i="14" s="1"/>
  <c r="W39" i="14"/>
  <c r="L39" i="14"/>
  <c r="F39" i="14"/>
  <c r="CP38" i="14"/>
  <c r="CO38" i="14"/>
  <c r="CN38" i="14"/>
  <c r="CL38" i="14"/>
  <c r="CJ38" i="14"/>
  <c r="CD38" i="14"/>
  <c r="CA38" i="14"/>
  <c r="CB38" i="14" s="1"/>
  <c r="CE38" i="14" s="1"/>
  <c r="BV38" i="14"/>
  <c r="BU38" i="14"/>
  <c r="BT38" i="14"/>
  <c r="BR38" i="14"/>
  <c r="BS38" i="14" s="1"/>
  <c r="AQ38" i="14"/>
  <c r="AO38" i="14"/>
  <c r="AJ38" i="14"/>
  <c r="AG38" i="14"/>
  <c r="AF38" i="14"/>
  <c r="AE38" i="14"/>
  <c r="AD38" i="14"/>
  <c r="AC38" i="14"/>
  <c r="CM38" i="14" s="1"/>
  <c r="X38" i="14"/>
  <c r="W38" i="14"/>
  <c r="V38" i="14"/>
  <c r="L38" i="14"/>
  <c r="F38" i="14"/>
  <c r="CP37" i="14"/>
  <c r="CO37" i="14"/>
  <c r="CN37" i="14"/>
  <c r="W37" i="14" s="1"/>
  <c r="CM37" i="14"/>
  <c r="CL37" i="14"/>
  <c r="CD37" i="14"/>
  <c r="CA37" i="14"/>
  <c r="CB37" i="14" s="1"/>
  <c r="CE37" i="14" s="1"/>
  <c r="BV37" i="14"/>
  <c r="BU37" i="14"/>
  <c r="BT37" i="14"/>
  <c r="BS37" i="14"/>
  <c r="AK37" i="14" s="1"/>
  <c r="BR37" i="14"/>
  <c r="L37" i="14" s="1"/>
  <c r="AO37" i="14"/>
  <c r="AQ37" i="14" s="1"/>
  <c r="AG37" i="14"/>
  <c r="AF37" i="14"/>
  <c r="AE37" i="14"/>
  <c r="AC37" i="14"/>
  <c r="X37" i="14"/>
  <c r="AJ37" i="14" s="1"/>
  <c r="V37" i="14"/>
  <c r="F37" i="14"/>
  <c r="CP36" i="14"/>
  <c r="CO36" i="14"/>
  <c r="CN36" i="14"/>
  <c r="CL36" i="14"/>
  <c r="V36" i="14" s="1"/>
  <c r="CD36" i="14"/>
  <c r="CA36" i="14"/>
  <c r="CB36" i="14" s="1"/>
  <c r="CE36" i="14" s="1"/>
  <c r="BV36" i="14"/>
  <c r="BW36" i="14" s="1"/>
  <c r="AM36" i="14" s="1"/>
  <c r="BX36" i="14" s="1"/>
  <c r="BU36" i="14"/>
  <c r="BT36" i="14"/>
  <c r="BS36" i="14"/>
  <c r="BR36" i="14"/>
  <c r="AQ36" i="14"/>
  <c r="AO36" i="14"/>
  <c r="AK36" i="14"/>
  <c r="AJ36" i="14"/>
  <c r="AG36" i="14"/>
  <c r="AF36" i="14"/>
  <c r="AE36" i="14"/>
  <c r="AC36" i="14"/>
  <c r="CM36" i="14" s="1"/>
  <c r="X36" i="14"/>
  <c r="W36" i="14"/>
  <c r="L36" i="14"/>
  <c r="AD36" i="14" s="1"/>
  <c r="F36" i="14"/>
  <c r="CP35" i="14"/>
  <c r="CO35" i="14"/>
  <c r="CN35" i="14"/>
  <c r="CL35" i="14"/>
  <c r="V35" i="14" s="1"/>
  <c r="CD35" i="14"/>
  <c r="CA35" i="14"/>
  <c r="CB35" i="14" s="1"/>
  <c r="BV35" i="14"/>
  <c r="BU35" i="14"/>
  <c r="BT35" i="14"/>
  <c r="BR35" i="14"/>
  <c r="AQ35" i="14"/>
  <c r="AO35" i="14"/>
  <c r="AG35" i="14"/>
  <c r="AF35" i="14"/>
  <c r="AE35" i="14"/>
  <c r="AC35" i="14"/>
  <c r="CM35" i="14" s="1"/>
  <c r="X35" i="14"/>
  <c r="AJ35" i="14" s="1"/>
  <c r="W35" i="14"/>
  <c r="F35" i="14"/>
  <c r="CP34" i="14"/>
  <c r="CO34" i="14"/>
  <c r="CN34" i="14"/>
  <c r="W34" i="14" s="1"/>
  <c r="CM34" i="14"/>
  <c r="CL34" i="14"/>
  <c r="CD34" i="14"/>
  <c r="CB34" i="14"/>
  <c r="CE34" i="14" s="1"/>
  <c r="CA34" i="14"/>
  <c r="BV34" i="14"/>
  <c r="BW34" i="14" s="1"/>
  <c r="AM34" i="14" s="1"/>
  <c r="BX34" i="14" s="1"/>
  <c r="BU34" i="14"/>
  <c r="BT34" i="14"/>
  <c r="BS34" i="14"/>
  <c r="BR34" i="14"/>
  <c r="AO34" i="14"/>
  <c r="AQ34" i="14" s="1"/>
  <c r="CJ34" i="14" s="1"/>
  <c r="AK34" i="14"/>
  <c r="AJ34" i="14"/>
  <c r="AG34" i="14"/>
  <c r="AF34" i="14"/>
  <c r="AE34" i="14"/>
  <c r="AC34" i="14"/>
  <c r="X34" i="14"/>
  <c r="V34" i="14"/>
  <c r="L34" i="14"/>
  <c r="AD34" i="14" s="1"/>
  <c r="F34" i="14"/>
  <c r="CP33" i="14"/>
  <c r="CO33" i="14"/>
  <c r="CN33" i="14"/>
  <c r="W33" i="14" s="1"/>
  <c r="CL33" i="14"/>
  <c r="CE33" i="14"/>
  <c r="CD33" i="14"/>
  <c r="CB33" i="14"/>
  <c r="CA33" i="14"/>
  <c r="BV33" i="14"/>
  <c r="BU33" i="14"/>
  <c r="BT33" i="14"/>
  <c r="BS33" i="14"/>
  <c r="BR33" i="14"/>
  <c r="AO33" i="14"/>
  <c r="AQ33" i="14" s="1"/>
  <c r="AG33" i="14"/>
  <c r="AF33" i="14"/>
  <c r="AE33" i="14"/>
  <c r="AC33" i="14"/>
  <c r="X33" i="14"/>
  <c r="V33" i="14"/>
  <c r="L33" i="14"/>
  <c r="F33" i="14"/>
  <c r="CP32" i="14"/>
  <c r="CO32" i="14"/>
  <c r="CN32" i="14"/>
  <c r="CM32" i="14"/>
  <c r="CL32" i="14"/>
  <c r="V32" i="14" s="1"/>
  <c r="CD32" i="14"/>
  <c r="CA32" i="14"/>
  <c r="CB32" i="14" s="1"/>
  <c r="CE32" i="14" s="1"/>
  <c r="BV32" i="14"/>
  <c r="BU32" i="14"/>
  <c r="BT32" i="14"/>
  <c r="BR32" i="14"/>
  <c r="L32" i="14" s="1"/>
  <c r="AQ32" i="14"/>
  <c r="AO32" i="14"/>
  <c r="AG32" i="14"/>
  <c r="AF32" i="14"/>
  <c r="AE32" i="14"/>
  <c r="AC32" i="14"/>
  <c r="X32" i="14"/>
  <c r="AJ32" i="14" s="1"/>
  <c r="W32" i="14"/>
  <c r="F32" i="14"/>
  <c r="CP31" i="14"/>
  <c r="CO31" i="14"/>
  <c r="CN31" i="14"/>
  <c r="W31" i="14" s="1"/>
  <c r="CL31" i="14"/>
  <c r="CD31" i="14"/>
  <c r="CB31" i="14"/>
  <c r="CE31" i="14" s="1"/>
  <c r="CA31" i="14"/>
  <c r="BV31" i="14"/>
  <c r="BU31" i="14"/>
  <c r="BT31" i="14"/>
  <c r="BR31" i="14"/>
  <c r="BS31" i="14" s="1"/>
  <c r="AO31" i="14"/>
  <c r="AQ31" i="14" s="1"/>
  <c r="AJ31" i="14"/>
  <c r="AG31" i="14"/>
  <c r="AF31" i="14"/>
  <c r="AE31" i="14"/>
  <c r="AC31" i="14"/>
  <c r="CM31" i="14" s="1"/>
  <c r="X31" i="14"/>
  <c r="V31" i="14"/>
  <c r="L31" i="14"/>
  <c r="AD31" i="14" s="1"/>
  <c r="F31" i="14"/>
  <c r="CP30" i="14"/>
  <c r="CO30" i="14"/>
  <c r="CN30" i="14"/>
  <c r="W30" i="14" s="1"/>
  <c r="CL30" i="14"/>
  <c r="CD30" i="14"/>
  <c r="CB30" i="14"/>
  <c r="CE30" i="14" s="1"/>
  <c r="CA30" i="14"/>
  <c r="BV30" i="14"/>
  <c r="BU30" i="14"/>
  <c r="BT30" i="14"/>
  <c r="BS30" i="14"/>
  <c r="AK30" i="14" s="1"/>
  <c r="BR30" i="14"/>
  <c r="L30" i="14" s="1"/>
  <c r="AQ30" i="14"/>
  <c r="AO30" i="14"/>
  <c r="AG30" i="14"/>
  <c r="AF30" i="14"/>
  <c r="AE30" i="14"/>
  <c r="AC30" i="14"/>
  <c r="CM30" i="14" s="1"/>
  <c r="X30" i="14"/>
  <c r="AJ30" i="14" s="1"/>
  <c r="V30" i="14"/>
  <c r="F30" i="14"/>
  <c r="CP29" i="14"/>
  <c r="CO29" i="14"/>
  <c r="CN29" i="14"/>
  <c r="W29" i="14" s="1"/>
  <c r="CM29" i="14"/>
  <c r="CL29" i="14"/>
  <c r="V29" i="14" s="1"/>
  <c r="CJ29" i="14"/>
  <c r="CD29" i="14"/>
  <c r="CA29" i="14"/>
  <c r="CB29" i="14" s="1"/>
  <c r="CE29" i="14" s="1"/>
  <c r="BV29" i="14"/>
  <c r="BU29" i="14"/>
  <c r="BT29" i="14"/>
  <c r="BR29" i="14"/>
  <c r="BS29" i="14" s="1"/>
  <c r="AK29" i="14" s="1"/>
  <c r="AO29" i="14"/>
  <c r="AQ29" i="14" s="1"/>
  <c r="AJ29" i="14"/>
  <c r="AG29" i="14"/>
  <c r="AF29" i="14"/>
  <c r="AE29" i="14"/>
  <c r="AC29" i="14"/>
  <c r="X29" i="14"/>
  <c r="L29" i="14"/>
  <c r="AD29" i="14" s="1"/>
  <c r="F29" i="14"/>
  <c r="CP28" i="14"/>
  <c r="CO28" i="14"/>
  <c r="CN28" i="14"/>
  <c r="W28" i="14" s="1"/>
  <c r="CL28" i="14"/>
  <c r="CD28" i="14"/>
  <c r="CE28" i="14" s="1"/>
  <c r="CA28" i="14"/>
  <c r="CB28" i="14" s="1"/>
  <c r="BV28" i="14"/>
  <c r="BU28" i="14"/>
  <c r="BT28" i="14"/>
  <c r="BR28" i="14"/>
  <c r="L28" i="14" s="1"/>
  <c r="AO28" i="14"/>
  <c r="AQ28" i="14" s="1"/>
  <c r="AG28" i="14"/>
  <c r="AF28" i="14"/>
  <c r="AE28" i="14"/>
  <c r="AC28" i="14"/>
  <c r="CM28" i="14" s="1"/>
  <c r="X28" i="14"/>
  <c r="AJ28" i="14" s="1"/>
  <c r="V28" i="14"/>
  <c r="F28" i="14"/>
  <c r="CP27" i="14"/>
  <c r="CO27" i="14"/>
  <c r="CN27" i="14"/>
  <c r="CM27" i="14"/>
  <c r="CL27" i="14"/>
  <c r="V27" i="14" s="1"/>
  <c r="CD27" i="14"/>
  <c r="CB27" i="14"/>
  <c r="CE27" i="14" s="1"/>
  <c r="CA27" i="14"/>
  <c r="BV27" i="14"/>
  <c r="BU27" i="14"/>
  <c r="BT27" i="14"/>
  <c r="BR27" i="14"/>
  <c r="BS27" i="14" s="1"/>
  <c r="AQ27" i="14"/>
  <c r="AO27" i="14"/>
  <c r="AK27" i="14"/>
  <c r="AG27" i="14"/>
  <c r="AF27" i="14"/>
  <c r="AE27" i="14"/>
  <c r="AC27" i="14"/>
  <c r="X27" i="14"/>
  <c r="AJ27" i="14" s="1"/>
  <c r="W27" i="14"/>
  <c r="L27" i="14"/>
  <c r="F27" i="14"/>
  <c r="CP26" i="14"/>
  <c r="CO26" i="14"/>
  <c r="CN26" i="14"/>
  <c r="CM26" i="14"/>
  <c r="CL26" i="14"/>
  <c r="V26" i="14" s="1"/>
  <c r="CJ26" i="14"/>
  <c r="CD26" i="14"/>
  <c r="CA26" i="14"/>
  <c r="CB26" i="14" s="1"/>
  <c r="CE26" i="14" s="1"/>
  <c r="BV26" i="14"/>
  <c r="BU26" i="14"/>
  <c r="BW26" i="14" s="1"/>
  <c r="AM26" i="14" s="1"/>
  <c r="BX26" i="14" s="1"/>
  <c r="BT26" i="14"/>
  <c r="BR26" i="14"/>
  <c r="BS26" i="14" s="1"/>
  <c r="AQ26" i="14"/>
  <c r="AO26" i="14"/>
  <c r="AJ26" i="14"/>
  <c r="AG26" i="14"/>
  <c r="AF26" i="14"/>
  <c r="AE26" i="14"/>
  <c r="AD26" i="14"/>
  <c r="AC26" i="14"/>
  <c r="X26" i="14"/>
  <c r="W26" i="14"/>
  <c r="L26" i="14"/>
  <c r="F26" i="14"/>
  <c r="CP25" i="14"/>
  <c r="CO25" i="14"/>
  <c r="CN25" i="14"/>
  <c r="W25" i="14" s="1"/>
  <c r="CM25" i="14"/>
  <c r="CL25" i="14"/>
  <c r="CD25" i="14"/>
  <c r="CA25" i="14"/>
  <c r="CB25" i="14" s="1"/>
  <c r="CE25" i="14" s="1"/>
  <c r="BV25" i="14"/>
  <c r="BU25" i="14"/>
  <c r="BT25" i="14"/>
  <c r="BS25" i="14"/>
  <c r="AK25" i="14" s="1"/>
  <c r="BR25" i="14"/>
  <c r="L25" i="14" s="1"/>
  <c r="AO25" i="14"/>
  <c r="AQ25" i="14" s="1"/>
  <c r="AG25" i="14"/>
  <c r="AF25" i="14"/>
  <c r="AE25" i="14"/>
  <c r="AC25" i="14"/>
  <c r="X25" i="14"/>
  <c r="AJ25" i="14" s="1"/>
  <c r="V25" i="14"/>
  <c r="F25" i="14"/>
  <c r="CP24" i="14"/>
  <c r="CO24" i="14"/>
  <c r="CN24" i="14"/>
  <c r="CL24" i="14"/>
  <c r="V24" i="14" s="1"/>
  <c r="CD24" i="14"/>
  <c r="CA24" i="14"/>
  <c r="CB24" i="14" s="1"/>
  <c r="CE24" i="14" s="1"/>
  <c r="BV24" i="14"/>
  <c r="BW24" i="14" s="1"/>
  <c r="AM24" i="14" s="1"/>
  <c r="BX24" i="14" s="1"/>
  <c r="BU24" i="14"/>
  <c r="BT24" i="14"/>
  <c r="BS24" i="14"/>
  <c r="BR24" i="14"/>
  <c r="AQ24" i="14"/>
  <c r="AO24" i="14"/>
  <c r="AK24" i="14"/>
  <c r="AG24" i="14"/>
  <c r="AF24" i="14"/>
  <c r="AE24" i="14"/>
  <c r="AC24" i="14"/>
  <c r="CM24" i="14" s="1"/>
  <c r="X24" i="14"/>
  <c r="W24" i="14"/>
  <c r="L24" i="14"/>
  <c r="AD24" i="14" s="1"/>
  <c r="F24" i="14"/>
  <c r="CP23" i="14"/>
  <c r="CO23" i="14"/>
  <c r="CN23" i="14"/>
  <c r="CL23" i="14"/>
  <c r="V23" i="14" s="1"/>
  <c r="CD23" i="14"/>
  <c r="CA23" i="14"/>
  <c r="CB23" i="14" s="1"/>
  <c r="CE23" i="14" s="1"/>
  <c r="BV23" i="14"/>
  <c r="BU23" i="14"/>
  <c r="BT23" i="14"/>
  <c r="BR23" i="14"/>
  <c r="AQ23" i="14"/>
  <c r="AO23" i="14"/>
  <c r="AG23" i="14"/>
  <c r="AF23" i="14"/>
  <c r="AE23" i="14"/>
  <c r="AC23" i="14"/>
  <c r="CM23" i="14" s="1"/>
  <c r="X23" i="14"/>
  <c r="AJ23" i="14" s="1"/>
  <c r="W23" i="14"/>
  <c r="F23" i="14"/>
  <c r="CP22" i="14"/>
  <c r="CO22" i="14"/>
  <c r="CN22" i="14"/>
  <c r="W22" i="14" s="1"/>
  <c r="CM22" i="14"/>
  <c r="CL22" i="14"/>
  <c r="CJ22" i="14"/>
  <c r="CD22" i="14"/>
  <c r="CB22" i="14"/>
  <c r="CE22" i="14" s="1"/>
  <c r="CA22" i="14"/>
  <c r="BV22" i="14"/>
  <c r="BW22" i="14" s="1"/>
  <c r="AM22" i="14" s="1"/>
  <c r="BX22" i="14" s="1"/>
  <c r="BU22" i="14"/>
  <c r="BT22" i="14"/>
  <c r="BS22" i="14"/>
  <c r="BR22" i="14"/>
  <c r="AO22" i="14"/>
  <c r="AQ22" i="14" s="1"/>
  <c r="AK22" i="14"/>
  <c r="AJ22" i="14"/>
  <c r="AG22" i="14"/>
  <c r="AF22" i="14"/>
  <c r="AE22" i="14"/>
  <c r="AC22" i="14"/>
  <c r="X22" i="14"/>
  <c r="V22" i="14"/>
  <c r="L22" i="14"/>
  <c r="AD22" i="14" s="1"/>
  <c r="F22" i="14"/>
  <c r="CP21" i="14"/>
  <c r="CO21" i="14"/>
  <c r="CN21" i="14"/>
  <c r="W21" i="14" s="1"/>
  <c r="CL21" i="14"/>
  <c r="CE21" i="14"/>
  <c r="CD21" i="14"/>
  <c r="CB21" i="14"/>
  <c r="CA21" i="14"/>
  <c r="BV21" i="14"/>
  <c r="BU21" i="14"/>
  <c r="BT21" i="14"/>
  <c r="BS21" i="14"/>
  <c r="BR21" i="14"/>
  <c r="AO21" i="14"/>
  <c r="AQ21" i="14" s="1"/>
  <c r="AG21" i="14"/>
  <c r="AF21" i="14"/>
  <c r="AE21" i="14"/>
  <c r="AC21" i="14"/>
  <c r="X21" i="14"/>
  <c r="V21" i="14"/>
  <c r="L21" i="14"/>
  <c r="F21" i="14"/>
  <c r="CP20" i="14"/>
  <c r="CO20" i="14"/>
  <c r="CN20" i="14"/>
  <c r="CM20" i="14"/>
  <c r="CL20" i="14"/>
  <c r="V20" i="14" s="1"/>
  <c r="CD20" i="14"/>
  <c r="CA20" i="14"/>
  <c r="CB20" i="14" s="1"/>
  <c r="CE20" i="14" s="1"/>
  <c r="BV20" i="14"/>
  <c r="BU20" i="14"/>
  <c r="BT20" i="14"/>
  <c r="BR20" i="14"/>
  <c r="L20" i="14" s="1"/>
  <c r="AQ20" i="14"/>
  <c r="AO20" i="14"/>
  <c r="AG20" i="14"/>
  <c r="AF20" i="14"/>
  <c r="AE20" i="14"/>
  <c r="AC20" i="14"/>
  <c r="X20" i="14"/>
  <c r="AJ20" i="14" s="1"/>
  <c r="W20" i="14"/>
  <c r="F20" i="14"/>
  <c r="CP19" i="14"/>
  <c r="CO19" i="14"/>
  <c r="CN19" i="14"/>
  <c r="W19" i="14" s="1"/>
  <c r="CL19" i="14"/>
  <c r="CD19" i="14"/>
  <c r="CB19" i="14"/>
  <c r="CE19" i="14" s="1"/>
  <c r="CA19" i="14"/>
  <c r="BV19" i="14"/>
  <c r="BU19" i="14"/>
  <c r="BT19" i="14"/>
  <c r="BR19" i="14"/>
  <c r="BS19" i="14" s="1"/>
  <c r="AO19" i="14"/>
  <c r="AQ19" i="14" s="1"/>
  <c r="AJ19" i="14"/>
  <c r="AG19" i="14"/>
  <c r="AF19" i="14"/>
  <c r="AE19" i="14"/>
  <c r="AC19" i="14"/>
  <c r="CM19" i="14" s="1"/>
  <c r="X19" i="14"/>
  <c r="V19" i="14"/>
  <c r="L19" i="14"/>
  <c r="AD19" i="14" s="1"/>
  <c r="F19" i="14"/>
  <c r="CP18" i="14"/>
  <c r="CO18" i="14"/>
  <c r="CN18" i="14"/>
  <c r="W18" i="14" s="1"/>
  <c r="CL18" i="14"/>
  <c r="CD18" i="14"/>
  <c r="CB18" i="14"/>
  <c r="CE18" i="14" s="1"/>
  <c r="CA18" i="14"/>
  <c r="BV18" i="14"/>
  <c r="BU18" i="14"/>
  <c r="BT18" i="14"/>
  <c r="BS18" i="14"/>
  <c r="AK18" i="14" s="1"/>
  <c r="BR18" i="14"/>
  <c r="AO18" i="14"/>
  <c r="AQ18" i="14" s="1"/>
  <c r="AG18" i="14"/>
  <c r="AF18" i="14"/>
  <c r="AE18" i="14"/>
  <c r="AC18" i="14"/>
  <c r="CM18" i="14" s="1"/>
  <c r="AD18" i="14" s="1"/>
  <c r="X18" i="14"/>
  <c r="AJ18" i="14" s="1"/>
  <c r="V18" i="14"/>
  <c r="L18" i="14"/>
  <c r="F18" i="14"/>
  <c r="CP17" i="14"/>
  <c r="CO17" i="14"/>
  <c r="CN17" i="14"/>
  <c r="W17" i="14" s="1"/>
  <c r="CM17" i="14"/>
  <c r="CL17" i="14"/>
  <c r="V17" i="14" s="1"/>
  <c r="CD17" i="14"/>
  <c r="CA17" i="14"/>
  <c r="CB17" i="14" s="1"/>
  <c r="CE17" i="14" s="1"/>
  <c r="BV17" i="14"/>
  <c r="BU17" i="14"/>
  <c r="BT17" i="14"/>
  <c r="BR17" i="14"/>
  <c r="BS17" i="14" s="1"/>
  <c r="AK17" i="14" s="1"/>
  <c r="AO17" i="14"/>
  <c r="AQ17" i="14" s="1"/>
  <c r="AJ17" i="14"/>
  <c r="AG17" i="14"/>
  <c r="AF17" i="14"/>
  <c r="AE17" i="14"/>
  <c r="AC17" i="14"/>
  <c r="X17" i="14"/>
  <c r="F17" i="14"/>
  <c r="CP16" i="14"/>
  <c r="CO16" i="14"/>
  <c r="CN16" i="14"/>
  <c r="W16" i="14" s="1"/>
  <c r="CL16" i="14"/>
  <c r="CE16" i="14"/>
  <c r="CD16" i="14"/>
  <c r="CA16" i="14"/>
  <c r="CB16" i="14" s="1"/>
  <c r="BV16" i="14"/>
  <c r="BU16" i="14"/>
  <c r="BT16" i="14"/>
  <c r="BR16" i="14"/>
  <c r="L16" i="14" s="1"/>
  <c r="AO16" i="14"/>
  <c r="AQ16" i="14" s="1"/>
  <c r="AG16" i="14"/>
  <c r="AF16" i="14"/>
  <c r="AE16" i="14"/>
  <c r="AC16" i="14"/>
  <c r="CM16" i="14" s="1"/>
  <c r="X16" i="14"/>
  <c r="V16" i="14"/>
  <c r="F16" i="14"/>
  <c r="CP15" i="14"/>
  <c r="CO15" i="14"/>
  <c r="CN15" i="14"/>
  <c r="CL15" i="14"/>
  <c r="V15" i="14" s="1"/>
  <c r="CD15" i="14"/>
  <c r="CB15" i="14"/>
  <c r="CE15" i="14" s="1"/>
  <c r="CA15" i="14"/>
  <c r="BV15" i="14"/>
  <c r="BU15" i="14"/>
  <c r="BT15" i="14"/>
  <c r="BR15" i="14"/>
  <c r="BS15" i="14" s="1"/>
  <c r="AQ15" i="14"/>
  <c r="AO15" i="14"/>
  <c r="AK15" i="14"/>
  <c r="AG15" i="14"/>
  <c r="AF15" i="14"/>
  <c r="AE15" i="14"/>
  <c r="AC15" i="14"/>
  <c r="CM15" i="14" s="1"/>
  <c r="X15" i="14"/>
  <c r="AJ15" i="14" s="1"/>
  <c r="W15" i="14"/>
  <c r="L15" i="14"/>
  <c r="F15" i="14"/>
  <c r="CP14" i="14"/>
  <c r="CO14" i="14"/>
  <c r="CN14" i="14"/>
  <c r="CM14" i="14"/>
  <c r="CL14" i="14"/>
  <c r="V14" i="14" s="1"/>
  <c r="CJ14" i="14"/>
  <c r="CD14" i="14"/>
  <c r="CA14" i="14"/>
  <c r="CB14" i="14" s="1"/>
  <c r="CE14" i="14" s="1"/>
  <c r="BV14" i="14"/>
  <c r="BU14" i="14"/>
  <c r="BW14" i="14" s="1"/>
  <c r="AM14" i="14" s="1"/>
  <c r="BX14" i="14" s="1"/>
  <c r="BT14" i="14"/>
  <c r="BR14" i="14"/>
  <c r="BS14" i="14" s="1"/>
  <c r="AQ14" i="14"/>
  <c r="AO14" i="14"/>
  <c r="AJ14" i="14"/>
  <c r="AG14" i="14"/>
  <c r="AF14" i="14"/>
  <c r="AE14" i="14"/>
  <c r="AD14" i="14"/>
  <c r="AC14" i="14"/>
  <c r="X14" i="14"/>
  <c r="W14" i="14"/>
  <c r="L14" i="14"/>
  <c r="F14" i="14"/>
  <c r="CP13" i="14"/>
  <c r="CO13" i="14"/>
  <c r="CN13" i="14"/>
  <c r="W13" i="14" s="1"/>
  <c r="CL13" i="14"/>
  <c r="CD13" i="14"/>
  <c r="CA13" i="14"/>
  <c r="CB13" i="14" s="1"/>
  <c r="CE13" i="14" s="1"/>
  <c r="BV13" i="14"/>
  <c r="BU13" i="14"/>
  <c r="BT13" i="14"/>
  <c r="BS13" i="14"/>
  <c r="BR13" i="14"/>
  <c r="L13" i="14" s="1"/>
  <c r="AO13" i="14"/>
  <c r="AQ13" i="14" s="1"/>
  <c r="AG13" i="14"/>
  <c r="AF13" i="14"/>
  <c r="AE13" i="14"/>
  <c r="AC13" i="14"/>
  <c r="CM13" i="14" s="1"/>
  <c r="X13" i="14"/>
  <c r="AJ13" i="14" s="1"/>
  <c r="V13" i="14"/>
  <c r="F13" i="14"/>
  <c r="CP12" i="14"/>
  <c r="CO12" i="14"/>
  <c r="CN12" i="14"/>
  <c r="CL12" i="14"/>
  <c r="V12" i="14" s="1"/>
  <c r="CD12" i="14"/>
  <c r="CA12" i="14"/>
  <c r="CB12" i="14" s="1"/>
  <c r="CE12" i="14" s="1"/>
  <c r="BW12" i="14"/>
  <c r="AM12" i="14" s="1"/>
  <c r="BX12" i="14" s="1"/>
  <c r="BY12" i="14" s="1"/>
  <c r="BZ12" i="14" s="1"/>
  <c r="CC12" i="14" s="1"/>
  <c r="M12" i="14" s="1"/>
  <c r="CF12" i="14" s="1"/>
  <c r="N12" i="14" s="1"/>
  <c r="BV12" i="14"/>
  <c r="BU12" i="14"/>
  <c r="BT12" i="14"/>
  <c r="BS12" i="14"/>
  <c r="BR12" i="14"/>
  <c r="AQ12" i="14"/>
  <c r="AO12" i="14"/>
  <c r="AK12" i="14"/>
  <c r="AG12" i="14"/>
  <c r="AF12" i="14"/>
  <c r="AE12" i="14"/>
  <c r="AC12" i="14"/>
  <c r="CM12" i="14" s="1"/>
  <c r="X12" i="14"/>
  <c r="W12" i="14"/>
  <c r="L12" i="14"/>
  <c r="AD12" i="14" s="1"/>
  <c r="F12" i="14"/>
  <c r="CP11" i="14"/>
  <c r="CO11" i="14"/>
  <c r="CN11" i="14"/>
  <c r="CM11" i="14"/>
  <c r="CL11" i="14"/>
  <c r="V11" i="14" s="1"/>
  <c r="CD11" i="14"/>
  <c r="CA11" i="14"/>
  <c r="CB11" i="14" s="1"/>
  <c r="BV11" i="14"/>
  <c r="BU11" i="14"/>
  <c r="BT11" i="14"/>
  <c r="BR11" i="14"/>
  <c r="AQ11" i="14"/>
  <c r="AO11" i="14"/>
  <c r="AG11" i="14"/>
  <c r="AF11" i="14"/>
  <c r="AE11" i="14"/>
  <c r="AC11" i="14"/>
  <c r="X11" i="14"/>
  <c r="AJ11" i="14" s="1"/>
  <c r="W11" i="14"/>
  <c r="F11" i="14"/>
  <c r="CP10" i="14"/>
  <c r="CO10" i="14"/>
  <c r="CN10" i="14"/>
  <c r="W10" i="14" s="1"/>
  <c r="CM10" i="14"/>
  <c r="CL10" i="14"/>
  <c r="CJ10" i="14"/>
  <c r="CD10" i="14"/>
  <c r="CB10" i="14"/>
  <c r="CE10" i="14" s="1"/>
  <c r="CA10" i="14"/>
  <c r="BV10" i="14"/>
  <c r="BW10" i="14" s="1"/>
  <c r="AM10" i="14" s="1"/>
  <c r="BX10" i="14" s="1"/>
  <c r="BU10" i="14"/>
  <c r="BT10" i="14"/>
  <c r="BS10" i="14"/>
  <c r="BR10" i="14"/>
  <c r="AO10" i="14"/>
  <c r="AQ10" i="14" s="1"/>
  <c r="AK10" i="14"/>
  <c r="AJ10" i="14"/>
  <c r="AG10" i="14"/>
  <c r="AF10" i="14"/>
  <c r="AE10" i="14"/>
  <c r="AC10" i="14"/>
  <c r="X10" i="14"/>
  <c r="V10" i="14"/>
  <c r="L10" i="14"/>
  <c r="AD10" i="14" s="1"/>
  <c r="F10" i="14"/>
  <c r="CP9" i="14"/>
  <c r="CO9" i="14"/>
  <c r="CN9" i="14"/>
  <c r="W9" i="14" s="1"/>
  <c r="CL9" i="14"/>
  <c r="CE9" i="14"/>
  <c r="CD9" i="14"/>
  <c r="CB9" i="14"/>
  <c r="CA9" i="14"/>
  <c r="BV9" i="14"/>
  <c r="BU9" i="14"/>
  <c r="BT9" i="14"/>
  <c r="BW9" i="14" s="1"/>
  <c r="AM9" i="14" s="1"/>
  <c r="BX9" i="14" s="1"/>
  <c r="BS9" i="14"/>
  <c r="AK9" i="14" s="1"/>
  <c r="BR9" i="14"/>
  <c r="AO9" i="14"/>
  <c r="AQ9" i="14" s="1"/>
  <c r="AG9" i="14"/>
  <c r="AF9" i="14"/>
  <c r="AE9" i="14"/>
  <c r="AC9" i="14"/>
  <c r="X9" i="14"/>
  <c r="V9" i="14"/>
  <c r="L9" i="14"/>
  <c r="F9" i="14"/>
  <c r="CP8" i="14"/>
  <c r="CO8" i="14"/>
  <c r="CN8" i="14"/>
  <c r="CM8" i="14"/>
  <c r="CL8" i="14"/>
  <c r="V8" i="14" s="1"/>
  <c r="CD8" i="14"/>
  <c r="CA8" i="14"/>
  <c r="CB8" i="14" s="1"/>
  <c r="BV8" i="14"/>
  <c r="BU8" i="14"/>
  <c r="BT8" i="14"/>
  <c r="BR8" i="14"/>
  <c r="AQ8" i="14"/>
  <c r="AO8" i="14"/>
  <c r="AG8" i="14"/>
  <c r="AF8" i="14"/>
  <c r="AE8" i="14"/>
  <c r="AC8" i="14"/>
  <c r="X8" i="14"/>
  <c r="AJ8" i="14" s="1"/>
  <c r="W8" i="14"/>
  <c r="F8" i="14"/>
  <c r="CP7" i="14"/>
  <c r="CO7" i="14"/>
  <c r="CN7" i="14"/>
  <c r="W7" i="14" s="1"/>
  <c r="CL7" i="14"/>
  <c r="CD7" i="14"/>
  <c r="CB7" i="14"/>
  <c r="CE7" i="14" s="1"/>
  <c r="CA7" i="14"/>
  <c r="BV7" i="14"/>
  <c r="BU7" i="14"/>
  <c r="BT7" i="14"/>
  <c r="BR7" i="14"/>
  <c r="BS7" i="14" s="1"/>
  <c r="AK7" i="14" s="1"/>
  <c r="AO7" i="14"/>
  <c r="AQ7" i="14" s="1"/>
  <c r="AG7" i="14"/>
  <c r="AF7" i="14"/>
  <c r="AE7" i="14"/>
  <c r="AC7" i="14"/>
  <c r="CM7" i="14" s="1"/>
  <c r="X7" i="14"/>
  <c r="AJ7" i="14" s="1"/>
  <c r="V7" i="14"/>
  <c r="L7" i="14"/>
  <c r="AD7" i="14" s="1"/>
  <c r="F7" i="14"/>
  <c r="CP6" i="14"/>
  <c r="CO6" i="14"/>
  <c r="CN6" i="14"/>
  <c r="CL6" i="14"/>
  <c r="CD6" i="14"/>
  <c r="CB6" i="14"/>
  <c r="CE6" i="14" s="1"/>
  <c r="CA6" i="14"/>
  <c r="BV6" i="14"/>
  <c r="BU6" i="14"/>
  <c r="BT6" i="14"/>
  <c r="BS6" i="14"/>
  <c r="BR6" i="14"/>
  <c r="AO6" i="14"/>
  <c r="AQ6" i="14" s="1"/>
  <c r="AK6" i="14"/>
  <c r="AG6" i="14"/>
  <c r="AF6" i="14"/>
  <c r="AE6" i="14"/>
  <c r="AC6" i="14"/>
  <c r="CM6" i="14" s="1"/>
  <c r="AD6" i="14" s="1"/>
  <c r="X6" i="14"/>
  <c r="W6" i="14"/>
  <c r="V6" i="14"/>
  <c r="L6" i="14"/>
  <c r="F6" i="14"/>
  <c r="CP5" i="14"/>
  <c r="CO5" i="14"/>
  <c r="CN5" i="14"/>
  <c r="W5" i="14" s="1"/>
  <c r="CM5" i="14"/>
  <c r="CL5" i="14"/>
  <c r="V5" i="14" s="1"/>
  <c r="CD5" i="14"/>
  <c r="CA5" i="14"/>
  <c r="CB5" i="14" s="1"/>
  <c r="CE5" i="14" s="1"/>
  <c r="BV5" i="14"/>
  <c r="BU5" i="14"/>
  <c r="BT5" i="14"/>
  <c r="BR5" i="14"/>
  <c r="AO5" i="14"/>
  <c r="AQ5" i="14" s="1"/>
  <c r="AG5" i="14"/>
  <c r="AF5" i="14"/>
  <c r="AE5" i="14"/>
  <c r="AC5" i="14"/>
  <c r="X5" i="14"/>
  <c r="AJ5" i="14" s="1"/>
  <c r="F5" i="14"/>
  <c r="CP4" i="14"/>
  <c r="CO4" i="14"/>
  <c r="CN4" i="14"/>
  <c r="W4" i="14" s="1"/>
  <c r="CL4" i="14"/>
  <c r="CD4" i="14"/>
  <c r="CA4" i="14"/>
  <c r="CB4" i="14" s="1"/>
  <c r="CE4" i="14" s="1"/>
  <c r="BV4" i="14"/>
  <c r="BW4" i="14" s="1"/>
  <c r="AM4" i="14" s="1"/>
  <c r="BX4" i="14" s="1"/>
  <c r="BU4" i="14"/>
  <c r="BT4" i="14"/>
  <c r="BS4" i="14"/>
  <c r="BR4" i="14"/>
  <c r="AO4" i="14"/>
  <c r="AQ4" i="14" s="1"/>
  <c r="AK4" i="14"/>
  <c r="AG4" i="14"/>
  <c r="AF4" i="14"/>
  <c r="AE4" i="14"/>
  <c r="AC4" i="14"/>
  <c r="CM4" i="14" s="1"/>
  <c r="X4" i="14"/>
  <c r="AJ4" i="14" s="1"/>
  <c r="V4" i="14"/>
  <c r="L4" i="14"/>
  <c r="F4" i="14"/>
  <c r="CP3" i="14"/>
  <c r="CO3" i="14"/>
  <c r="CN3" i="14"/>
  <c r="CL3" i="14"/>
  <c r="CD3" i="14"/>
  <c r="CB3" i="14"/>
  <c r="CA3" i="14"/>
  <c r="BV3" i="14"/>
  <c r="BW3" i="14" s="1"/>
  <c r="AM3" i="14" s="1"/>
  <c r="BX3" i="14" s="1"/>
  <c r="BU3" i="14"/>
  <c r="BT3" i="14"/>
  <c r="BR3" i="14"/>
  <c r="BS3" i="14" s="1"/>
  <c r="AO3" i="14"/>
  <c r="AQ3" i="14" s="1"/>
  <c r="AG3" i="14"/>
  <c r="AF3" i="14"/>
  <c r="AE3" i="14"/>
  <c r="AC3" i="14"/>
  <c r="CM3" i="14" s="1"/>
  <c r="X3" i="14"/>
  <c r="AJ3" i="14" s="1"/>
  <c r="W3" i="14"/>
  <c r="V3" i="14"/>
  <c r="L3" i="14"/>
  <c r="F3" i="14"/>
  <c r="CP2" i="14"/>
  <c r="CO2" i="14"/>
  <c r="CN2" i="14"/>
  <c r="CL2" i="14"/>
  <c r="V2" i="14" s="1"/>
  <c r="CD2" i="14"/>
  <c r="CA2" i="14"/>
  <c r="CB2" i="14" s="1"/>
  <c r="BV2" i="14"/>
  <c r="BU2" i="14"/>
  <c r="BT2" i="14"/>
  <c r="BR2" i="14"/>
  <c r="L2" i="14" s="1"/>
  <c r="AQ2" i="14"/>
  <c r="AO2" i="14"/>
  <c r="AG2" i="14"/>
  <c r="AF2" i="14"/>
  <c r="AE2" i="14"/>
  <c r="AC2" i="14"/>
  <c r="CM2" i="14" s="1"/>
  <c r="X2" i="14"/>
  <c r="AJ2" i="14" s="1"/>
  <c r="W2" i="14"/>
  <c r="F2" i="14"/>
  <c r="AL14" i="14" l="1"/>
  <c r="BY14" i="14"/>
  <c r="BZ14" i="14" s="1"/>
  <c r="CC14" i="14" s="1"/>
  <c r="M14" i="14" s="1"/>
  <c r="CF14" i="14" s="1"/>
  <c r="N14" i="14" s="1"/>
  <c r="AL22" i="14"/>
  <c r="BY22" i="14"/>
  <c r="BZ22" i="14" s="1"/>
  <c r="CC22" i="14" s="1"/>
  <c r="M22" i="14" s="1"/>
  <c r="CF22" i="14" s="1"/>
  <c r="N22" i="14" s="1"/>
  <c r="AL36" i="14"/>
  <c r="BY36" i="14"/>
  <c r="BZ36" i="14" s="1"/>
  <c r="CC36" i="14" s="1"/>
  <c r="M36" i="14" s="1"/>
  <c r="CF36" i="14" s="1"/>
  <c r="N36" i="14" s="1"/>
  <c r="CI36" i="14"/>
  <c r="AL10" i="14"/>
  <c r="BY10" i="14"/>
  <c r="BZ10" i="14" s="1"/>
  <c r="CC10" i="14" s="1"/>
  <c r="M10" i="14" s="1"/>
  <c r="CF10" i="14" s="1"/>
  <c r="N10" i="14" s="1"/>
  <c r="AL4" i="14"/>
  <c r="BY4" i="14"/>
  <c r="BZ4" i="14" s="1"/>
  <c r="CC4" i="14" s="1"/>
  <c r="M4" i="14" s="1"/>
  <c r="CF4" i="14" s="1"/>
  <c r="N4" i="14" s="1"/>
  <c r="AL34" i="14"/>
  <c r="BY34" i="14"/>
  <c r="BZ34" i="14" s="1"/>
  <c r="CC34" i="14" s="1"/>
  <c r="M34" i="14" s="1"/>
  <c r="CF34" i="14" s="1"/>
  <c r="N34" i="14" s="1"/>
  <c r="AL3" i="14"/>
  <c r="BY3" i="14"/>
  <c r="BZ3" i="14" s="1"/>
  <c r="CC3" i="14" s="1"/>
  <c r="M3" i="14" s="1"/>
  <c r="CF3" i="14" s="1"/>
  <c r="N3" i="14" s="1"/>
  <c r="AL9" i="14"/>
  <c r="BY9" i="14"/>
  <c r="BZ9" i="14" s="1"/>
  <c r="CC9" i="14" s="1"/>
  <c r="M9" i="14" s="1"/>
  <c r="CF9" i="14" s="1"/>
  <c r="N9" i="14" s="1"/>
  <c r="CG12" i="14"/>
  <c r="CH12" i="14"/>
  <c r="CJ2" i="14"/>
  <c r="AD2" i="14"/>
  <c r="AL24" i="14"/>
  <c r="BY24" i="14"/>
  <c r="BZ24" i="14" s="1"/>
  <c r="CC24" i="14" s="1"/>
  <c r="M24" i="14" s="1"/>
  <c r="CF24" i="14" s="1"/>
  <c r="N24" i="14" s="1"/>
  <c r="CI24" i="14"/>
  <c r="CK24" i="14" s="1"/>
  <c r="BY39" i="14"/>
  <c r="BZ39" i="14" s="1"/>
  <c r="CC39" i="14" s="1"/>
  <c r="M39" i="14" s="1"/>
  <c r="CF39" i="14" s="1"/>
  <c r="N39" i="14" s="1"/>
  <c r="BS5" i="14"/>
  <c r="L5" i="14"/>
  <c r="CE11" i="14"/>
  <c r="AK13" i="14"/>
  <c r="AK19" i="14"/>
  <c r="BW7" i="14"/>
  <c r="AM7" i="14" s="1"/>
  <c r="BX7" i="14" s="1"/>
  <c r="AK14" i="14"/>
  <c r="CI14" i="14"/>
  <c r="CK14" i="14" s="1"/>
  <c r="AK21" i="14"/>
  <c r="CJ25" i="14"/>
  <c r="AD25" i="14"/>
  <c r="AK31" i="14"/>
  <c r="CJ13" i="14"/>
  <c r="AD13" i="14"/>
  <c r="CJ20" i="14"/>
  <c r="AD20" i="14"/>
  <c r="BW21" i="14"/>
  <c r="AM21" i="14" s="1"/>
  <c r="BX21" i="14" s="1"/>
  <c r="CI22" i="14"/>
  <c r="CK22" i="14" s="1"/>
  <c r="AK26" i="14"/>
  <c r="CI26" i="14"/>
  <c r="CK26" i="14" s="1"/>
  <c r="CJ30" i="14"/>
  <c r="AD30" i="14"/>
  <c r="AK33" i="14"/>
  <c r="CJ16" i="14"/>
  <c r="AD16" i="14"/>
  <c r="BW17" i="14"/>
  <c r="AM17" i="14" s="1"/>
  <c r="BX17" i="14" s="1"/>
  <c r="BW18" i="14"/>
  <c r="AM18" i="14" s="1"/>
  <c r="BX18" i="14" s="1"/>
  <c r="BW19" i="14"/>
  <c r="AM19" i="14" s="1"/>
  <c r="BX19" i="14" s="1"/>
  <c r="L23" i="14"/>
  <c r="BS23" i="14"/>
  <c r="CJ32" i="14"/>
  <c r="AD32" i="14"/>
  <c r="BW33" i="14"/>
  <c r="AM33" i="14" s="1"/>
  <c r="BX33" i="14" s="1"/>
  <c r="CI34" i="14"/>
  <c r="CK34" i="14" s="1"/>
  <c r="CJ37" i="14"/>
  <c r="AD37" i="14"/>
  <c r="CI3" i="14"/>
  <c r="CK3" i="14" s="1"/>
  <c r="BS16" i="14"/>
  <c r="AL26" i="14"/>
  <c r="BY26" i="14"/>
  <c r="BZ26" i="14" s="1"/>
  <c r="CC26" i="14" s="1"/>
  <c r="M26" i="14" s="1"/>
  <c r="CF26" i="14" s="1"/>
  <c r="N26" i="14" s="1"/>
  <c r="CJ28" i="14"/>
  <c r="AD28" i="14"/>
  <c r="BW30" i="14"/>
  <c r="AM30" i="14" s="1"/>
  <c r="BX30" i="14" s="1"/>
  <c r="BW31" i="14"/>
  <c r="AM31" i="14" s="1"/>
  <c r="BX31" i="14" s="1"/>
  <c r="L35" i="14"/>
  <c r="BS35" i="14"/>
  <c r="BW35" i="14" s="1"/>
  <c r="AM35" i="14" s="1"/>
  <c r="BX35" i="14" s="1"/>
  <c r="BW11" i="14"/>
  <c r="AM11" i="14" s="1"/>
  <c r="BX11" i="14" s="1"/>
  <c r="BS2" i="14"/>
  <c r="BW25" i="14"/>
  <c r="AM25" i="14" s="1"/>
  <c r="BX25" i="14" s="1"/>
  <c r="CJ27" i="14"/>
  <c r="AD27" i="14"/>
  <c r="BS28" i="14"/>
  <c r="BW29" i="14"/>
  <c r="AM29" i="14" s="1"/>
  <c r="BX29" i="14" s="1"/>
  <c r="AK38" i="14"/>
  <c r="BW13" i="14"/>
  <c r="AM13" i="14" s="1"/>
  <c r="BX13" i="14" s="1"/>
  <c r="L8" i="14"/>
  <c r="BS8" i="14"/>
  <c r="CJ15" i="14"/>
  <c r="AD15" i="14"/>
  <c r="CJ6" i="14"/>
  <c r="CM21" i="14"/>
  <c r="AD21" i="14" s="1"/>
  <c r="AJ21" i="14"/>
  <c r="BW23" i="14"/>
  <c r="AM23" i="14" s="1"/>
  <c r="BX23" i="14" s="1"/>
  <c r="CJ40" i="14"/>
  <c r="AD40" i="14"/>
  <c r="AL12" i="14"/>
  <c r="BW16" i="14"/>
  <c r="AM16" i="14" s="1"/>
  <c r="BX16" i="14" s="1"/>
  <c r="CM33" i="14"/>
  <c r="AD33" i="14" s="1"/>
  <c r="AJ33" i="14"/>
  <c r="BW37" i="14"/>
  <c r="AM37" i="14" s="1"/>
  <c r="BX37" i="14" s="1"/>
  <c r="CJ39" i="14"/>
  <c r="AD39" i="14"/>
  <c r="BS40" i="14"/>
  <c r="BW40" i="14" s="1"/>
  <c r="AM40" i="14" s="1"/>
  <c r="BX40" i="14" s="1"/>
  <c r="BW41" i="14"/>
  <c r="AM41" i="14" s="1"/>
  <c r="BX41" i="14" s="1"/>
  <c r="CJ3" i="14"/>
  <c r="AK3" i="14"/>
  <c r="L11" i="14"/>
  <c r="BS11" i="14"/>
  <c r="CI12" i="14"/>
  <c r="CK12" i="14" s="1"/>
  <c r="BW15" i="14"/>
  <c r="AM15" i="14" s="1"/>
  <c r="BX15" i="14" s="1"/>
  <c r="BW27" i="14"/>
  <c r="AM27" i="14" s="1"/>
  <c r="BX27" i="14" s="1"/>
  <c r="BW28" i="14"/>
  <c r="AM28" i="14" s="1"/>
  <c r="BX28" i="14" s="1"/>
  <c r="CE35" i="14"/>
  <c r="BW38" i="14"/>
  <c r="AM38" i="14" s="1"/>
  <c r="BX38" i="14" s="1"/>
  <c r="AD3" i="14"/>
  <c r="CJ4" i="14"/>
  <c r="AD4" i="14"/>
  <c r="CE2" i="14"/>
  <c r="CE3" i="14"/>
  <c r="BW6" i="14"/>
  <c r="AM6" i="14" s="1"/>
  <c r="BX6" i="14" s="1"/>
  <c r="AJ6" i="14"/>
  <c r="CJ7" i="14"/>
  <c r="CE8" i="14"/>
  <c r="CM9" i="14"/>
  <c r="AD9" i="14" s="1"/>
  <c r="AJ9" i="14"/>
  <c r="AJ16" i="14"/>
  <c r="AJ12" i="14"/>
  <c r="CJ12" i="14"/>
  <c r="L17" i="14"/>
  <c r="AJ24" i="14"/>
  <c r="CJ24" i="14"/>
  <c r="CJ36" i="14"/>
  <c r="CK36" i="14" s="1"/>
  <c r="CJ19" i="14"/>
  <c r="CJ31" i="14"/>
  <c r="CJ9" i="14"/>
  <c r="BS20" i="14"/>
  <c r="CJ21" i="14"/>
  <c r="BS32" i="14"/>
  <c r="CJ33" i="14"/>
  <c r="CJ18" i="14"/>
  <c r="AL35" i="14" l="1"/>
  <c r="BY35" i="14"/>
  <c r="BZ35" i="14" s="1"/>
  <c r="CC35" i="14" s="1"/>
  <c r="M35" i="14" s="1"/>
  <c r="CF35" i="14" s="1"/>
  <c r="N35" i="14" s="1"/>
  <c r="AL40" i="14"/>
  <c r="BY40" i="14"/>
  <c r="BZ40" i="14" s="1"/>
  <c r="CC40" i="14" s="1"/>
  <c r="M40" i="14" s="1"/>
  <c r="CF40" i="14" s="1"/>
  <c r="N40" i="14" s="1"/>
  <c r="AK20" i="14"/>
  <c r="BW20" i="14"/>
  <c r="AM20" i="14" s="1"/>
  <c r="BX20" i="14" s="1"/>
  <c r="BY15" i="14"/>
  <c r="BZ15" i="14" s="1"/>
  <c r="CC15" i="14" s="1"/>
  <c r="M15" i="14" s="1"/>
  <c r="CF15" i="14" s="1"/>
  <c r="N15" i="14" s="1"/>
  <c r="AL15" i="14"/>
  <c r="AL23" i="14"/>
  <c r="BY23" i="14"/>
  <c r="BZ23" i="14" s="1"/>
  <c r="CC23" i="14" s="1"/>
  <c r="M23" i="14" s="1"/>
  <c r="CF23" i="14" s="1"/>
  <c r="N23" i="14" s="1"/>
  <c r="CJ35" i="14"/>
  <c r="AD35" i="14"/>
  <c r="AL18" i="14"/>
  <c r="BY18" i="14"/>
  <c r="BZ18" i="14" s="1"/>
  <c r="CC18" i="14" s="1"/>
  <c r="M18" i="14" s="1"/>
  <c r="CF18" i="14" s="1"/>
  <c r="N18" i="14" s="1"/>
  <c r="CH10" i="14"/>
  <c r="CG10" i="14"/>
  <c r="BY27" i="14"/>
  <c r="BZ27" i="14" s="1"/>
  <c r="CC27" i="14" s="1"/>
  <c r="M27" i="14" s="1"/>
  <c r="CF27" i="14" s="1"/>
  <c r="N27" i="14" s="1"/>
  <c r="AL27" i="14"/>
  <c r="AL6" i="14"/>
  <c r="BY6" i="14"/>
  <c r="BZ6" i="14" s="1"/>
  <c r="CC6" i="14" s="1"/>
  <c r="M6" i="14" s="1"/>
  <c r="CF6" i="14" s="1"/>
  <c r="N6" i="14" s="1"/>
  <c r="CJ5" i="14"/>
  <c r="AD5" i="14"/>
  <c r="CI9" i="14"/>
  <c r="CK9" i="14" s="1"/>
  <c r="AL17" i="14"/>
  <c r="BY17" i="14"/>
  <c r="BZ17" i="14" s="1"/>
  <c r="CC17" i="14" s="1"/>
  <c r="M17" i="14" s="1"/>
  <c r="CF17" i="14" s="1"/>
  <c r="N17" i="14" s="1"/>
  <c r="AL21" i="14"/>
  <c r="BY21" i="14"/>
  <c r="BZ21" i="14" s="1"/>
  <c r="CC21" i="14" s="1"/>
  <c r="M21" i="14" s="1"/>
  <c r="CF21" i="14" s="1"/>
  <c r="N21" i="14" s="1"/>
  <c r="AK5" i="14"/>
  <c r="CH9" i="14"/>
  <c r="CG9" i="14"/>
  <c r="AL13" i="14"/>
  <c r="BY13" i="14"/>
  <c r="BZ13" i="14" s="1"/>
  <c r="CC13" i="14" s="1"/>
  <c r="M13" i="14" s="1"/>
  <c r="CF13" i="14" s="1"/>
  <c r="N13" i="14" s="1"/>
  <c r="AL19" i="14"/>
  <c r="BY19" i="14"/>
  <c r="BZ19" i="14" s="1"/>
  <c r="CC19" i="14" s="1"/>
  <c r="M19" i="14" s="1"/>
  <c r="CF19" i="14" s="1"/>
  <c r="N19" i="14" s="1"/>
  <c r="AK11" i="14"/>
  <c r="AK28" i="14"/>
  <c r="AL30" i="14"/>
  <c r="BY30" i="14"/>
  <c r="BZ30" i="14" s="1"/>
  <c r="CC30" i="14" s="1"/>
  <c r="M30" i="14" s="1"/>
  <c r="CF30" i="14" s="1"/>
  <c r="N30" i="14" s="1"/>
  <c r="AL33" i="14"/>
  <c r="BY33" i="14"/>
  <c r="BZ33" i="14" s="1"/>
  <c r="CC33" i="14" s="1"/>
  <c r="M33" i="14" s="1"/>
  <c r="CF33" i="14" s="1"/>
  <c r="N33" i="14" s="1"/>
  <c r="CH39" i="14"/>
  <c r="CG39" i="14"/>
  <c r="CG36" i="14"/>
  <c r="CH36" i="14"/>
  <c r="AL37" i="14"/>
  <c r="BY37" i="14"/>
  <c r="BZ37" i="14" s="1"/>
  <c r="CC37" i="14" s="1"/>
  <c r="M37" i="14" s="1"/>
  <c r="CF37" i="14" s="1"/>
  <c r="N37" i="14" s="1"/>
  <c r="AL16" i="14"/>
  <c r="BY16" i="14"/>
  <c r="BZ16" i="14" s="1"/>
  <c r="CC16" i="14" s="1"/>
  <c r="M16" i="14" s="1"/>
  <c r="CF16" i="14" s="1"/>
  <c r="N16" i="14" s="1"/>
  <c r="CI27" i="14"/>
  <c r="CK27" i="14" s="1"/>
  <c r="CG3" i="14"/>
  <c r="CH3" i="14"/>
  <c r="AK32" i="14"/>
  <c r="BW32" i="14"/>
  <c r="AM32" i="14" s="1"/>
  <c r="BX32" i="14" s="1"/>
  <c r="CI13" i="14"/>
  <c r="CK13" i="14" s="1"/>
  <c r="CG24" i="14"/>
  <c r="CH24" i="14"/>
  <c r="CH22" i="14"/>
  <c r="CG22" i="14"/>
  <c r="CG4" i="14"/>
  <c r="CH4" i="14"/>
  <c r="AL29" i="14"/>
  <c r="BY29" i="14"/>
  <c r="BZ29" i="14" s="1"/>
  <c r="CC29" i="14" s="1"/>
  <c r="M29" i="14" s="1"/>
  <c r="CF29" i="14" s="1"/>
  <c r="N29" i="14" s="1"/>
  <c r="AL41" i="14"/>
  <c r="BY41" i="14"/>
  <c r="BZ41" i="14" s="1"/>
  <c r="CC41" i="14" s="1"/>
  <c r="M41" i="14" s="1"/>
  <c r="CF41" i="14" s="1"/>
  <c r="N41" i="14" s="1"/>
  <c r="CI10" i="14"/>
  <c r="CK10" i="14" s="1"/>
  <c r="AL28" i="14"/>
  <c r="BY28" i="14"/>
  <c r="BZ28" i="14" s="1"/>
  <c r="CC28" i="14" s="1"/>
  <c r="M28" i="14" s="1"/>
  <c r="CF28" i="14" s="1"/>
  <c r="N28" i="14" s="1"/>
  <c r="AK35" i="14"/>
  <c r="CI35" i="14"/>
  <c r="CK35" i="14" s="1"/>
  <c r="AL31" i="14"/>
  <c r="BY31" i="14"/>
  <c r="BZ31" i="14" s="1"/>
  <c r="CC31" i="14" s="1"/>
  <c r="M31" i="14" s="1"/>
  <c r="AK40" i="14"/>
  <c r="CI40" i="14"/>
  <c r="CK40" i="14" s="1"/>
  <c r="AL25" i="14"/>
  <c r="BY25" i="14"/>
  <c r="BZ25" i="14" s="1"/>
  <c r="CC25" i="14" s="1"/>
  <c r="M25" i="14" s="1"/>
  <c r="CH26" i="14"/>
  <c r="CG26" i="14"/>
  <c r="AL7" i="14"/>
  <c r="BY7" i="14"/>
  <c r="BZ7" i="14" s="1"/>
  <c r="CC7" i="14" s="1"/>
  <c r="M7" i="14" s="1"/>
  <c r="BW5" i="14"/>
  <c r="AM5" i="14" s="1"/>
  <c r="BX5" i="14" s="1"/>
  <c r="CH14" i="14"/>
  <c r="CG14" i="14"/>
  <c r="AD17" i="14"/>
  <c r="CJ17" i="14"/>
  <c r="CI18" i="14"/>
  <c r="CK18" i="14" s="1"/>
  <c r="AL38" i="14"/>
  <c r="BY38" i="14"/>
  <c r="BZ38" i="14" s="1"/>
  <c r="CC38" i="14" s="1"/>
  <c r="M38" i="14" s="1"/>
  <c r="CI39" i="14"/>
  <c r="CK39" i="14" s="1"/>
  <c r="CI4" i="14"/>
  <c r="CK4" i="14" s="1"/>
  <c r="AK8" i="14"/>
  <c r="BW8" i="14"/>
  <c r="AM8" i="14" s="1"/>
  <c r="BX8" i="14" s="1"/>
  <c r="AK23" i="14"/>
  <c r="CI19" i="14"/>
  <c r="CK19" i="14" s="1"/>
  <c r="CH34" i="14"/>
  <c r="CG34" i="14"/>
  <c r="AL11" i="14"/>
  <c r="BY11" i="14"/>
  <c r="BZ11" i="14" s="1"/>
  <c r="CC11" i="14" s="1"/>
  <c r="M11" i="14" s="1"/>
  <c r="CF11" i="14" s="1"/>
  <c r="N11" i="14" s="1"/>
  <c r="CJ11" i="14"/>
  <c r="AD11" i="14"/>
  <c r="CJ8" i="14"/>
  <c r="AD8" i="14"/>
  <c r="AK2" i="14"/>
  <c r="AK16" i="14"/>
  <c r="CJ23" i="14"/>
  <c r="AD23" i="14"/>
  <c r="BW2" i="14"/>
  <c r="AM2" i="14" s="1"/>
  <c r="BX2" i="14" s="1"/>
  <c r="CH23" i="14" l="1"/>
  <c r="CG23" i="14"/>
  <c r="CH30" i="14"/>
  <c r="CG30" i="14"/>
  <c r="CH16" i="14"/>
  <c r="CG16" i="14"/>
  <c r="CH15" i="14"/>
  <c r="CG15" i="14"/>
  <c r="CH6" i="14"/>
  <c r="CG6" i="14"/>
  <c r="CH27" i="14"/>
  <c r="CG27" i="14"/>
  <c r="BY20" i="14"/>
  <c r="BZ20" i="14" s="1"/>
  <c r="CC20" i="14" s="1"/>
  <c r="M20" i="14" s="1"/>
  <c r="CF20" i="14" s="1"/>
  <c r="N20" i="14" s="1"/>
  <c r="AL20" i="14"/>
  <c r="BY8" i="14"/>
  <c r="BZ8" i="14" s="1"/>
  <c r="CC8" i="14" s="1"/>
  <c r="M8" i="14" s="1"/>
  <c r="CF8" i="14" s="1"/>
  <c r="N8" i="14" s="1"/>
  <c r="AL8" i="14"/>
  <c r="AL2" i="14"/>
  <c r="BY2" i="14"/>
  <c r="BZ2" i="14" s="1"/>
  <c r="CC2" i="14" s="1"/>
  <c r="M2" i="14" s="1"/>
  <c r="CF2" i="14" s="1"/>
  <c r="N2" i="14" s="1"/>
  <c r="CF38" i="14"/>
  <c r="N38" i="14" s="1"/>
  <c r="CI38" i="14"/>
  <c r="CK38" i="14" s="1"/>
  <c r="CH21" i="14"/>
  <c r="CG21" i="14"/>
  <c r="CF25" i="14"/>
  <c r="N25" i="14" s="1"/>
  <c r="CI25" i="14"/>
  <c r="CK25" i="14" s="1"/>
  <c r="CI33" i="14"/>
  <c r="CK33" i="14" s="1"/>
  <c r="CI17" i="14"/>
  <c r="CK17" i="14" s="1"/>
  <c r="CF31" i="14"/>
  <c r="N31" i="14" s="1"/>
  <c r="CI31" i="14"/>
  <c r="CK31" i="14" s="1"/>
  <c r="CH17" i="14"/>
  <c r="CG17" i="14"/>
  <c r="CH18" i="14"/>
  <c r="CG18" i="14"/>
  <c r="CH40" i="14"/>
  <c r="CG40" i="14"/>
  <c r="CH11" i="14"/>
  <c r="CG11" i="14"/>
  <c r="CI6" i="14"/>
  <c r="CK6" i="14" s="1"/>
  <c r="CI41" i="14"/>
  <c r="CK41" i="14" s="1"/>
  <c r="CH33" i="14"/>
  <c r="CG33" i="14"/>
  <c r="CI8" i="14"/>
  <c r="CK8" i="14" s="1"/>
  <c r="CI28" i="14"/>
  <c r="CK28" i="14" s="1"/>
  <c r="CI16" i="14"/>
  <c r="CK16" i="14" s="1"/>
  <c r="CH41" i="14"/>
  <c r="CG41" i="14"/>
  <c r="CH19" i="14"/>
  <c r="CG19" i="14"/>
  <c r="CH35" i="14"/>
  <c r="CG35" i="14"/>
  <c r="CH29" i="14"/>
  <c r="CG29" i="14"/>
  <c r="CH28" i="14"/>
  <c r="CG28" i="14"/>
  <c r="CI11" i="14"/>
  <c r="CK11" i="14" s="1"/>
  <c r="CI2" i="14"/>
  <c r="CK2" i="14" s="1"/>
  <c r="CI23" i="14"/>
  <c r="CK23" i="14" s="1"/>
  <c r="BY5" i="14"/>
  <c r="BZ5" i="14" s="1"/>
  <c r="CC5" i="14" s="1"/>
  <c r="M5" i="14" s="1"/>
  <c r="CF5" i="14" s="1"/>
  <c r="N5" i="14" s="1"/>
  <c r="AL5" i="14"/>
  <c r="CF7" i="14"/>
  <c r="N7" i="14" s="1"/>
  <c r="CI7" i="14"/>
  <c r="CK7" i="14" s="1"/>
  <c r="CH37" i="14"/>
  <c r="CG37" i="14"/>
  <c r="BY32" i="14"/>
  <c r="BZ32" i="14" s="1"/>
  <c r="CC32" i="14" s="1"/>
  <c r="M32" i="14" s="1"/>
  <c r="CF32" i="14" s="1"/>
  <c r="N32" i="14" s="1"/>
  <c r="AL32" i="14"/>
  <c r="CI15" i="14"/>
  <c r="CK15" i="14" s="1"/>
  <c r="CI30" i="14"/>
  <c r="CK30" i="14" s="1"/>
  <c r="CI37" i="14"/>
  <c r="CK37" i="14" s="1"/>
  <c r="CI21" i="14"/>
  <c r="CK21" i="14" s="1"/>
  <c r="CH13" i="14"/>
  <c r="CG13" i="14"/>
  <c r="CI29" i="14"/>
  <c r="CK29" i="14" s="1"/>
  <c r="CH38" i="14" l="1"/>
  <c r="CG38" i="14"/>
  <c r="CH8" i="14"/>
  <c r="CG8" i="14"/>
  <c r="CH20" i="14"/>
  <c r="CG20" i="14"/>
  <c r="CH5" i="14"/>
  <c r="CG5" i="14"/>
  <c r="CH2" i="14"/>
  <c r="CG2" i="14"/>
  <c r="CH31" i="14"/>
  <c r="CG31" i="14"/>
  <c r="CH7" i="14"/>
  <c r="CG7" i="14"/>
  <c r="CH25" i="14"/>
  <c r="CG25" i="14"/>
  <c r="CI5" i="14"/>
  <c r="CK5" i="14" s="1"/>
  <c r="CH32" i="14"/>
  <c r="CG32" i="14"/>
  <c r="CI20" i="14"/>
  <c r="CK20" i="14" s="1"/>
  <c r="CI32" i="14"/>
  <c r="CK32" i="14" s="1"/>
  <c r="X41" i="13" l="1"/>
  <c r="Y41" i="13" s="1"/>
  <c r="H41" i="13"/>
  <c r="I41" i="13" s="1"/>
  <c r="F41" i="13"/>
  <c r="X40" i="13"/>
  <c r="Y40" i="13" s="1"/>
  <c r="H40" i="13"/>
  <c r="F40" i="13"/>
  <c r="X39" i="13"/>
  <c r="Y39" i="13" s="1"/>
  <c r="H39" i="13"/>
  <c r="I39" i="13" s="1"/>
  <c r="F39" i="13"/>
  <c r="X38" i="13"/>
  <c r="Y38" i="13" s="1"/>
  <c r="I38" i="13"/>
  <c r="H38" i="13"/>
  <c r="F38" i="13"/>
  <c r="X37" i="13"/>
  <c r="Y37" i="13" s="1"/>
  <c r="H37" i="13"/>
  <c r="I37" i="13" s="1"/>
  <c r="F37" i="13"/>
  <c r="X36" i="13"/>
  <c r="Y36" i="13" s="1"/>
  <c r="H36" i="13"/>
  <c r="F36" i="13"/>
  <c r="I36" i="13" s="1"/>
  <c r="X35" i="13"/>
  <c r="Y35" i="13" s="1"/>
  <c r="H35" i="13"/>
  <c r="F35" i="13"/>
  <c r="X34" i="13"/>
  <c r="Y34" i="13" s="1"/>
  <c r="H34" i="13"/>
  <c r="I34" i="13" s="1"/>
  <c r="F34" i="13"/>
  <c r="X33" i="13"/>
  <c r="Y33" i="13" s="1"/>
  <c r="H33" i="13"/>
  <c r="I33" i="13" s="1"/>
  <c r="F33" i="13"/>
  <c r="X32" i="13"/>
  <c r="Y32" i="13" s="1"/>
  <c r="H32" i="13"/>
  <c r="I32" i="13" s="1"/>
  <c r="F32" i="13"/>
  <c r="X31" i="13"/>
  <c r="Y31" i="13" s="1"/>
  <c r="H31" i="13"/>
  <c r="I31" i="13" s="1"/>
  <c r="F31" i="13"/>
  <c r="X30" i="13"/>
  <c r="Y30" i="13" s="1"/>
  <c r="H30" i="13"/>
  <c r="I30" i="13" s="1"/>
  <c r="F30" i="13"/>
  <c r="X29" i="13"/>
  <c r="Y29" i="13" s="1"/>
  <c r="H29" i="13"/>
  <c r="F29" i="13"/>
  <c r="X28" i="13"/>
  <c r="Y28" i="13" s="1"/>
  <c r="H28" i="13"/>
  <c r="F28" i="13"/>
  <c r="X27" i="13"/>
  <c r="Y27" i="13" s="1"/>
  <c r="H27" i="13"/>
  <c r="F27" i="13"/>
  <c r="X26" i="13"/>
  <c r="Y26" i="13" s="1"/>
  <c r="H26" i="13"/>
  <c r="I26" i="13" s="1"/>
  <c r="F26" i="13"/>
  <c r="X25" i="13"/>
  <c r="Y25" i="13" s="1"/>
  <c r="H25" i="13"/>
  <c r="F25" i="13"/>
  <c r="X24" i="13"/>
  <c r="Y24" i="13" s="1"/>
  <c r="H24" i="13"/>
  <c r="F24" i="13"/>
  <c r="I24" i="13" s="1"/>
  <c r="X23" i="13"/>
  <c r="Y23" i="13" s="1"/>
  <c r="H23" i="13"/>
  <c r="F23" i="13"/>
  <c r="X22" i="13"/>
  <c r="Y22" i="13" s="1"/>
  <c r="H22" i="13"/>
  <c r="F22" i="13"/>
  <c r="X21" i="13"/>
  <c r="Y21" i="13" s="1"/>
  <c r="H21" i="13"/>
  <c r="F21" i="13"/>
  <c r="Y20" i="13"/>
  <c r="X20" i="13"/>
  <c r="H20" i="13"/>
  <c r="I20" i="13" s="1"/>
  <c r="F20" i="13"/>
  <c r="X19" i="13"/>
  <c r="Y19" i="13" s="1"/>
  <c r="H19" i="13"/>
  <c r="F19" i="13"/>
  <c r="X18" i="13"/>
  <c r="Y18" i="13" s="1"/>
  <c r="H18" i="13"/>
  <c r="I18" i="13" s="1"/>
  <c r="F18" i="13"/>
  <c r="X17" i="13"/>
  <c r="Y17" i="13" s="1"/>
  <c r="H17" i="13"/>
  <c r="F17" i="13"/>
  <c r="X16" i="13"/>
  <c r="Y16" i="13" s="1"/>
  <c r="H16" i="13"/>
  <c r="F16" i="13"/>
  <c r="X15" i="13"/>
  <c r="Y15" i="13" s="1"/>
  <c r="H15" i="13"/>
  <c r="F15" i="13"/>
  <c r="X14" i="13"/>
  <c r="Y14" i="13" s="1"/>
  <c r="H14" i="13"/>
  <c r="F14" i="13"/>
  <c r="X13" i="13"/>
  <c r="Y13" i="13" s="1"/>
  <c r="H13" i="13"/>
  <c r="F13" i="13"/>
  <c r="X12" i="13"/>
  <c r="Y12" i="13" s="1"/>
  <c r="H12" i="13"/>
  <c r="F12" i="13"/>
  <c r="I12" i="13" s="1"/>
  <c r="X11" i="13"/>
  <c r="Y11" i="13" s="1"/>
  <c r="H11" i="13"/>
  <c r="F11" i="13"/>
  <c r="X10" i="13"/>
  <c r="Y10" i="13" s="1"/>
  <c r="H10" i="13"/>
  <c r="F10" i="13"/>
  <c r="X9" i="13"/>
  <c r="Y9" i="13" s="1"/>
  <c r="H9" i="13"/>
  <c r="I9" i="13" s="1"/>
  <c r="F9" i="13"/>
  <c r="X8" i="13"/>
  <c r="Y8" i="13" s="1"/>
  <c r="H8" i="13"/>
  <c r="I8" i="13" s="1"/>
  <c r="F8" i="13"/>
  <c r="X7" i="13"/>
  <c r="Y7" i="13" s="1"/>
  <c r="H7" i="13"/>
  <c r="I7" i="13" s="1"/>
  <c r="F7" i="13"/>
  <c r="X6" i="13"/>
  <c r="Y6" i="13" s="1"/>
  <c r="H6" i="13"/>
  <c r="I6" i="13" s="1"/>
  <c r="F6" i="13"/>
  <c r="X5" i="13"/>
  <c r="Y5" i="13" s="1"/>
  <c r="H5" i="13"/>
  <c r="F5" i="13"/>
  <c r="X4" i="13"/>
  <c r="Y4" i="13" s="1"/>
  <c r="H4" i="13"/>
  <c r="F4" i="13"/>
  <c r="X3" i="13"/>
  <c r="Y3" i="13" s="1"/>
  <c r="H3" i="13"/>
  <c r="F3" i="13"/>
  <c r="X2" i="13"/>
  <c r="Y2" i="13" s="1"/>
  <c r="F2" i="13"/>
  <c r="I2" i="13" s="1"/>
  <c r="I3" i="13" l="1"/>
  <c r="I35" i="13"/>
  <c r="I40" i="13"/>
  <c r="I5" i="13"/>
  <c r="I23" i="13"/>
  <c r="I28" i="13"/>
  <c r="I13" i="13"/>
  <c r="I22" i="13"/>
  <c r="I29" i="13"/>
  <c r="I19" i="13"/>
  <c r="I21" i="13"/>
  <c r="I10" i="13"/>
  <c r="I17" i="13"/>
  <c r="I15" i="13"/>
  <c r="I4" i="13"/>
  <c r="I11" i="13"/>
  <c r="I14" i="13"/>
  <c r="I16" i="13"/>
  <c r="I25" i="13"/>
  <c r="I27" i="13"/>
</calcChain>
</file>

<file path=xl/sharedStrings.xml><?xml version="1.0" encoding="utf-8"?>
<sst xmlns="http://schemas.openxmlformats.org/spreadsheetml/2006/main" count="4864" uniqueCount="560">
  <si>
    <t>NC: Control Negativo.</t>
  </si>
  <si>
    <t>Bloques</t>
  </si>
  <si>
    <t>IT: Sólo Tratamiento.</t>
  </si>
  <si>
    <t>CP: Control Positivo.</t>
  </si>
  <si>
    <t>CPIT: Positivo con tratamiento.</t>
  </si>
  <si>
    <t xml:space="preserve">Class 0: healthy plant with no symptoms. </t>
  </si>
  <si>
    <t>Disease Index</t>
  </si>
  <si>
    <t xml:space="preserve">Class 1: symptoms on 1 to 30% of the plant. </t>
  </si>
  <si>
    <t>Class 2: symptoms on 31 to 60% of the plant</t>
  </si>
  <si>
    <t>Class 3: symptoms on &gt; 61% of the plant.</t>
  </si>
  <si>
    <t xml:space="preserve">Class 4: Dead plant </t>
  </si>
  <si>
    <t>Class 0: Planta muerta.</t>
  </si>
  <si>
    <t>Mortalidad</t>
  </si>
  <si>
    <t xml:space="preserve">Class 1: Planta viva. </t>
  </si>
  <si>
    <t>Planta</t>
  </si>
  <si>
    <t>Codigo</t>
  </si>
  <si>
    <t>CPIT</t>
  </si>
  <si>
    <t>PC</t>
  </si>
  <si>
    <t>IT</t>
  </si>
  <si>
    <t>NC</t>
  </si>
  <si>
    <t>Bloque</t>
  </si>
  <si>
    <t>Día</t>
  </si>
  <si>
    <t>PCIT</t>
  </si>
  <si>
    <t>1.3.2024</t>
  </si>
  <si>
    <t>1.4.2024</t>
  </si>
  <si>
    <t>12.3.2024</t>
  </si>
  <si>
    <t>14.2.2024</t>
  </si>
  <si>
    <t>15.3.2024</t>
  </si>
  <si>
    <t>16.2.2024</t>
  </si>
  <si>
    <t>19.3.2024</t>
  </si>
  <si>
    <t>2.2.2024</t>
  </si>
  <si>
    <t>20.2.2024</t>
  </si>
  <si>
    <t>22.3.2024</t>
  </si>
  <si>
    <t>23.2.2024</t>
  </si>
  <si>
    <t>25.1.2024</t>
  </si>
  <si>
    <t>26.1.2024</t>
  </si>
  <si>
    <t>26.3.2024</t>
  </si>
  <si>
    <t>27.2.2024</t>
  </si>
  <si>
    <t>31.1.2024</t>
  </si>
  <si>
    <t>5.3.2024</t>
  </si>
  <si>
    <t>7.2.2024</t>
  </si>
  <si>
    <t>8.3.2024</t>
  </si>
  <si>
    <t>9.2.2024</t>
  </si>
  <si>
    <t>ID</t>
  </si>
  <si>
    <t>Fo Backgr</t>
  </si>
  <si>
    <t>Fo Flash</t>
  </si>
  <si>
    <t>Fm Backgr</t>
  </si>
  <si>
    <t>Fm Flash</t>
  </si>
  <si>
    <t>Qy</t>
  </si>
  <si>
    <t>Nº de planta</t>
  </si>
  <si>
    <t>Tratamiento</t>
  </si>
  <si>
    <t>Diametro 1</t>
  </si>
  <si>
    <t>Diametro 2</t>
  </si>
  <si>
    <t>Diametro 3</t>
  </si>
  <si>
    <t>Diametro 4</t>
  </si>
  <si>
    <t>Diametro 5</t>
  </si>
  <si>
    <t>Hojas 1</t>
  </si>
  <si>
    <t>Hojas 2</t>
  </si>
  <si>
    <t>Hojas 3</t>
  </si>
  <si>
    <t>Hojas 4</t>
  </si>
  <si>
    <t>Hojas 5</t>
  </si>
  <si>
    <t>1.81</t>
  </si>
  <si>
    <t>1.89</t>
  </si>
  <si>
    <t>1.63</t>
  </si>
  <si>
    <t>1.64</t>
  </si>
  <si>
    <t>1.61</t>
  </si>
  <si>
    <t>1.53</t>
  </si>
  <si>
    <t>1.58</t>
  </si>
  <si>
    <t>1.78</t>
  </si>
  <si>
    <t>1.83</t>
  </si>
  <si>
    <t>1.96</t>
  </si>
  <si>
    <t>1.80</t>
  </si>
  <si>
    <t>1.77</t>
  </si>
  <si>
    <t>1.84</t>
  </si>
  <si>
    <t>1.94</t>
  </si>
  <si>
    <t>2.23</t>
  </si>
  <si>
    <t>2.08</t>
  </si>
  <si>
    <t>2.18</t>
  </si>
  <si>
    <t>2.26</t>
  </si>
  <si>
    <t>1.93</t>
  </si>
  <si>
    <t>1.87</t>
  </si>
  <si>
    <t>1.88</t>
  </si>
  <si>
    <t>2.5</t>
  </si>
  <si>
    <t>2.35</t>
  </si>
  <si>
    <t>2.05</t>
  </si>
  <si>
    <t>2.22</t>
  </si>
  <si>
    <t>2.39</t>
  </si>
  <si>
    <t>2.54</t>
  </si>
  <si>
    <t>2.33</t>
  </si>
  <si>
    <t>2.41</t>
  </si>
  <si>
    <t>1.98</t>
  </si>
  <si>
    <t>2.02</t>
  </si>
  <si>
    <t>2.04</t>
  </si>
  <si>
    <t>1.40</t>
  </si>
  <si>
    <t>1.44</t>
  </si>
  <si>
    <t>1.47</t>
  </si>
  <si>
    <t>1.43</t>
  </si>
  <si>
    <t>1.65</t>
  </si>
  <si>
    <t>1.79</t>
  </si>
  <si>
    <t>1.85</t>
  </si>
  <si>
    <t>1.72</t>
  </si>
  <si>
    <t>1.97</t>
  </si>
  <si>
    <t>1.90</t>
  </si>
  <si>
    <t>2.31</t>
  </si>
  <si>
    <t>2.63</t>
  </si>
  <si>
    <t>2.30</t>
  </si>
  <si>
    <t>2.1</t>
  </si>
  <si>
    <t>2.32</t>
  </si>
  <si>
    <t>2.10</t>
  </si>
  <si>
    <t>2.21</t>
  </si>
  <si>
    <t>2.28</t>
  </si>
  <si>
    <t>3.08</t>
  </si>
  <si>
    <t>2.13</t>
  </si>
  <si>
    <t>2.34</t>
  </si>
  <si>
    <t>2.46</t>
  </si>
  <si>
    <t>2.09</t>
  </si>
  <si>
    <t>2.2</t>
  </si>
  <si>
    <t>1.99</t>
  </si>
  <si>
    <t>1.91</t>
  </si>
  <si>
    <t>2.42</t>
  </si>
  <si>
    <t>2.19</t>
  </si>
  <si>
    <t>2.16</t>
  </si>
  <si>
    <t>2.25</t>
  </si>
  <si>
    <t>1.75</t>
  </si>
  <si>
    <t>1.71</t>
  </si>
  <si>
    <t>2.00</t>
  </si>
  <si>
    <t>2.56</t>
  </si>
  <si>
    <t>2.24</t>
  </si>
  <si>
    <t>2.15</t>
  </si>
  <si>
    <t>2.03</t>
  </si>
  <si>
    <t>1.69</t>
  </si>
  <si>
    <t>2.37</t>
  </si>
  <si>
    <t>2.17</t>
  </si>
  <si>
    <t>2.06</t>
  </si>
  <si>
    <t>2.82</t>
  </si>
  <si>
    <t>2.85</t>
  </si>
  <si>
    <t>2.96</t>
  </si>
  <si>
    <t>2.79</t>
  </si>
  <si>
    <t>2.77</t>
  </si>
  <si>
    <t>2.53</t>
  </si>
  <si>
    <t>2.81</t>
  </si>
  <si>
    <t>2.65</t>
  </si>
  <si>
    <t>2.62</t>
  </si>
  <si>
    <t>1.31</t>
  </si>
  <si>
    <t>1.74</t>
  </si>
  <si>
    <t>1.60</t>
  </si>
  <si>
    <t>1.73</t>
  </si>
  <si>
    <t>1.57</t>
  </si>
  <si>
    <t>2.84</t>
  </si>
  <si>
    <t>2.89</t>
  </si>
  <si>
    <t>2.61</t>
  </si>
  <si>
    <t>2.80</t>
  </si>
  <si>
    <t>1.76</t>
  </si>
  <si>
    <t>1.92</t>
  </si>
  <si>
    <t>1.86</t>
  </si>
  <si>
    <t>2.50</t>
  </si>
  <si>
    <t>2.38</t>
  </si>
  <si>
    <t>2.87</t>
  </si>
  <si>
    <t>2.29</t>
  </si>
  <si>
    <t>1.82</t>
  </si>
  <si>
    <t>1.46</t>
  </si>
  <si>
    <t>1.62</t>
  </si>
  <si>
    <t>1.38</t>
  </si>
  <si>
    <t>1.50</t>
  </si>
  <si>
    <t>1.28</t>
  </si>
  <si>
    <t>1.70</t>
  </si>
  <si>
    <t>2.01</t>
  </si>
  <si>
    <t>1.41</t>
  </si>
  <si>
    <t>1.95</t>
  </si>
  <si>
    <t>2.07</t>
  </si>
  <si>
    <t>2.48</t>
  </si>
  <si>
    <t>2.58</t>
  </si>
  <si>
    <t>1.49</t>
  </si>
  <si>
    <t>1.54</t>
  </si>
  <si>
    <t>1.55</t>
  </si>
  <si>
    <t>1.52</t>
  </si>
  <si>
    <t>1.32</t>
  </si>
  <si>
    <t>1.34</t>
  </si>
  <si>
    <t>CP</t>
  </si>
  <si>
    <t>1.10</t>
  </si>
  <si>
    <t>2.49</t>
  </si>
  <si>
    <t>2.90</t>
  </si>
  <si>
    <t>1.66</t>
  </si>
  <si>
    <t>1.56</t>
  </si>
  <si>
    <t>1.68</t>
  </si>
  <si>
    <t>2.47</t>
  </si>
  <si>
    <t>2.44</t>
  </si>
  <si>
    <t>2.55</t>
  </si>
  <si>
    <t>1.42</t>
  </si>
  <si>
    <t>1.67</t>
  </si>
  <si>
    <t>1.51</t>
  </si>
  <si>
    <t>1.33</t>
  </si>
  <si>
    <t>1.20</t>
  </si>
  <si>
    <t>1.37</t>
  </si>
  <si>
    <t>2.51</t>
  </si>
  <si>
    <t>2.11</t>
  </si>
  <si>
    <t>2.40</t>
  </si>
  <si>
    <t>1.36</t>
  </si>
  <si>
    <t>1.09</t>
  </si>
  <si>
    <t>1.25</t>
  </si>
  <si>
    <t>1.30</t>
  </si>
  <si>
    <t>2.20</t>
  </si>
  <si>
    <t>2.45</t>
  </si>
  <si>
    <t>2.52</t>
  </si>
  <si>
    <t>2.57</t>
  </si>
  <si>
    <t>2.43</t>
  </si>
  <si>
    <t>2.27</t>
  </si>
  <si>
    <t>1.18</t>
  </si>
  <si>
    <t>2.36</t>
  </si>
  <si>
    <t>2.12</t>
  </si>
  <si>
    <t>2.14</t>
  </si>
  <si>
    <t>2.67</t>
  </si>
  <si>
    <t>1.35</t>
  </si>
  <si>
    <t>2.64</t>
  </si>
  <si>
    <t>1.59</t>
  </si>
  <si>
    <t>2.71</t>
  </si>
  <si>
    <t>2.72</t>
  </si>
  <si>
    <t>3.16</t>
  </si>
  <si>
    <t>3.39</t>
  </si>
  <si>
    <t>3.07</t>
  </si>
  <si>
    <t>3.18</t>
  </si>
  <si>
    <t>2.69</t>
  </si>
  <si>
    <t>2.66</t>
  </si>
  <si>
    <t>1.9</t>
  </si>
  <si>
    <t>Hora</t>
  </si>
  <si>
    <t>sample</t>
  </si>
  <si>
    <t>treatment</t>
  </si>
  <si>
    <t>wet_w</t>
  </si>
  <si>
    <t>box_w</t>
  </si>
  <si>
    <t>wet_solo</t>
  </si>
  <si>
    <t>dry_w</t>
  </si>
  <si>
    <t>dry_solo</t>
  </si>
  <si>
    <t>Dry matter%</t>
  </si>
  <si>
    <t>TotLength(cm)</t>
  </si>
  <si>
    <t>ProjArea(cm2)</t>
  </si>
  <si>
    <t>SurfArea(cm2)</t>
  </si>
  <si>
    <t>AvgDiam(cm)</t>
  </si>
  <si>
    <t>TotLenPerVol(cm/m3)</t>
  </si>
  <si>
    <t>TotRootVolume</t>
  </si>
  <si>
    <t>0.00&lt;.L.&lt;=0.50</t>
  </si>
  <si>
    <t>0.50&lt;.L.&lt;=1.00</t>
  </si>
  <si>
    <t>1.00&lt;.L.&lt;=1.50</t>
  </si>
  <si>
    <t>1.50&lt;.L.&lt;=2.00</t>
  </si>
  <si>
    <t>L-&lt;=2</t>
  </si>
  <si>
    <t>L%.&lt;=2</t>
  </si>
  <si>
    <t>2.00&lt;.L.&lt;=2.50</t>
  </si>
  <si>
    <t>2.50&lt;.L.&lt;=3.00</t>
  </si>
  <si>
    <t>3.00&lt;.L.&lt;=3.50</t>
  </si>
  <si>
    <t>3.50&lt;.L.&lt;=4.00</t>
  </si>
  <si>
    <t>4.00&lt;.L.&lt;=4.50</t>
  </si>
  <si>
    <t>.L.&gt;4.50</t>
  </si>
  <si>
    <t>0.00&lt;.A.&lt;=0.50</t>
  </si>
  <si>
    <t>0.50&lt;.A.&lt;=1.00</t>
  </si>
  <si>
    <t>1.00&lt;.A.&lt;=1.50</t>
  </si>
  <si>
    <t>1.50&lt;.A.&lt;=2.00</t>
  </si>
  <si>
    <t>2.00&lt;.A.&lt;=2.50</t>
  </si>
  <si>
    <t>2.50&lt;.A.&lt;=3.00</t>
  </si>
  <si>
    <t>3.00&lt;.A.&lt;=3.50</t>
  </si>
  <si>
    <t>3.50&lt;.A.&lt;=4.00</t>
  </si>
  <si>
    <t>4.00&lt;.A.&lt;=4.50</t>
  </si>
  <si>
    <t>.A.&gt;4.50</t>
  </si>
  <si>
    <t>0.00&lt;.V.&lt;=0.50</t>
  </si>
  <si>
    <t>0.50&lt;.V.&lt;=1.00</t>
  </si>
  <si>
    <t>1.00&lt;.V.&lt;=1.50</t>
  </si>
  <si>
    <t>1.50&lt;.V.&lt;=2.00</t>
  </si>
  <si>
    <t>2.00&lt;.V.&lt;=2.50</t>
  </si>
  <si>
    <t>2.50&lt;.V.&lt;=3.00</t>
  </si>
  <si>
    <t>3.00&lt;.V.&lt;=3.50</t>
  </si>
  <si>
    <t>3.50&lt;.V.&lt;=4.00</t>
  </si>
  <si>
    <t>4.00&lt;.V.&lt;=4.50</t>
  </si>
  <si>
    <t>.V.&gt;4.50</t>
  </si>
  <si>
    <t>NC_151</t>
  </si>
  <si>
    <t>NC_158</t>
  </si>
  <si>
    <t>NC_163</t>
  </si>
  <si>
    <t>NC_165</t>
  </si>
  <si>
    <t>NC_168</t>
  </si>
  <si>
    <t>NC_174</t>
  </si>
  <si>
    <t>NC_178</t>
  </si>
  <si>
    <t>NC_183</t>
  </si>
  <si>
    <t>NC_193</t>
  </si>
  <si>
    <t>NC_199</t>
  </si>
  <si>
    <t>NCIT_104</t>
  </si>
  <si>
    <t>NCIT</t>
  </si>
  <si>
    <t>NCIT_108</t>
  </si>
  <si>
    <t>NCIT_113</t>
  </si>
  <si>
    <t>NCIT_114</t>
  </si>
  <si>
    <t>NCIT_121</t>
  </si>
  <si>
    <t>NCIT_129</t>
  </si>
  <si>
    <t>NCIT_133</t>
  </si>
  <si>
    <t>NCIT_139</t>
  </si>
  <si>
    <t>NCIT_142</t>
  </si>
  <si>
    <t>NCIT_150</t>
  </si>
  <si>
    <t>PC_053</t>
  </si>
  <si>
    <t>PC_063</t>
  </si>
  <si>
    <t>PC_065</t>
  </si>
  <si>
    <t>PC_067</t>
  </si>
  <si>
    <t>PC_069</t>
  </si>
  <si>
    <t>PC_070</t>
  </si>
  <si>
    <t>PC_081</t>
  </si>
  <si>
    <t>PC_083</t>
  </si>
  <si>
    <t>PC_089</t>
  </si>
  <si>
    <t>PC_091</t>
  </si>
  <si>
    <t>PCIT_003</t>
  </si>
  <si>
    <t>PCIT_007</t>
  </si>
  <si>
    <t>PCIT_012</t>
  </si>
  <si>
    <t>PCIT_018</t>
  </si>
  <si>
    <t>PCIT_026</t>
  </si>
  <si>
    <t>PCIT_029</t>
  </si>
  <si>
    <t>PCIT_034</t>
  </si>
  <si>
    <t>PCIT_040</t>
  </si>
  <si>
    <t>PCIT_046</t>
  </si>
  <si>
    <t>PCIT_050</t>
  </si>
  <si>
    <t>Obs</t>
  </si>
  <si>
    <t>Week</t>
  </si>
  <si>
    <t>Date</t>
  </si>
  <si>
    <t>Plant_ID</t>
  </si>
  <si>
    <t>TREATMENT_ID</t>
  </si>
  <si>
    <t>Plant_No</t>
  </si>
  <si>
    <t>TREATMENT</t>
  </si>
  <si>
    <t>Phytophthora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</si>
  <si>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</si>
  <si>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</si>
  <si>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</si>
  <si>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</si>
  <si>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</si>
  <si>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</si>
  <si>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</si>
  <si>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</si>
  <si>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</si>
  <si>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</si>
  <si>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</si>
  <si>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</si>
  <si>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</si>
  <si>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</si>
  <si>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</si>
  <si>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</si>
  <si>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</si>
  <si>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</si>
  <si>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</si>
  <si>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</si>
  <si>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</si>
  <si>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</si>
  <si>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</si>
  <si>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</si>
  <si>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</si>
  <si>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</si>
  <si>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</si>
  <si>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</si>
  <si>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</si>
  <si>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</si>
  <si>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</si>
  <si>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</si>
  <si>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</si>
  <si>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</si>
  <si>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</si>
  <si>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</si>
  <si>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</si>
  <si>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</si>
  <si>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</si>
  <si>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</si>
  <si>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</si>
  <si>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</si>
  <si>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</si>
  <si>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</si>
  <si>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</si>
  <si>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</si>
  <si>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</si>
  <si>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</si>
  <si>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</si>
  <si>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</si>
  <si>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</si>
  <si>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</si>
  <si>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</si>
  <si>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</si>
  <si>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</si>
  <si>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</si>
  <si>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</si>
  <si>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</si>
  <si>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</si>
  <si>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</si>
  <si>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</si>
  <si>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</si>
  <si>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</si>
  <si>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</si>
  <si>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</si>
  <si>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</si>
  <si>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</si>
  <si>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</si>
  <si>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</si>
  <si>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</si>
  <si>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</si>
  <si>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</si>
  <si>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</si>
  <si>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</si>
  <si>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</si>
  <si>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</si>
  <si>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</si>
  <si>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</si>
  <si>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</si>
  <si>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</si>
  <si>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</si>
  <si>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</si>
  <si>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</si>
  <si>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</si>
  <si>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</si>
  <si>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</si>
  <si>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NC158</t>
  </si>
  <si>
    <t>NC167</t>
  </si>
  <si>
    <t>NC180</t>
  </si>
  <si>
    <t>NC186</t>
  </si>
  <si>
    <t>NC196</t>
  </si>
  <si>
    <t>NCIT102</t>
  </si>
  <si>
    <t>NCIT103</t>
  </si>
  <si>
    <t>NCIT108</t>
  </si>
  <si>
    <t>NCIT110</t>
  </si>
  <si>
    <t>NCIT138</t>
  </si>
  <si>
    <t>PC060</t>
  </si>
  <si>
    <t>PC065</t>
  </si>
  <si>
    <t>PC074</t>
  </si>
  <si>
    <t>PC083</t>
  </si>
  <si>
    <t>PC097</t>
  </si>
  <si>
    <t>PCIT021</t>
  </si>
  <si>
    <t>PCIT026</t>
  </si>
  <si>
    <t>PCIT033</t>
  </si>
  <si>
    <t>PCIT046</t>
  </si>
  <si>
    <t>PCIT048</t>
  </si>
  <si>
    <t>12:32:30</t>
  </si>
  <si>
    <t>12:23:35</t>
  </si>
  <si>
    <t>12:09:03</t>
  </si>
  <si>
    <t>12:19:35</t>
  </si>
  <si>
    <t>12:14:41</t>
  </si>
  <si>
    <t>12:36:33</t>
  </si>
  <si>
    <t>12:40:27</t>
  </si>
  <si>
    <t>12:56:07</t>
  </si>
  <si>
    <t>12:44:44</t>
  </si>
  <si>
    <t>12:50:59</t>
  </si>
  <si>
    <t>13:26:54</t>
  </si>
  <si>
    <t>13:07:07</t>
  </si>
  <si>
    <t>13:00:47</t>
  </si>
  <si>
    <t>13:13:50</t>
  </si>
  <si>
    <t>13:20:40</t>
  </si>
  <si>
    <t>13:48:10</t>
  </si>
  <si>
    <t>13:35:50</t>
  </si>
  <si>
    <t>13:57:25</t>
  </si>
  <si>
    <t>13:42:02</t>
  </si>
  <si>
    <t>14:05:19</t>
  </si>
  <si>
    <t>12:57:15</t>
  </si>
  <si>
    <t>12:51:59</t>
  </si>
  <si>
    <t>12:36:55</t>
  </si>
  <si>
    <t>12:46:40</t>
  </si>
  <si>
    <t>12:42:08</t>
  </si>
  <si>
    <t>13:04:28</t>
  </si>
  <si>
    <t>13:10:02</t>
  </si>
  <si>
    <t>13:25:17</t>
  </si>
  <si>
    <t>13:15:04</t>
  </si>
  <si>
    <t>13:20:03</t>
  </si>
  <si>
    <t>13:51:35</t>
  </si>
  <si>
    <t>13:35:30</t>
  </si>
  <si>
    <t>13:30:57</t>
  </si>
  <si>
    <t>13:41:21</t>
  </si>
  <si>
    <t>13:46:40</t>
  </si>
  <si>
    <t>14:06:57</t>
  </si>
  <si>
    <t>13:56:36</t>
  </si>
  <si>
    <t>14:13:23</t>
  </si>
  <si>
    <t>14:01:48</t>
  </si>
  <si>
    <t>14:19:07</t>
  </si>
  <si>
    <t>12:34:52</t>
  </si>
  <si>
    <t>12:29:38</t>
  </si>
  <si>
    <t>12:13:48</t>
  </si>
  <si>
    <t>12:24:38</t>
  </si>
  <si>
    <t>12:19:07</t>
  </si>
  <si>
    <t>12:40:59</t>
  </si>
  <si>
    <t>12:47:55</t>
  </si>
  <si>
    <t>12:52:47</t>
  </si>
  <si>
    <t>12:58:07</t>
  </si>
  <si>
    <t>NCT108</t>
  </si>
  <si>
    <t>13:03:20</t>
  </si>
  <si>
    <t>13:33:20</t>
  </si>
  <si>
    <t>13:14:43</t>
  </si>
  <si>
    <t>13:08:52</t>
  </si>
  <si>
    <t>13:20:26</t>
  </si>
  <si>
    <t>13:26:13</t>
  </si>
  <si>
    <t>PCIT022</t>
  </si>
  <si>
    <t>13:51:37</t>
  </si>
  <si>
    <t>13:39:57</t>
  </si>
  <si>
    <t>13:55:42</t>
  </si>
  <si>
    <t>13:46:09</t>
  </si>
  <si>
    <t>13:59:49</t>
  </si>
  <si>
    <t>12:22:20</t>
  </si>
  <si>
    <t>12:18:49</t>
  </si>
  <si>
    <t>12:09:20</t>
  </si>
  <si>
    <t>12:15:08</t>
  </si>
  <si>
    <t>12:12:08</t>
  </si>
  <si>
    <t>12:25:33</t>
  </si>
  <si>
    <t>12:28:09</t>
  </si>
  <si>
    <t>12:31:12</t>
  </si>
  <si>
    <t>12:34:50</t>
  </si>
  <si>
    <t>12:38:08</t>
  </si>
  <si>
    <t>PC076</t>
  </si>
  <si>
    <t>12:43:28</t>
  </si>
  <si>
    <t>PC077</t>
  </si>
  <si>
    <t>12:41:02</t>
  </si>
  <si>
    <t>PC081</t>
  </si>
  <si>
    <t>12:51:51</t>
  </si>
  <si>
    <t>PC087</t>
  </si>
  <si>
    <t>12:49:19</t>
  </si>
  <si>
    <t>12:46:48</t>
  </si>
  <si>
    <t>PCIT010</t>
  </si>
  <si>
    <t>13:11:26</t>
  </si>
  <si>
    <t>12:59:12</t>
  </si>
  <si>
    <t>12:55:25</t>
  </si>
  <si>
    <t>13:07:19</t>
  </si>
  <si>
    <t>PCIT049</t>
  </si>
  <si>
    <t>13:04:25</t>
  </si>
  <si>
    <t>12:18:54</t>
  </si>
  <si>
    <t>12:15:36</t>
  </si>
  <si>
    <t>12:03:24</t>
  </si>
  <si>
    <t>12:10:05</t>
  </si>
  <si>
    <t>12:06:30</t>
  </si>
  <si>
    <t>12:27:40</t>
  </si>
  <si>
    <t>12:31:55</t>
  </si>
  <si>
    <t>12:34:34</t>
  </si>
  <si>
    <t>12:37:21</t>
  </si>
  <si>
    <t>12:44:03</t>
  </si>
  <si>
    <t>12:48:31</t>
  </si>
  <si>
    <t>13:03:18</t>
  </si>
  <si>
    <t>12:58:49</t>
  </si>
  <si>
    <t>12:55:14</t>
  </si>
  <si>
    <t>13:28:37</t>
  </si>
  <si>
    <t>13:14:14</t>
  </si>
  <si>
    <t>PCIT032</t>
  </si>
  <si>
    <t>13:08:28</t>
  </si>
  <si>
    <t>PCIT044</t>
  </si>
  <si>
    <t>13:22:24</t>
  </si>
  <si>
    <t>13:18:30</t>
  </si>
  <si>
    <t>20/03/2024</t>
  </si>
  <si>
    <t>12:33:36</t>
  </si>
  <si>
    <t>12:27:32</t>
  </si>
  <si>
    <t>12:19:45</t>
  </si>
  <si>
    <t>12:24:51</t>
  </si>
  <si>
    <t>12:22:16</t>
  </si>
  <si>
    <t>12:36:50</t>
  </si>
  <si>
    <t>12:39:19</t>
  </si>
  <si>
    <t>12:41:57</t>
  </si>
  <si>
    <t>12:44:59</t>
  </si>
  <si>
    <t>12:47:41</t>
  </si>
  <si>
    <t>12:53:53</t>
  </si>
  <si>
    <t>12:50:45</t>
  </si>
  <si>
    <t>13:04:11</t>
  </si>
  <si>
    <t>12:59:15</t>
  </si>
  <si>
    <t>12:56:38</t>
  </si>
  <si>
    <t>13:25:45</t>
  </si>
  <si>
    <t>13:15:27</t>
  </si>
  <si>
    <t>13:13:11</t>
  </si>
  <si>
    <t>13:22:15</t>
  </si>
  <si>
    <t>13:19:11</t>
  </si>
  <si>
    <t>Inoculum</t>
  </si>
  <si>
    <t>NI</t>
  </si>
  <si>
    <t>T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</si>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</sst>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0" fillId="0" borderId="0"/>
  </cellStyleXfs>
  <cellXfs count="48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7" borderId="0" xfId="0" applyFont="1" applyFill="1"/>
    <xf numFmtId="0" fontId="1" fillId="9" borderId="0" xfId="0" applyFont="1" applyFill="1"/>
    <xf numFmtId="0" fontId="1" fillId="8" borderId="0" xfId="0" applyFont="1" applyFill="1"/>
    <xf numFmtId="0" fontId="1" fillId="2" borderId="0" xfId="0" applyFont="1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4" fontId="0" fillId="0" borderId="0" xfId="0" applyNumberFormat="1"/>
    <xf numFmtId="17" fontId="0" fillId="0" borderId="0" xfId="0" applyNumberFormat="1"/>
    <xf numFmtId="21" fontId="0" fillId="0" borderId="0" xfId="0" applyNumberFormat="1"/>
    <xf numFmtId="2" fontId="0" fillId="0" borderId="0" xfId="0" applyNumberFormat="1"/>
    <xf numFmtId="0" fontId="4" fillId="0" borderId="0" xfId="1" applyFont="1"/>
    <xf numFmtId="0" fontId="5" fillId="0" borderId="0" xfId="1" applyFont="1"/>
    <xf numFmtId="0" fontId="5" fillId="10" borderId="0" xfId="1" applyFont="1" applyFill="1"/>
    <xf numFmtId="0" fontId="3" fillId="0" borderId="0" xfId="1"/>
    <xf numFmtId="0" fontId="6" fillId="0" borderId="0" xfId="1" applyFont="1"/>
    <xf numFmtId="164" fontId="6" fillId="0" borderId="0" xfId="1" applyNumberFormat="1" applyFont="1"/>
    <xf numFmtId="0" fontId="7" fillId="0" borderId="0" xfId="1" applyFont="1"/>
    <xf numFmtId="164" fontId="8" fillId="0" borderId="0" xfId="1" applyNumberFormat="1" applyFont="1"/>
    <xf numFmtId="0" fontId="8" fillId="0" borderId="0" xfId="1" applyFont="1"/>
    <xf numFmtId="164" fontId="9" fillId="0" borderId="0" xfId="1" applyNumberFormat="1" applyFont="1"/>
    <xf numFmtId="0" fontId="8" fillId="7" borderId="0" xfId="2" applyFont="1" applyFill="1"/>
    <xf numFmtId="0" fontId="8" fillId="7" borderId="0" xfId="1" applyFont="1" applyFill="1"/>
    <xf numFmtId="164" fontId="8" fillId="7" borderId="0" xfId="2" applyNumberFormat="1" applyFont="1" applyFill="1"/>
    <xf numFmtId="0" fontId="3" fillId="7" borderId="0" xfId="1" applyFill="1"/>
    <xf numFmtId="164" fontId="8" fillId="7" borderId="0" xfId="1" applyNumberFormat="1" applyFont="1" applyFill="1"/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14" fontId="0" fillId="0" borderId="0" xfId="0" applyNumberFormat="1" applyAlignment="1" applyProtection="1">
      <alignment horizontal="righ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21" fontId="0" fillId="0" borderId="0" xfId="0" applyNumberFormat="1" applyAlignment="1" applyProtection="1">
      <alignment horizontal="right"/>
      <protection locked="0"/>
    </xf>
    <xf numFmtId="0" fontId="0" fillId="11" borderId="0" xfId="0" applyFill="1" applyProtection="1">
      <protection locked="0"/>
    </xf>
    <xf numFmtId="14" fontId="0" fillId="11" borderId="0" xfId="0" applyNumberFormat="1" applyFill="1" applyAlignment="1" applyProtection="1">
      <alignment horizontal="right"/>
      <protection locked="0"/>
    </xf>
    <xf numFmtId="0" fontId="0" fillId="11" borderId="0" xfId="0" applyFill="1" applyAlignment="1" applyProtection="1">
      <alignment horizontal="left"/>
      <protection locked="0"/>
    </xf>
    <xf numFmtId="0" fontId="0" fillId="11" borderId="0" xfId="0" applyFill="1" applyAlignment="1" applyProtection="1">
      <alignment horizontal="center"/>
      <protection locked="0"/>
    </xf>
    <xf numFmtId="21" fontId="0" fillId="11" borderId="0" xfId="0" applyNumberFormat="1" applyFill="1" applyAlignment="1" applyProtection="1">
      <alignment horizontal="right"/>
      <protection locked="0"/>
    </xf>
    <xf numFmtId="0" fontId="0" fillId="11" borderId="0" xfId="0" applyFill="1"/>
    <xf numFmtId="0" fontId="0" fillId="0" borderId="0" xfId="0" applyAlignment="1" applyProtection="1">
      <alignment horizontal="right"/>
      <protection locked="0"/>
    </xf>
    <xf numFmtId="0" fontId="0" fillId="11" borderId="0" xfId="0" applyFill="1" applyAlignment="1" applyProtection="1">
      <alignment horizontal="right"/>
      <protection locked="0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3">
    <cellStyle name="Normal 2" xfId="1" xr:uid="{C064C7D9-7F21-4974-9CD0-713566CB08A4}"/>
    <cellStyle name="Normal 2 2" xfId="2" xr:uid="{69448F4D-3C6F-4556-ACB0-E717A9814818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22"/>
  <sheetViews>
    <sheetView workbookViewId="0">
      <selection activeCell="B6" sqref="B6"/>
    </sheetView>
  </sheetViews>
  <sheetFormatPr defaultColWidth="11.44140625" defaultRowHeight="14.4" x14ac:dyDescent="0.3"/>
  <cols>
    <col min="1" max="1" width="12.5546875" customWidth="1"/>
    <col min="2" max="2" width="20.33203125" customWidth="1"/>
  </cols>
  <sheetData>
    <row r="6" spans="1:2" x14ac:dyDescent="0.3">
      <c r="B6" t="s">
        <v>0</v>
      </c>
    </row>
    <row r="7" spans="1:2" x14ac:dyDescent="0.3">
      <c r="A7" t="s">
        <v>1</v>
      </c>
      <c r="B7" t="s">
        <v>2</v>
      </c>
    </row>
    <row r="8" spans="1:2" x14ac:dyDescent="0.3">
      <c r="B8" t="s">
        <v>3</v>
      </c>
    </row>
    <row r="9" spans="1:2" x14ac:dyDescent="0.3">
      <c r="B9" t="s">
        <v>4</v>
      </c>
    </row>
    <row r="13" spans="1:2" x14ac:dyDescent="0.3">
      <c r="B13" t="s">
        <v>5</v>
      </c>
    </row>
    <row r="14" spans="1:2" x14ac:dyDescent="0.3">
      <c r="A14" t="s">
        <v>6</v>
      </c>
      <c r="B14" t="s">
        <v>7</v>
      </c>
    </row>
    <row r="15" spans="1:2" x14ac:dyDescent="0.3">
      <c r="B15" t="s">
        <v>8</v>
      </c>
    </row>
    <row r="16" spans="1:2" x14ac:dyDescent="0.3">
      <c r="B16" t="s">
        <v>9</v>
      </c>
    </row>
    <row r="17" spans="1:2" x14ac:dyDescent="0.3">
      <c r="B17" t="s">
        <v>10</v>
      </c>
    </row>
    <row r="21" spans="1:2" x14ac:dyDescent="0.3">
      <c r="B21" t="s">
        <v>11</v>
      </c>
    </row>
    <row r="22" spans="1:2" x14ac:dyDescent="0.3">
      <c r="A22" t="s">
        <v>12</v>
      </c>
      <c r="B2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02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Y103" sqref="Y103"/>
    </sheetView>
  </sheetViews>
  <sheetFormatPr defaultColWidth="11.44140625" defaultRowHeight="14.4" x14ac:dyDescent="0.3"/>
  <cols>
    <col min="1" max="1" width="7" bestFit="1" customWidth="1"/>
    <col min="2" max="4" width="7.44140625" bestFit="1" customWidth="1"/>
    <col min="5" max="7" width="5.88671875" bestFit="1" customWidth="1"/>
    <col min="8" max="12" width="6.88671875" bestFit="1" customWidth="1"/>
    <col min="13" max="15" width="6.44140625" bestFit="1" customWidth="1"/>
    <col min="16" max="20" width="7.44140625" bestFit="1" customWidth="1"/>
    <col min="21" max="21" width="5.88671875" bestFit="1" customWidth="1"/>
  </cols>
  <sheetData>
    <row r="1" spans="1:22" x14ac:dyDescent="0.3">
      <c r="C1">
        <v>1</v>
      </c>
      <c r="D1">
        <v>7</v>
      </c>
      <c r="E1">
        <v>10</v>
      </c>
      <c r="F1">
        <v>14</v>
      </c>
      <c r="G1">
        <v>17</v>
      </c>
      <c r="H1">
        <v>22</v>
      </c>
      <c r="I1">
        <v>24</v>
      </c>
      <c r="J1">
        <v>28</v>
      </c>
      <c r="K1">
        <v>31</v>
      </c>
      <c r="L1">
        <v>35</v>
      </c>
      <c r="M1">
        <v>38</v>
      </c>
      <c r="N1">
        <v>42</v>
      </c>
      <c r="O1">
        <v>45</v>
      </c>
      <c r="P1">
        <v>49</v>
      </c>
      <c r="Q1">
        <v>52</v>
      </c>
      <c r="R1">
        <v>56</v>
      </c>
      <c r="S1">
        <v>59</v>
      </c>
      <c r="T1">
        <v>62</v>
      </c>
      <c r="U1">
        <v>69</v>
      </c>
    </row>
    <row r="2" spans="1:22" x14ac:dyDescent="0.3">
      <c r="A2" s="7" t="s">
        <v>14</v>
      </c>
      <c r="B2" s="7" t="s">
        <v>15</v>
      </c>
      <c r="C2" s="1">
        <v>45315</v>
      </c>
      <c r="D2" s="1">
        <v>45321</v>
      </c>
      <c r="E2" s="1">
        <v>45324</v>
      </c>
      <c r="F2" s="1">
        <v>45328</v>
      </c>
      <c r="G2" s="1">
        <v>45331</v>
      </c>
      <c r="H2" s="1">
        <v>45336</v>
      </c>
      <c r="I2" s="1">
        <v>45338</v>
      </c>
      <c r="J2" s="1">
        <v>45342</v>
      </c>
      <c r="K2" s="1">
        <v>45345</v>
      </c>
      <c r="L2" s="1">
        <v>45349</v>
      </c>
      <c r="M2" s="1">
        <v>45352</v>
      </c>
      <c r="N2" s="1">
        <v>45356</v>
      </c>
      <c r="O2" s="1">
        <v>45359</v>
      </c>
      <c r="P2" s="1">
        <v>45363</v>
      </c>
      <c r="Q2" s="1">
        <v>45366</v>
      </c>
      <c r="R2" s="1">
        <v>45370</v>
      </c>
      <c r="S2" s="1">
        <v>45373</v>
      </c>
      <c r="T2" s="1">
        <v>45376</v>
      </c>
      <c r="U2" s="1">
        <v>45383</v>
      </c>
    </row>
    <row r="3" spans="1:22" x14ac:dyDescent="0.3">
      <c r="A3" s="8">
        <v>1</v>
      </c>
      <c r="B3" s="8" t="s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2"/>
    </row>
    <row r="4" spans="1:22" x14ac:dyDescent="0.3">
      <c r="A4" s="8">
        <v>2</v>
      </c>
      <c r="B4" s="8" t="s">
        <v>16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2"/>
    </row>
    <row r="5" spans="1:22" x14ac:dyDescent="0.3">
      <c r="A5" s="8">
        <v>3</v>
      </c>
      <c r="B5" s="8" t="s">
        <v>16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3">
        <v>1</v>
      </c>
      <c r="P5" s="3">
        <v>1</v>
      </c>
      <c r="Q5" s="3">
        <v>1</v>
      </c>
      <c r="R5" s="4">
        <v>2</v>
      </c>
      <c r="S5" s="4">
        <v>2</v>
      </c>
      <c r="T5" s="4">
        <v>2</v>
      </c>
      <c r="U5" s="4">
        <v>2</v>
      </c>
      <c r="V5" s="2"/>
    </row>
    <row r="6" spans="1:22" x14ac:dyDescent="0.3">
      <c r="A6" s="8">
        <v>4</v>
      </c>
      <c r="B6" s="8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2"/>
    </row>
    <row r="7" spans="1:22" x14ac:dyDescent="0.3">
      <c r="A7" s="8">
        <v>5</v>
      </c>
      <c r="B7" s="8" t="s">
        <v>16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2"/>
    </row>
    <row r="8" spans="1:22" x14ac:dyDescent="0.3">
      <c r="A8" s="8">
        <v>6</v>
      </c>
      <c r="B8" s="8" t="s">
        <v>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2"/>
    </row>
    <row r="9" spans="1:22" x14ac:dyDescent="0.3">
      <c r="A9" s="8">
        <v>7</v>
      </c>
      <c r="B9" s="8" t="s">
        <v>16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2"/>
    </row>
    <row r="10" spans="1:22" x14ac:dyDescent="0.3">
      <c r="A10" s="8">
        <v>8</v>
      </c>
      <c r="B10" s="8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2"/>
    </row>
    <row r="11" spans="1:22" x14ac:dyDescent="0.3">
      <c r="A11" s="8">
        <v>9</v>
      </c>
      <c r="B11" s="8" t="s">
        <v>16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2"/>
    </row>
    <row r="12" spans="1:22" x14ac:dyDescent="0.3">
      <c r="A12" s="8">
        <v>10</v>
      </c>
      <c r="B12" s="8" t="s">
        <v>16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3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2"/>
    </row>
    <row r="13" spans="1:22" x14ac:dyDescent="0.3">
      <c r="A13" s="8">
        <v>11</v>
      </c>
      <c r="B13" s="8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>
        <v>0</v>
      </c>
      <c r="O13">
        <v>0</v>
      </c>
      <c r="P13">
        <v>0</v>
      </c>
      <c r="Q13">
        <v>0</v>
      </c>
      <c r="R13" s="3">
        <v>1</v>
      </c>
      <c r="S13" s="3">
        <v>1</v>
      </c>
      <c r="T13">
        <v>0</v>
      </c>
      <c r="U13" s="3">
        <v>1</v>
      </c>
      <c r="V13" s="2"/>
    </row>
    <row r="14" spans="1:22" x14ac:dyDescent="0.3">
      <c r="A14" s="8">
        <v>12</v>
      </c>
      <c r="B14" s="8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2"/>
    </row>
    <row r="15" spans="1:22" x14ac:dyDescent="0.3">
      <c r="A15" s="8">
        <v>13</v>
      </c>
      <c r="B15" s="8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>
        <v>0</v>
      </c>
      <c r="O15">
        <v>0</v>
      </c>
      <c r="P15">
        <v>0</v>
      </c>
      <c r="Q15">
        <v>0</v>
      </c>
      <c r="R15" s="3">
        <v>1</v>
      </c>
      <c r="S15" s="3">
        <v>1</v>
      </c>
      <c r="T15" s="3">
        <v>1</v>
      </c>
      <c r="U15" s="3">
        <v>1</v>
      </c>
      <c r="V15" s="2"/>
    </row>
    <row r="16" spans="1:22" x14ac:dyDescent="0.3">
      <c r="A16" s="8">
        <v>14</v>
      </c>
      <c r="B16" s="8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2"/>
    </row>
    <row r="17" spans="1:22" x14ac:dyDescent="0.3">
      <c r="A17" s="8">
        <v>15</v>
      </c>
      <c r="B17" s="8" t="s">
        <v>16</v>
      </c>
      <c r="C17">
        <v>0</v>
      </c>
      <c r="D17">
        <v>0</v>
      </c>
      <c r="E17">
        <v>0</v>
      </c>
      <c r="F17">
        <v>0</v>
      </c>
      <c r="G17">
        <v>0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4">
        <v>2</v>
      </c>
      <c r="S17" s="4">
        <v>2</v>
      </c>
      <c r="T17" s="4">
        <v>2</v>
      </c>
      <c r="U17" s="5">
        <v>3</v>
      </c>
      <c r="V17" s="2"/>
    </row>
    <row r="18" spans="1:22" x14ac:dyDescent="0.3">
      <c r="A18" s="8">
        <v>16</v>
      </c>
      <c r="B18" s="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2"/>
    </row>
    <row r="19" spans="1:22" x14ac:dyDescent="0.3">
      <c r="A19" s="8">
        <v>17</v>
      </c>
      <c r="B19" s="8" t="s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2"/>
    </row>
    <row r="20" spans="1:22" x14ac:dyDescent="0.3">
      <c r="A20" s="8">
        <v>18</v>
      </c>
      <c r="B20" s="8" t="s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2"/>
    </row>
    <row r="21" spans="1:22" x14ac:dyDescent="0.3">
      <c r="A21" s="8">
        <v>19</v>
      </c>
      <c r="B21" s="8" t="s">
        <v>16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2"/>
    </row>
    <row r="22" spans="1:22" x14ac:dyDescent="0.3">
      <c r="A22" s="8">
        <v>20</v>
      </c>
      <c r="B22" s="8" t="s">
        <v>16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2"/>
    </row>
    <row r="23" spans="1:22" x14ac:dyDescent="0.3">
      <c r="A23" s="8">
        <v>21</v>
      </c>
      <c r="B23" s="8" t="s">
        <v>16</v>
      </c>
      <c r="C23">
        <v>0</v>
      </c>
      <c r="D23">
        <v>0</v>
      </c>
      <c r="E23" s="3">
        <v>1</v>
      </c>
      <c r="F23" s="4">
        <v>2</v>
      </c>
      <c r="G23" s="5">
        <v>3</v>
      </c>
      <c r="H23" s="5">
        <v>3</v>
      </c>
      <c r="I23" s="5">
        <v>3</v>
      </c>
      <c r="J23" s="6">
        <v>4</v>
      </c>
      <c r="K23" s="6">
        <v>4</v>
      </c>
      <c r="L23" s="6">
        <v>4</v>
      </c>
      <c r="M23" s="6">
        <v>4</v>
      </c>
      <c r="N23" s="6">
        <v>4</v>
      </c>
      <c r="O23" s="6">
        <v>4</v>
      </c>
      <c r="P23" s="6">
        <v>4</v>
      </c>
      <c r="Q23" s="6">
        <v>4</v>
      </c>
      <c r="R23" s="6">
        <v>4</v>
      </c>
      <c r="S23" s="6">
        <v>4</v>
      </c>
      <c r="T23" s="6">
        <v>4</v>
      </c>
      <c r="U23" s="6">
        <v>4</v>
      </c>
      <c r="V23" s="2"/>
    </row>
    <row r="24" spans="1:22" x14ac:dyDescent="0.3">
      <c r="A24" s="8">
        <v>22</v>
      </c>
      <c r="B24" s="8" t="s">
        <v>16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3">
        <v>1</v>
      </c>
      <c r="S24" s="3">
        <v>1</v>
      </c>
      <c r="T24" s="3">
        <v>1</v>
      </c>
      <c r="U24">
        <v>0</v>
      </c>
      <c r="V24" s="2"/>
    </row>
    <row r="25" spans="1:22" x14ac:dyDescent="0.3">
      <c r="A25" s="8">
        <v>23</v>
      </c>
      <c r="B25" s="8" t="s">
        <v>16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2"/>
    </row>
    <row r="26" spans="1:22" x14ac:dyDescent="0.3">
      <c r="A26" s="8">
        <v>24</v>
      </c>
      <c r="B26" s="8" t="s">
        <v>16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2"/>
    </row>
    <row r="27" spans="1:22" x14ac:dyDescent="0.3">
      <c r="A27" s="8">
        <v>25</v>
      </c>
      <c r="B27" s="8" t="s">
        <v>16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2"/>
    </row>
    <row r="28" spans="1:22" x14ac:dyDescent="0.3">
      <c r="A28" s="8">
        <v>26</v>
      </c>
      <c r="B28" s="8" t="s">
        <v>16</v>
      </c>
      <c r="C28">
        <v>0</v>
      </c>
      <c r="D28">
        <v>0</v>
      </c>
      <c r="E28">
        <v>0</v>
      </c>
      <c r="F28" s="3">
        <v>1</v>
      </c>
      <c r="G28" s="3">
        <v>1</v>
      </c>
      <c r="H28" s="4">
        <v>2</v>
      </c>
      <c r="I28" s="4">
        <v>2</v>
      </c>
      <c r="J28" s="5">
        <v>3</v>
      </c>
      <c r="K28" s="5">
        <v>3</v>
      </c>
      <c r="L28" s="5">
        <v>3</v>
      </c>
      <c r="M28" s="5">
        <v>3</v>
      </c>
      <c r="N28" s="5">
        <v>3</v>
      </c>
      <c r="O28" s="5">
        <v>3</v>
      </c>
      <c r="P28" s="5">
        <v>3</v>
      </c>
      <c r="Q28" s="5">
        <v>3</v>
      </c>
      <c r="R28" s="5">
        <v>3</v>
      </c>
      <c r="S28" s="5">
        <v>3</v>
      </c>
      <c r="T28" s="5">
        <v>3</v>
      </c>
      <c r="U28" s="5">
        <v>3</v>
      </c>
      <c r="V28" s="2"/>
    </row>
    <row r="29" spans="1:22" x14ac:dyDescent="0.3">
      <c r="A29" s="8">
        <v>27</v>
      </c>
      <c r="B29" s="8" t="s">
        <v>16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 s="3">
        <v>1</v>
      </c>
      <c r="V29" s="2"/>
    </row>
    <row r="30" spans="1:22" x14ac:dyDescent="0.3">
      <c r="A30" s="8">
        <v>28</v>
      </c>
      <c r="B30" s="8" t="s">
        <v>16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2"/>
    </row>
    <row r="31" spans="1:22" x14ac:dyDescent="0.3">
      <c r="A31" s="8">
        <v>29</v>
      </c>
      <c r="B31" s="8" t="s">
        <v>16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2"/>
    </row>
    <row r="32" spans="1:22" x14ac:dyDescent="0.3">
      <c r="A32" s="8">
        <v>30</v>
      </c>
      <c r="B32" s="8" t="s">
        <v>16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2"/>
    </row>
    <row r="33" spans="1:22" x14ac:dyDescent="0.3">
      <c r="A33" s="8">
        <v>31</v>
      </c>
      <c r="B33" s="8" t="s">
        <v>16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2"/>
    </row>
    <row r="34" spans="1:22" x14ac:dyDescent="0.3">
      <c r="A34" s="8">
        <v>32</v>
      </c>
      <c r="B34" s="8" t="s">
        <v>16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2"/>
    </row>
    <row r="35" spans="1:22" x14ac:dyDescent="0.3">
      <c r="A35" s="8">
        <v>33</v>
      </c>
      <c r="B35" s="8" t="s">
        <v>16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 s="3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2"/>
    </row>
    <row r="36" spans="1:22" x14ac:dyDescent="0.3">
      <c r="A36" s="8">
        <v>34</v>
      </c>
      <c r="B36" s="8" t="s">
        <v>16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2"/>
    </row>
    <row r="37" spans="1:22" x14ac:dyDescent="0.3">
      <c r="A37" s="8">
        <v>35</v>
      </c>
      <c r="B37" s="8" t="s">
        <v>16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 s="3">
        <v>1</v>
      </c>
      <c r="V37" s="2"/>
    </row>
    <row r="38" spans="1:22" x14ac:dyDescent="0.3">
      <c r="A38" s="8">
        <v>36</v>
      </c>
      <c r="B38" s="8" t="s">
        <v>16</v>
      </c>
      <c r="C38">
        <v>0</v>
      </c>
      <c r="D38">
        <v>0</v>
      </c>
      <c r="E38">
        <v>0</v>
      </c>
      <c r="F38" s="3">
        <v>1</v>
      </c>
      <c r="G38" s="3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2"/>
    </row>
    <row r="39" spans="1:22" x14ac:dyDescent="0.3">
      <c r="A39" s="8">
        <v>37</v>
      </c>
      <c r="B39" s="8" t="s">
        <v>16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2"/>
    </row>
    <row r="40" spans="1:22" x14ac:dyDescent="0.3">
      <c r="A40" s="8">
        <v>38</v>
      </c>
      <c r="B40" s="8" t="s">
        <v>16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2"/>
    </row>
    <row r="41" spans="1:22" x14ac:dyDescent="0.3">
      <c r="A41" s="8">
        <v>39</v>
      </c>
      <c r="B41" s="8" t="s">
        <v>16</v>
      </c>
      <c r="C41">
        <v>0</v>
      </c>
      <c r="D41">
        <v>0</v>
      </c>
      <c r="E41">
        <v>0</v>
      </c>
      <c r="F41" s="3">
        <v>1</v>
      </c>
      <c r="G41" s="3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2"/>
    </row>
    <row r="42" spans="1:22" x14ac:dyDescent="0.3">
      <c r="A42" s="8">
        <v>40</v>
      </c>
      <c r="B42" s="8" t="s">
        <v>16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2"/>
    </row>
    <row r="43" spans="1:22" x14ac:dyDescent="0.3">
      <c r="A43" s="8">
        <v>41</v>
      </c>
      <c r="B43" s="8" t="s">
        <v>16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2"/>
    </row>
    <row r="44" spans="1:22" x14ac:dyDescent="0.3">
      <c r="A44" s="8">
        <v>42</v>
      </c>
      <c r="B44" s="8" t="s">
        <v>16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3">
        <v>1</v>
      </c>
      <c r="P44" s="3">
        <v>1</v>
      </c>
      <c r="Q44" s="3">
        <v>1</v>
      </c>
      <c r="R44" s="4">
        <v>2</v>
      </c>
      <c r="S44" s="4">
        <v>2</v>
      </c>
      <c r="T44" s="5">
        <v>3</v>
      </c>
      <c r="U44" s="5">
        <v>3</v>
      </c>
      <c r="V44" s="2"/>
    </row>
    <row r="45" spans="1:22" x14ac:dyDescent="0.3">
      <c r="A45" s="8">
        <v>43</v>
      </c>
      <c r="B45" s="8" t="s">
        <v>16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2"/>
    </row>
    <row r="46" spans="1:22" x14ac:dyDescent="0.3">
      <c r="A46" s="8">
        <v>44</v>
      </c>
      <c r="B46" s="8" t="s">
        <v>16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2"/>
    </row>
    <row r="47" spans="1:22" x14ac:dyDescent="0.3">
      <c r="A47" s="8">
        <v>45</v>
      </c>
      <c r="B47" s="8" t="s">
        <v>16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2"/>
    </row>
    <row r="48" spans="1:22" x14ac:dyDescent="0.3">
      <c r="A48" s="8">
        <v>46</v>
      </c>
      <c r="B48" s="8" t="s">
        <v>16</v>
      </c>
      <c r="C48">
        <v>0</v>
      </c>
      <c r="D48">
        <v>0</v>
      </c>
      <c r="E48">
        <v>0</v>
      </c>
      <c r="F48">
        <v>0</v>
      </c>
      <c r="G48">
        <v>0</v>
      </c>
      <c r="H48" s="3">
        <v>1</v>
      </c>
      <c r="I48" s="3">
        <v>1</v>
      </c>
      <c r="J48" s="4">
        <v>2</v>
      </c>
      <c r="K48" s="4">
        <v>2</v>
      </c>
      <c r="L48" s="4">
        <v>2</v>
      </c>
      <c r="M48" s="4">
        <v>2</v>
      </c>
      <c r="N48" s="4">
        <v>2</v>
      </c>
      <c r="O48" s="4">
        <v>2</v>
      </c>
      <c r="P48" s="4">
        <v>2</v>
      </c>
      <c r="Q48" s="4">
        <v>2</v>
      </c>
      <c r="R48" s="4">
        <v>2</v>
      </c>
      <c r="S48" s="4">
        <v>2</v>
      </c>
      <c r="T48" s="4">
        <v>2</v>
      </c>
      <c r="U48" s="4">
        <v>2</v>
      </c>
      <c r="V48" s="2"/>
    </row>
    <row r="49" spans="1:22" x14ac:dyDescent="0.3">
      <c r="A49" s="8">
        <v>47</v>
      </c>
      <c r="B49" s="8" t="s">
        <v>16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3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2"/>
    </row>
    <row r="50" spans="1:22" x14ac:dyDescent="0.3">
      <c r="A50" s="8">
        <v>48</v>
      </c>
      <c r="B50" s="8" t="s">
        <v>16</v>
      </c>
      <c r="C50">
        <v>0</v>
      </c>
      <c r="D50">
        <v>0</v>
      </c>
      <c r="E50">
        <v>0</v>
      </c>
      <c r="F50">
        <v>0</v>
      </c>
      <c r="G50">
        <v>0</v>
      </c>
      <c r="H50" s="3">
        <v>1</v>
      </c>
      <c r="I50" s="3">
        <v>1</v>
      </c>
      <c r="J50" s="3">
        <v>1</v>
      </c>
      <c r="K50" s="3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3">
        <v>1</v>
      </c>
      <c r="S50" s="3">
        <v>1</v>
      </c>
      <c r="T50" s="3">
        <v>1</v>
      </c>
      <c r="U50" s="3">
        <v>1</v>
      </c>
      <c r="V50" s="2"/>
    </row>
    <row r="51" spans="1:22" x14ac:dyDescent="0.3">
      <c r="A51" s="8">
        <v>49</v>
      </c>
      <c r="B51" s="8" t="s">
        <v>16</v>
      </c>
      <c r="C51">
        <v>0</v>
      </c>
      <c r="D51">
        <v>0</v>
      </c>
      <c r="E51">
        <v>0</v>
      </c>
      <c r="F51">
        <v>0</v>
      </c>
      <c r="G51">
        <v>0</v>
      </c>
      <c r="H51" s="3">
        <v>1</v>
      </c>
      <c r="I51" s="3">
        <v>1</v>
      </c>
      <c r="J51" s="3">
        <v>1</v>
      </c>
      <c r="K51" s="3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s="2"/>
    </row>
    <row r="52" spans="1:22" x14ac:dyDescent="0.3">
      <c r="A52" s="8">
        <v>50</v>
      </c>
      <c r="B52" s="8" t="s">
        <v>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s="2"/>
    </row>
    <row r="53" spans="1:22" x14ac:dyDescent="0.3">
      <c r="A53" s="9">
        <v>51</v>
      </c>
      <c r="B53" s="9" t="s">
        <v>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3">
        <v>1</v>
      </c>
      <c r="S53" s="3">
        <v>1</v>
      </c>
      <c r="T53" s="3">
        <v>1</v>
      </c>
      <c r="U53" s="3">
        <v>1</v>
      </c>
      <c r="V53" s="2"/>
    </row>
    <row r="54" spans="1:22" x14ac:dyDescent="0.3">
      <c r="A54" s="9">
        <v>52</v>
      </c>
      <c r="B54" s="9" t="s">
        <v>17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 s="2"/>
    </row>
    <row r="55" spans="1:22" x14ac:dyDescent="0.3">
      <c r="A55" s="9">
        <v>53</v>
      </c>
      <c r="B55" s="9" t="s">
        <v>17</v>
      </c>
      <c r="C55">
        <v>0</v>
      </c>
      <c r="D55">
        <v>0</v>
      </c>
      <c r="E55">
        <v>0</v>
      </c>
      <c r="F55">
        <v>0</v>
      </c>
      <c r="G55">
        <v>0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4">
        <v>2</v>
      </c>
      <c r="S55" s="4">
        <v>2</v>
      </c>
      <c r="T55" s="4">
        <v>2</v>
      </c>
      <c r="U55" s="4">
        <v>2</v>
      </c>
      <c r="V55" s="2"/>
    </row>
    <row r="56" spans="1:22" x14ac:dyDescent="0.3">
      <c r="A56" s="9">
        <v>54</v>
      </c>
      <c r="B56" s="9" t="s">
        <v>17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s="3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 s="3">
        <v>1</v>
      </c>
      <c r="V56" s="2"/>
    </row>
    <row r="57" spans="1:22" x14ac:dyDescent="0.3">
      <c r="A57" s="9">
        <v>55</v>
      </c>
      <c r="B57" s="9" t="s">
        <v>17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s="2"/>
    </row>
    <row r="58" spans="1:22" x14ac:dyDescent="0.3">
      <c r="A58" s="9">
        <v>56</v>
      </c>
      <c r="B58" s="9" t="s">
        <v>17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 s="2"/>
    </row>
    <row r="59" spans="1:22" x14ac:dyDescent="0.3">
      <c r="A59" s="9">
        <v>57</v>
      </c>
      <c r="B59" s="9" t="s">
        <v>17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 s="3">
        <v>1</v>
      </c>
      <c r="U59" s="3">
        <v>1</v>
      </c>
      <c r="V59" s="2"/>
    </row>
    <row r="60" spans="1:22" x14ac:dyDescent="0.3">
      <c r="A60" s="9">
        <v>58</v>
      </c>
      <c r="B60" s="9" t="s">
        <v>17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 s="3">
        <v>1</v>
      </c>
      <c r="V60" s="2"/>
    </row>
    <row r="61" spans="1:22" x14ac:dyDescent="0.3">
      <c r="A61" s="9">
        <v>59</v>
      </c>
      <c r="B61" s="9" t="s">
        <v>17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3">
        <v>1</v>
      </c>
      <c r="P61" s="3">
        <v>1</v>
      </c>
      <c r="Q61" s="3">
        <v>1</v>
      </c>
      <c r="R61" s="3">
        <v>1</v>
      </c>
      <c r="S61" s="3">
        <v>1</v>
      </c>
      <c r="T61" s="3">
        <v>1</v>
      </c>
      <c r="U61" s="3">
        <v>1</v>
      </c>
      <c r="V61" s="2"/>
    </row>
    <row r="62" spans="1:22" x14ac:dyDescent="0.3">
      <c r="A62" s="9">
        <v>60</v>
      </c>
      <c r="B62" s="9" t="s">
        <v>17</v>
      </c>
      <c r="C62">
        <v>0</v>
      </c>
      <c r="D62">
        <v>0</v>
      </c>
      <c r="E62" s="3">
        <v>1</v>
      </c>
      <c r="F62" s="3">
        <v>1</v>
      </c>
      <c r="G62" s="3">
        <v>1</v>
      </c>
      <c r="H62" s="4">
        <v>2</v>
      </c>
      <c r="I62" s="5">
        <v>3</v>
      </c>
      <c r="J62" s="5">
        <v>3</v>
      </c>
      <c r="K62" s="5">
        <v>3</v>
      </c>
      <c r="L62" s="5">
        <v>3</v>
      </c>
      <c r="M62" s="6">
        <v>4</v>
      </c>
      <c r="N62" s="6">
        <v>4</v>
      </c>
      <c r="O62" s="6">
        <v>4</v>
      </c>
      <c r="P62" s="6">
        <v>4</v>
      </c>
      <c r="Q62" s="6">
        <v>4</v>
      </c>
      <c r="R62" s="6">
        <v>4</v>
      </c>
      <c r="S62" s="6">
        <v>4</v>
      </c>
      <c r="T62" s="6">
        <v>4</v>
      </c>
      <c r="U62" s="6">
        <v>4</v>
      </c>
      <c r="V62" s="2"/>
    </row>
    <row r="63" spans="1:22" x14ac:dyDescent="0.3">
      <c r="A63" s="9">
        <v>61</v>
      </c>
      <c r="B63" s="9" t="s">
        <v>17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2"/>
    </row>
    <row r="64" spans="1:22" x14ac:dyDescent="0.3">
      <c r="A64" s="9">
        <v>62</v>
      </c>
      <c r="B64" s="9" t="s">
        <v>17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2"/>
    </row>
    <row r="65" spans="1:22" x14ac:dyDescent="0.3">
      <c r="A65" s="9">
        <v>63</v>
      </c>
      <c r="B65" s="9" t="s">
        <v>17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 s="3">
        <v>1</v>
      </c>
      <c r="V65" s="2"/>
    </row>
    <row r="66" spans="1:22" x14ac:dyDescent="0.3">
      <c r="A66" s="9">
        <v>64</v>
      </c>
      <c r="B66" s="9" t="s">
        <v>17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2"/>
    </row>
    <row r="67" spans="1:22" x14ac:dyDescent="0.3">
      <c r="A67" s="9">
        <v>65</v>
      </c>
      <c r="B67" s="9" t="s">
        <v>17</v>
      </c>
      <c r="C67">
        <v>0</v>
      </c>
      <c r="D67">
        <v>0</v>
      </c>
      <c r="E67">
        <v>0</v>
      </c>
      <c r="F67" s="4">
        <v>2</v>
      </c>
      <c r="G67" s="4">
        <v>2</v>
      </c>
      <c r="H67" s="5">
        <v>3</v>
      </c>
      <c r="I67" s="5">
        <v>3</v>
      </c>
      <c r="J67" s="5">
        <v>3</v>
      </c>
      <c r="K67" s="5">
        <v>3</v>
      </c>
      <c r="L67" s="5">
        <v>3</v>
      </c>
      <c r="M67" s="6">
        <v>4</v>
      </c>
      <c r="N67" s="6">
        <v>4</v>
      </c>
      <c r="O67" s="6">
        <v>4</v>
      </c>
      <c r="P67" s="6">
        <v>4</v>
      </c>
      <c r="Q67" s="6">
        <v>4</v>
      </c>
      <c r="R67" s="6">
        <v>4</v>
      </c>
      <c r="S67" s="6">
        <v>4</v>
      </c>
      <c r="T67" s="6">
        <v>4</v>
      </c>
      <c r="U67" s="6">
        <v>4</v>
      </c>
      <c r="V67" s="2"/>
    </row>
    <row r="68" spans="1:22" x14ac:dyDescent="0.3">
      <c r="A68" s="9">
        <v>66</v>
      </c>
      <c r="B68" s="9" t="s">
        <v>17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2"/>
    </row>
    <row r="69" spans="1:22" x14ac:dyDescent="0.3">
      <c r="A69" s="9">
        <v>67</v>
      </c>
      <c r="B69" s="9" t="s">
        <v>17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3">
        <v>1</v>
      </c>
      <c r="O69">
        <v>0</v>
      </c>
      <c r="P69">
        <v>0</v>
      </c>
      <c r="Q69">
        <v>0</v>
      </c>
      <c r="R69">
        <v>0</v>
      </c>
      <c r="S69">
        <v>0</v>
      </c>
      <c r="T69" s="3">
        <v>1</v>
      </c>
      <c r="U69" s="3">
        <v>1</v>
      </c>
      <c r="V69" s="2"/>
    </row>
    <row r="70" spans="1:22" x14ac:dyDescent="0.3">
      <c r="A70" s="9">
        <v>68</v>
      </c>
      <c r="B70" s="9" t="s">
        <v>17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2"/>
    </row>
    <row r="71" spans="1:22" x14ac:dyDescent="0.3">
      <c r="A71" s="9">
        <v>69</v>
      </c>
      <c r="B71" s="9" t="s">
        <v>17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 s="3">
        <v>1</v>
      </c>
      <c r="V71" s="2"/>
    </row>
    <row r="72" spans="1:22" x14ac:dyDescent="0.3">
      <c r="A72" s="9">
        <v>70</v>
      </c>
      <c r="B72" s="9" t="s">
        <v>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 s="2">
        <v>0</v>
      </c>
      <c r="V72" s="2"/>
    </row>
    <row r="73" spans="1:22" x14ac:dyDescent="0.3">
      <c r="A73" s="9">
        <v>71</v>
      </c>
      <c r="B73" s="9" t="s">
        <v>17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 s="3">
        <v>1</v>
      </c>
      <c r="V73" s="2"/>
    </row>
    <row r="74" spans="1:22" x14ac:dyDescent="0.3">
      <c r="A74" s="9">
        <v>72</v>
      </c>
      <c r="B74" s="9" t="s">
        <v>17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3">
        <v>1</v>
      </c>
      <c r="O74" s="3">
        <v>1</v>
      </c>
      <c r="P74" s="3">
        <v>1</v>
      </c>
      <c r="Q74" s="3">
        <v>1</v>
      </c>
      <c r="R74" s="4">
        <v>2</v>
      </c>
      <c r="S74" s="4">
        <v>2</v>
      </c>
      <c r="T74" s="4">
        <v>2</v>
      </c>
      <c r="U74" s="4">
        <v>2</v>
      </c>
      <c r="V74" s="2"/>
    </row>
    <row r="75" spans="1:22" x14ac:dyDescent="0.3">
      <c r="A75" s="9">
        <v>73</v>
      </c>
      <c r="B75" s="9" t="s">
        <v>17</v>
      </c>
      <c r="C75">
        <v>0</v>
      </c>
      <c r="D75">
        <v>0</v>
      </c>
      <c r="E75">
        <v>0</v>
      </c>
      <c r="F75">
        <v>0</v>
      </c>
      <c r="G75">
        <v>0</v>
      </c>
      <c r="H75" s="3">
        <v>1</v>
      </c>
      <c r="I75" s="3">
        <v>1</v>
      </c>
      <c r="J75" s="3">
        <v>1</v>
      </c>
      <c r="K75" s="3">
        <v>1</v>
      </c>
      <c r="L75" s="2">
        <v>0</v>
      </c>
      <c r="M75" s="3">
        <v>1</v>
      </c>
      <c r="N75" s="2"/>
      <c r="O75" s="2"/>
      <c r="P75" s="2"/>
      <c r="Q75" s="2"/>
      <c r="R75" s="3">
        <v>1</v>
      </c>
      <c r="S75" s="3">
        <v>1</v>
      </c>
      <c r="T75" s="3">
        <v>1</v>
      </c>
      <c r="U75" s="2">
        <v>0</v>
      </c>
      <c r="V75" s="2"/>
    </row>
    <row r="76" spans="1:22" x14ac:dyDescent="0.3">
      <c r="A76" s="9">
        <v>74</v>
      </c>
      <c r="B76" s="9" t="s">
        <v>17</v>
      </c>
      <c r="C76">
        <v>0</v>
      </c>
      <c r="D76">
        <v>0</v>
      </c>
      <c r="E76">
        <v>0</v>
      </c>
      <c r="F76">
        <v>0</v>
      </c>
      <c r="G76" s="3">
        <v>1</v>
      </c>
      <c r="H76" s="3">
        <v>1</v>
      </c>
      <c r="I76" s="3">
        <v>1</v>
      </c>
      <c r="J76" s="3">
        <v>1</v>
      </c>
      <c r="K76" s="3">
        <v>1</v>
      </c>
      <c r="L76" s="3">
        <v>1</v>
      </c>
      <c r="M76" s="5">
        <v>3</v>
      </c>
      <c r="N76" s="5">
        <v>3</v>
      </c>
      <c r="O76" s="6">
        <v>4</v>
      </c>
      <c r="P76" s="6">
        <v>4</v>
      </c>
      <c r="Q76" s="6">
        <v>4</v>
      </c>
      <c r="R76" s="6">
        <v>4</v>
      </c>
      <c r="S76" s="6">
        <v>4</v>
      </c>
      <c r="T76" s="6">
        <v>4</v>
      </c>
      <c r="U76" s="6">
        <v>4</v>
      </c>
      <c r="V76" s="2"/>
    </row>
    <row r="77" spans="1:22" x14ac:dyDescent="0.3">
      <c r="A77" s="9">
        <v>75</v>
      </c>
      <c r="B77" s="9" t="s">
        <v>17</v>
      </c>
      <c r="C77">
        <v>0</v>
      </c>
      <c r="D77">
        <v>0</v>
      </c>
      <c r="E77">
        <v>0</v>
      </c>
      <c r="F77">
        <v>0</v>
      </c>
      <c r="G77">
        <v>0</v>
      </c>
      <c r="H77" s="3">
        <v>1</v>
      </c>
      <c r="I77" s="3">
        <v>1</v>
      </c>
      <c r="J77" s="3">
        <v>1</v>
      </c>
      <c r="K77" s="3">
        <v>1</v>
      </c>
      <c r="L77">
        <v>0</v>
      </c>
      <c r="M77">
        <v>0</v>
      </c>
      <c r="N77">
        <v>0</v>
      </c>
      <c r="O77" s="3">
        <v>1</v>
      </c>
      <c r="P77" s="3">
        <v>1</v>
      </c>
      <c r="Q77" s="3">
        <v>1</v>
      </c>
      <c r="R77" s="3">
        <v>1</v>
      </c>
      <c r="S77" s="3">
        <v>1</v>
      </c>
      <c r="T77" s="3">
        <v>1</v>
      </c>
      <c r="U77" s="3">
        <v>1</v>
      </c>
      <c r="V77" s="2"/>
    </row>
    <row r="78" spans="1:22" x14ac:dyDescent="0.3">
      <c r="A78" s="9">
        <v>76</v>
      </c>
      <c r="B78" s="9" t="s">
        <v>17</v>
      </c>
      <c r="C78">
        <v>0</v>
      </c>
      <c r="D78">
        <v>0</v>
      </c>
      <c r="E78">
        <v>0</v>
      </c>
      <c r="F78">
        <v>0</v>
      </c>
      <c r="G78">
        <v>0</v>
      </c>
      <c r="H78" s="3">
        <v>1</v>
      </c>
      <c r="I78" s="3">
        <v>1</v>
      </c>
      <c r="J78" s="3">
        <v>1</v>
      </c>
      <c r="K78" s="3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s="2"/>
    </row>
    <row r="79" spans="1:22" x14ac:dyDescent="0.3">
      <c r="A79" s="9">
        <v>77</v>
      </c>
      <c r="B79" s="9" t="s">
        <v>17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s="3">
        <v>1</v>
      </c>
      <c r="S79" s="3">
        <v>1</v>
      </c>
      <c r="T79">
        <v>0</v>
      </c>
      <c r="U79">
        <v>0</v>
      </c>
      <c r="V79" s="2"/>
    </row>
    <row r="80" spans="1:22" x14ac:dyDescent="0.3">
      <c r="A80" s="9">
        <v>78</v>
      </c>
      <c r="B80" s="9" t="s">
        <v>17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 s="3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 s="3">
        <v>1</v>
      </c>
      <c r="U80" s="3">
        <v>1</v>
      </c>
      <c r="V80" s="2"/>
    </row>
    <row r="81" spans="1:22" x14ac:dyDescent="0.3">
      <c r="A81" s="9">
        <v>79</v>
      </c>
      <c r="B81" s="9" t="s">
        <v>17</v>
      </c>
      <c r="C81">
        <v>0</v>
      </c>
      <c r="D81">
        <v>0</v>
      </c>
      <c r="E81">
        <v>0</v>
      </c>
      <c r="F81">
        <v>0</v>
      </c>
      <c r="G81">
        <v>0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1</v>
      </c>
      <c r="S81" s="3">
        <v>1</v>
      </c>
      <c r="T81" s="3">
        <v>1</v>
      </c>
      <c r="U81" s="3">
        <v>1</v>
      </c>
      <c r="V81" s="2"/>
    </row>
    <row r="82" spans="1:22" x14ac:dyDescent="0.3">
      <c r="A82" s="9">
        <v>80</v>
      </c>
      <c r="B82" s="9" t="s">
        <v>17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2"/>
    </row>
    <row r="83" spans="1:22" x14ac:dyDescent="0.3">
      <c r="A83" s="9">
        <v>81</v>
      </c>
      <c r="B83" s="9" t="s">
        <v>17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4">
        <v>2</v>
      </c>
      <c r="S83" s="4">
        <v>2</v>
      </c>
      <c r="T83" s="5">
        <v>3</v>
      </c>
      <c r="U83" s="5">
        <v>3</v>
      </c>
      <c r="V83" s="2"/>
    </row>
    <row r="84" spans="1:22" x14ac:dyDescent="0.3">
      <c r="A84" s="9">
        <v>82</v>
      </c>
      <c r="B84" s="9" t="s">
        <v>17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s="3">
        <v>1</v>
      </c>
      <c r="V84" s="2"/>
    </row>
    <row r="85" spans="1:22" x14ac:dyDescent="0.3">
      <c r="A85" s="9">
        <v>83</v>
      </c>
      <c r="B85" s="9" t="s">
        <v>17</v>
      </c>
      <c r="C85">
        <v>0</v>
      </c>
      <c r="D85">
        <v>0</v>
      </c>
      <c r="E85" s="3">
        <v>1</v>
      </c>
      <c r="F85" s="3">
        <v>1</v>
      </c>
      <c r="G85" s="3">
        <v>1</v>
      </c>
      <c r="H85" s="4">
        <v>2</v>
      </c>
      <c r="I85" s="4">
        <v>2</v>
      </c>
      <c r="J85" s="5">
        <v>3</v>
      </c>
      <c r="K85" s="5">
        <v>3</v>
      </c>
      <c r="L85" s="5">
        <v>3</v>
      </c>
      <c r="M85" s="6">
        <v>4</v>
      </c>
      <c r="N85" s="6">
        <v>4</v>
      </c>
      <c r="O85" s="6">
        <v>4</v>
      </c>
      <c r="P85" s="6">
        <v>4</v>
      </c>
      <c r="Q85" s="6">
        <v>4</v>
      </c>
      <c r="R85" s="6">
        <v>4</v>
      </c>
      <c r="S85" s="6">
        <v>4</v>
      </c>
      <c r="T85" s="6">
        <v>4</v>
      </c>
      <c r="U85" s="6">
        <v>4</v>
      </c>
      <c r="V85" s="2"/>
    </row>
    <row r="86" spans="1:22" x14ac:dyDescent="0.3">
      <c r="A86" s="9">
        <v>84</v>
      </c>
      <c r="B86" s="9" t="s">
        <v>17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 s="3">
        <v>1</v>
      </c>
      <c r="V86" s="2"/>
    </row>
    <row r="87" spans="1:22" x14ac:dyDescent="0.3">
      <c r="A87" s="9">
        <v>85</v>
      </c>
      <c r="B87" s="9" t="s">
        <v>17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3">
        <v>1</v>
      </c>
      <c r="O87" s="3">
        <v>1</v>
      </c>
      <c r="P87" s="3">
        <v>1</v>
      </c>
      <c r="Q87" s="3">
        <v>1</v>
      </c>
      <c r="R87" s="3">
        <v>1</v>
      </c>
      <c r="S87" s="3">
        <v>1</v>
      </c>
      <c r="T87">
        <v>0</v>
      </c>
      <c r="U87">
        <v>0</v>
      </c>
      <c r="V87" s="2"/>
    </row>
    <row r="88" spans="1:22" x14ac:dyDescent="0.3">
      <c r="A88" s="9">
        <v>86</v>
      </c>
      <c r="B88" s="9" t="s">
        <v>17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2"/>
    </row>
    <row r="89" spans="1:22" x14ac:dyDescent="0.3">
      <c r="A89" s="9">
        <v>87</v>
      </c>
      <c r="B89" s="9" t="s">
        <v>17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3">
        <v>1</v>
      </c>
      <c r="O89" s="3">
        <v>1</v>
      </c>
      <c r="P89" s="3">
        <v>1</v>
      </c>
      <c r="Q89" s="3">
        <v>1</v>
      </c>
      <c r="R89" s="3">
        <v>1</v>
      </c>
      <c r="S89" s="3">
        <v>1</v>
      </c>
      <c r="T89" s="3">
        <v>1</v>
      </c>
      <c r="U89" s="3">
        <v>1</v>
      </c>
      <c r="V89" s="2"/>
    </row>
    <row r="90" spans="1:22" x14ac:dyDescent="0.3">
      <c r="A90" s="9">
        <v>88</v>
      </c>
      <c r="B90" s="9" t="s">
        <v>17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2"/>
    </row>
    <row r="91" spans="1:22" x14ac:dyDescent="0.3">
      <c r="A91" s="9">
        <v>89</v>
      </c>
      <c r="B91" s="9" t="s">
        <v>17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3">
        <v>1</v>
      </c>
      <c r="U91" s="3">
        <v>1</v>
      </c>
      <c r="V91" s="2"/>
    </row>
    <row r="92" spans="1:22" x14ac:dyDescent="0.3">
      <c r="A92" s="9">
        <v>90</v>
      </c>
      <c r="B92" s="9" t="s">
        <v>17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2"/>
    </row>
    <row r="93" spans="1:22" x14ac:dyDescent="0.3">
      <c r="A93" s="9">
        <v>91</v>
      </c>
      <c r="B93" s="9" t="s">
        <v>17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2"/>
    </row>
    <row r="94" spans="1:22" x14ac:dyDescent="0.3">
      <c r="A94" s="9">
        <v>92</v>
      </c>
      <c r="B94" s="9" t="s">
        <v>17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s="2"/>
    </row>
    <row r="95" spans="1:22" x14ac:dyDescent="0.3">
      <c r="A95" s="9">
        <v>93</v>
      </c>
      <c r="B95" s="9" t="s">
        <v>17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2"/>
    </row>
    <row r="96" spans="1:22" x14ac:dyDescent="0.3">
      <c r="A96" s="9">
        <v>94</v>
      </c>
      <c r="B96" s="9" t="s">
        <v>17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2"/>
    </row>
    <row r="97" spans="1:22" x14ac:dyDescent="0.3">
      <c r="A97" s="9">
        <v>95</v>
      </c>
      <c r="B97" s="9" t="s">
        <v>17</v>
      </c>
      <c r="C97">
        <v>0</v>
      </c>
      <c r="D97">
        <v>0</v>
      </c>
      <c r="E97">
        <v>0</v>
      </c>
      <c r="F97" s="3">
        <v>1</v>
      </c>
      <c r="G97" s="3">
        <v>1</v>
      </c>
      <c r="H97" s="3">
        <v>1</v>
      </c>
      <c r="I97" s="3">
        <v>1</v>
      </c>
      <c r="J97" s="3">
        <v>1</v>
      </c>
      <c r="K97" s="3">
        <v>1</v>
      </c>
      <c r="L97" s="3">
        <v>1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4">
        <v>2</v>
      </c>
      <c r="V97" s="2"/>
    </row>
    <row r="98" spans="1:22" x14ac:dyDescent="0.3">
      <c r="A98" s="9">
        <v>96</v>
      </c>
      <c r="B98" s="9" t="s">
        <v>17</v>
      </c>
      <c r="C98">
        <v>0</v>
      </c>
      <c r="D98">
        <v>0</v>
      </c>
      <c r="E98">
        <v>0</v>
      </c>
      <c r="F98" s="3">
        <v>1</v>
      </c>
      <c r="G98" s="3">
        <v>1</v>
      </c>
      <c r="H98" s="3">
        <v>1</v>
      </c>
      <c r="I98" s="4">
        <v>2</v>
      </c>
      <c r="J98" s="5">
        <v>3</v>
      </c>
      <c r="K98" s="5">
        <v>3</v>
      </c>
      <c r="L98" s="5">
        <v>3</v>
      </c>
      <c r="M98" s="6">
        <v>4</v>
      </c>
      <c r="N98" s="6">
        <v>4</v>
      </c>
      <c r="O98" s="6">
        <v>4</v>
      </c>
      <c r="P98" s="6">
        <v>4</v>
      </c>
      <c r="Q98" s="6">
        <v>4</v>
      </c>
      <c r="R98" s="6">
        <v>4</v>
      </c>
      <c r="S98" s="6">
        <v>4</v>
      </c>
      <c r="T98" s="6">
        <v>4</v>
      </c>
      <c r="U98" s="6">
        <v>4</v>
      </c>
      <c r="V98" s="2"/>
    </row>
    <row r="99" spans="1:22" x14ac:dyDescent="0.3">
      <c r="A99" s="9">
        <v>97</v>
      </c>
      <c r="B99" s="9" t="s">
        <v>17</v>
      </c>
      <c r="C99">
        <v>0</v>
      </c>
      <c r="D99">
        <v>0</v>
      </c>
      <c r="E99" s="3">
        <v>1</v>
      </c>
      <c r="F99" s="3">
        <v>1</v>
      </c>
      <c r="G99" s="3">
        <v>1</v>
      </c>
      <c r="H99" s="4">
        <v>2</v>
      </c>
      <c r="I99" s="4">
        <v>2</v>
      </c>
      <c r="J99" s="4">
        <v>2</v>
      </c>
      <c r="K99" s="4">
        <v>2</v>
      </c>
      <c r="L99" s="5">
        <v>3</v>
      </c>
      <c r="M99" s="6">
        <v>4</v>
      </c>
      <c r="N99" s="6">
        <v>4</v>
      </c>
      <c r="O99" s="6">
        <v>4</v>
      </c>
      <c r="P99" s="6">
        <v>4</v>
      </c>
      <c r="Q99" s="6">
        <v>4</v>
      </c>
      <c r="R99" s="6">
        <v>4</v>
      </c>
      <c r="S99" s="6">
        <v>4</v>
      </c>
      <c r="T99" s="6">
        <v>4</v>
      </c>
      <c r="U99" s="6">
        <v>4</v>
      </c>
      <c r="V99" s="2"/>
    </row>
    <row r="100" spans="1:22" x14ac:dyDescent="0.3">
      <c r="A100" s="9">
        <v>98</v>
      </c>
      <c r="B100" s="9" t="s">
        <v>17</v>
      </c>
      <c r="C100">
        <v>0</v>
      </c>
      <c r="D100">
        <v>0</v>
      </c>
      <c r="E100">
        <v>0</v>
      </c>
      <c r="F100" s="3">
        <v>1</v>
      </c>
      <c r="G100" s="3">
        <v>1</v>
      </c>
      <c r="H100" s="3">
        <v>1</v>
      </c>
      <c r="I100" s="3">
        <v>1</v>
      </c>
      <c r="J100" s="3">
        <v>1</v>
      </c>
      <c r="K100" s="4">
        <v>2</v>
      </c>
      <c r="L100" s="5">
        <v>3</v>
      </c>
      <c r="M100" s="6">
        <v>4</v>
      </c>
      <c r="N100" s="6">
        <v>4</v>
      </c>
      <c r="O100" s="6">
        <v>4</v>
      </c>
      <c r="P100" s="6">
        <v>4</v>
      </c>
      <c r="Q100" s="6">
        <v>4</v>
      </c>
      <c r="R100" s="6">
        <v>4</v>
      </c>
      <c r="S100" s="6">
        <v>4</v>
      </c>
      <c r="T100" s="6">
        <v>4</v>
      </c>
      <c r="U100" s="6">
        <v>4</v>
      </c>
      <c r="V100" s="2"/>
    </row>
    <row r="101" spans="1:22" x14ac:dyDescent="0.3">
      <c r="A101" s="9">
        <v>99</v>
      </c>
      <c r="B101" s="9" t="s">
        <v>17</v>
      </c>
      <c r="C101">
        <v>0</v>
      </c>
      <c r="D101">
        <v>0</v>
      </c>
      <c r="E101">
        <v>0</v>
      </c>
      <c r="F101">
        <v>0</v>
      </c>
      <c r="G101" s="3">
        <v>1</v>
      </c>
      <c r="H101" s="4">
        <v>2</v>
      </c>
      <c r="I101" s="4">
        <v>2</v>
      </c>
      <c r="J101" s="4">
        <v>2</v>
      </c>
      <c r="K101" s="5">
        <v>3</v>
      </c>
      <c r="L101" s="5">
        <v>3</v>
      </c>
      <c r="M101" s="6">
        <v>4</v>
      </c>
      <c r="N101" s="6">
        <v>4</v>
      </c>
      <c r="O101" s="6">
        <v>4</v>
      </c>
      <c r="P101" s="6">
        <v>4</v>
      </c>
      <c r="Q101" s="6">
        <v>4</v>
      </c>
      <c r="R101" s="6">
        <v>4</v>
      </c>
      <c r="S101" s="6">
        <v>4</v>
      </c>
      <c r="T101" s="6">
        <v>4</v>
      </c>
      <c r="U101" s="6">
        <v>4</v>
      </c>
      <c r="V101" s="2"/>
    </row>
    <row r="102" spans="1:22" x14ac:dyDescent="0.3">
      <c r="A102" s="9">
        <v>100</v>
      </c>
      <c r="B102" s="9" t="s">
        <v>17</v>
      </c>
      <c r="C102">
        <v>0</v>
      </c>
      <c r="D102">
        <v>0</v>
      </c>
      <c r="E102">
        <v>0</v>
      </c>
      <c r="F102">
        <v>0</v>
      </c>
      <c r="G102" s="3">
        <v>1</v>
      </c>
      <c r="H102" s="3">
        <v>1</v>
      </c>
      <c r="I102" s="5">
        <v>3</v>
      </c>
      <c r="J102" s="5">
        <v>3</v>
      </c>
      <c r="K102" s="5">
        <v>3</v>
      </c>
      <c r="L102" s="5">
        <v>3</v>
      </c>
      <c r="M102" s="6">
        <v>4</v>
      </c>
      <c r="N102" s="6">
        <v>4</v>
      </c>
      <c r="O102" s="6">
        <v>4</v>
      </c>
      <c r="P102" s="6">
        <v>4</v>
      </c>
      <c r="Q102" s="6">
        <v>4</v>
      </c>
      <c r="R102" s="6">
        <v>4</v>
      </c>
      <c r="S102" s="6">
        <v>4</v>
      </c>
      <c r="T102" s="6">
        <v>4</v>
      </c>
      <c r="U102" s="6">
        <v>4</v>
      </c>
      <c r="V102" s="2"/>
    </row>
    <row r="103" spans="1:22" x14ac:dyDescent="0.3">
      <c r="A103" s="10">
        <v>101</v>
      </c>
      <c r="B103" s="10" t="s">
        <v>18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3">
        <v>1</v>
      </c>
      <c r="U103" s="3">
        <v>1</v>
      </c>
      <c r="V103" s="2"/>
    </row>
    <row r="104" spans="1:22" x14ac:dyDescent="0.3">
      <c r="A104" s="10">
        <v>102</v>
      </c>
      <c r="B104" s="10" t="s">
        <v>18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s="3">
        <v>1</v>
      </c>
      <c r="V104" s="2"/>
    </row>
    <row r="105" spans="1:22" x14ac:dyDescent="0.3">
      <c r="A105" s="10">
        <v>103</v>
      </c>
      <c r="B105" s="10" t="s">
        <v>18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2"/>
    </row>
    <row r="106" spans="1:22" x14ac:dyDescent="0.3">
      <c r="A106" s="10">
        <v>104</v>
      </c>
      <c r="B106" s="10" t="s">
        <v>18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2"/>
    </row>
    <row r="107" spans="1:22" x14ac:dyDescent="0.3">
      <c r="A107" s="10">
        <v>105</v>
      </c>
      <c r="B107" s="10" t="s">
        <v>18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2"/>
    </row>
    <row r="108" spans="1:22" x14ac:dyDescent="0.3">
      <c r="A108" s="10">
        <v>106</v>
      </c>
      <c r="B108" s="10" t="s">
        <v>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2"/>
    </row>
    <row r="109" spans="1:22" x14ac:dyDescent="0.3">
      <c r="A109" s="10">
        <v>107</v>
      </c>
      <c r="B109" s="10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 s="3">
        <v>1</v>
      </c>
      <c r="I109" s="3">
        <v>1</v>
      </c>
      <c r="J109" s="3">
        <v>1</v>
      </c>
      <c r="K109" s="3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 s="2"/>
    </row>
    <row r="110" spans="1:22" x14ac:dyDescent="0.3">
      <c r="A110" s="10">
        <v>108</v>
      </c>
      <c r="B110" s="10" t="s">
        <v>18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2"/>
    </row>
    <row r="111" spans="1:22" x14ac:dyDescent="0.3">
      <c r="A111" s="10">
        <v>109</v>
      </c>
      <c r="B111" s="10" t="s">
        <v>18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 s="2"/>
    </row>
    <row r="112" spans="1:22" x14ac:dyDescent="0.3">
      <c r="A112" s="10">
        <v>110</v>
      </c>
      <c r="B112" s="10" t="s">
        <v>18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s="2"/>
    </row>
    <row r="113" spans="1:22" x14ac:dyDescent="0.3">
      <c r="A113" s="10">
        <v>111</v>
      </c>
      <c r="B113" s="10" t="s">
        <v>18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s="3">
        <v>1</v>
      </c>
      <c r="P113" s="3">
        <v>1</v>
      </c>
      <c r="Q113" s="3">
        <v>1</v>
      </c>
      <c r="R113" s="3">
        <v>1</v>
      </c>
      <c r="S113" s="3">
        <v>1</v>
      </c>
      <c r="T113" s="3">
        <v>1</v>
      </c>
      <c r="U113" s="3">
        <v>1</v>
      </c>
      <c r="V113" s="2"/>
    </row>
    <row r="114" spans="1:22" x14ac:dyDescent="0.3">
      <c r="A114" s="10">
        <v>112</v>
      </c>
      <c r="B114" s="10" t="s">
        <v>18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 s="3">
        <v>1</v>
      </c>
      <c r="U114" s="3">
        <v>1</v>
      </c>
      <c r="V114" s="2"/>
    </row>
    <row r="115" spans="1:22" x14ac:dyDescent="0.3">
      <c r="A115" s="10">
        <v>113</v>
      </c>
      <c r="B115" s="10" t="s">
        <v>18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2"/>
    </row>
    <row r="116" spans="1:22" x14ac:dyDescent="0.3">
      <c r="A116" s="10">
        <v>114</v>
      </c>
      <c r="B116" s="10" t="s">
        <v>18</v>
      </c>
      <c r="C116">
        <v>0</v>
      </c>
      <c r="D116">
        <v>0</v>
      </c>
      <c r="E116">
        <v>0</v>
      </c>
      <c r="F116">
        <v>0</v>
      </c>
      <c r="G116">
        <v>0</v>
      </c>
      <c r="H116" s="3">
        <v>1</v>
      </c>
      <c r="I116" s="3">
        <v>1</v>
      </c>
      <c r="J116" s="3">
        <v>1</v>
      </c>
      <c r="K116" s="3">
        <v>1</v>
      </c>
      <c r="L116">
        <v>0</v>
      </c>
      <c r="M116">
        <v>0</v>
      </c>
      <c r="N116" s="3">
        <v>1</v>
      </c>
      <c r="O116" s="3">
        <v>1</v>
      </c>
      <c r="P116" s="3">
        <v>1</v>
      </c>
      <c r="Q116" s="3">
        <v>1</v>
      </c>
      <c r="R116">
        <v>0</v>
      </c>
      <c r="S116">
        <v>0</v>
      </c>
      <c r="T116">
        <v>0</v>
      </c>
      <c r="U116">
        <v>0</v>
      </c>
      <c r="V116" s="2"/>
    </row>
    <row r="117" spans="1:22" x14ac:dyDescent="0.3">
      <c r="A117" s="10">
        <v>115</v>
      </c>
      <c r="B117" s="10" t="s">
        <v>18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2"/>
    </row>
    <row r="118" spans="1:22" x14ac:dyDescent="0.3">
      <c r="A118" s="10">
        <v>116</v>
      </c>
      <c r="B118" s="10" t="s">
        <v>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2"/>
    </row>
    <row r="119" spans="1:22" x14ac:dyDescent="0.3">
      <c r="A119" s="10">
        <v>117</v>
      </c>
      <c r="B119" s="10" t="s">
        <v>18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2"/>
    </row>
    <row r="120" spans="1:22" x14ac:dyDescent="0.3">
      <c r="A120" s="10">
        <v>118</v>
      </c>
      <c r="B120" s="10" t="s">
        <v>18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2"/>
    </row>
    <row r="121" spans="1:22" x14ac:dyDescent="0.3">
      <c r="A121" s="10">
        <v>119</v>
      </c>
      <c r="B121" s="10" t="s">
        <v>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s="2"/>
    </row>
    <row r="122" spans="1:22" x14ac:dyDescent="0.3">
      <c r="A122" s="10">
        <v>120</v>
      </c>
      <c r="B122" s="10" t="s">
        <v>18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2"/>
    </row>
    <row r="123" spans="1:22" x14ac:dyDescent="0.3">
      <c r="A123" s="10">
        <v>121</v>
      </c>
      <c r="B123" s="10" t="s">
        <v>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s="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2"/>
    </row>
    <row r="124" spans="1:22" x14ac:dyDescent="0.3">
      <c r="A124" s="10">
        <v>122</v>
      </c>
      <c r="B124" s="10" t="s">
        <v>18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 s="3">
        <v>1</v>
      </c>
      <c r="S124" s="3">
        <v>1</v>
      </c>
      <c r="T124" s="3">
        <v>1</v>
      </c>
      <c r="U124">
        <v>0</v>
      </c>
      <c r="V124" s="2"/>
    </row>
    <row r="125" spans="1:22" x14ac:dyDescent="0.3">
      <c r="A125" s="10">
        <v>123</v>
      </c>
      <c r="B125" s="10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 s="2"/>
    </row>
    <row r="126" spans="1:22" x14ac:dyDescent="0.3">
      <c r="A126" s="10">
        <v>124</v>
      </c>
      <c r="B126" s="10" t="s">
        <v>18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s="2"/>
    </row>
    <row r="127" spans="1:22" x14ac:dyDescent="0.3">
      <c r="A127" s="10">
        <v>125</v>
      </c>
      <c r="B127" s="10" t="s">
        <v>18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 s="2"/>
    </row>
    <row r="128" spans="1:22" x14ac:dyDescent="0.3">
      <c r="A128" s="10">
        <v>126</v>
      </c>
      <c r="B128" s="10" t="s">
        <v>18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 s="2"/>
    </row>
    <row r="129" spans="1:22" x14ac:dyDescent="0.3">
      <c r="A129" s="10">
        <v>127</v>
      </c>
      <c r="B129" s="10" t="s">
        <v>18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s="3">
        <v>1</v>
      </c>
      <c r="P129" s="3">
        <v>1</v>
      </c>
      <c r="Q129" s="3">
        <v>1</v>
      </c>
      <c r="R129">
        <v>0</v>
      </c>
      <c r="S129">
        <v>0</v>
      </c>
      <c r="T129">
        <v>0</v>
      </c>
      <c r="U129" s="3">
        <v>1</v>
      </c>
      <c r="V129" s="2"/>
    </row>
    <row r="130" spans="1:22" x14ac:dyDescent="0.3">
      <c r="A130" s="10">
        <v>128</v>
      </c>
      <c r="B130" s="10" t="s">
        <v>18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 s="2"/>
    </row>
    <row r="131" spans="1:22" x14ac:dyDescent="0.3">
      <c r="A131" s="10">
        <v>129</v>
      </c>
      <c r="B131" s="10" t="s">
        <v>18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s="2"/>
    </row>
    <row r="132" spans="1:22" x14ac:dyDescent="0.3">
      <c r="A132" s="10">
        <v>130</v>
      </c>
      <c r="B132" s="10" t="s">
        <v>18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3">
        <v>1</v>
      </c>
      <c r="U132">
        <v>0</v>
      </c>
      <c r="V132" s="2"/>
    </row>
    <row r="133" spans="1:22" x14ac:dyDescent="0.3">
      <c r="A133" s="10">
        <v>131</v>
      </c>
      <c r="B133" s="10" t="s">
        <v>18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s="3">
        <v>1</v>
      </c>
      <c r="S133" s="3">
        <v>1</v>
      </c>
      <c r="T133">
        <v>0</v>
      </c>
      <c r="U133" s="3">
        <v>1</v>
      </c>
      <c r="V133" s="2"/>
    </row>
    <row r="134" spans="1:22" x14ac:dyDescent="0.3">
      <c r="A134" s="10">
        <v>132</v>
      </c>
      <c r="B134" s="10" t="s">
        <v>18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2"/>
    </row>
    <row r="135" spans="1:22" x14ac:dyDescent="0.3">
      <c r="A135" s="10">
        <v>133</v>
      </c>
      <c r="B135" s="10" t="s">
        <v>18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s="2"/>
    </row>
    <row r="136" spans="1:22" x14ac:dyDescent="0.3">
      <c r="A136" s="10">
        <v>134</v>
      </c>
      <c r="B136" s="10" t="s">
        <v>18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s="2"/>
    </row>
    <row r="137" spans="1:22" x14ac:dyDescent="0.3">
      <c r="A137" s="10">
        <v>135</v>
      </c>
      <c r="B137" s="10" t="s">
        <v>18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2"/>
    </row>
    <row r="138" spans="1:22" x14ac:dyDescent="0.3">
      <c r="A138" s="10">
        <v>136</v>
      </c>
      <c r="B138" s="10" t="s">
        <v>18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2"/>
    </row>
    <row r="139" spans="1:22" x14ac:dyDescent="0.3">
      <c r="A139" s="10">
        <v>137</v>
      </c>
      <c r="B139" s="10" t="s">
        <v>18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s="3">
        <v>1</v>
      </c>
      <c r="P139" s="3">
        <v>1</v>
      </c>
      <c r="Q139" s="3">
        <v>1</v>
      </c>
      <c r="R139" s="3">
        <v>1</v>
      </c>
      <c r="S139" s="3">
        <v>1</v>
      </c>
      <c r="T139">
        <v>0</v>
      </c>
      <c r="U139" s="3">
        <v>1</v>
      </c>
      <c r="V139" s="2"/>
    </row>
    <row r="140" spans="1:22" x14ac:dyDescent="0.3">
      <c r="A140" s="10">
        <v>138</v>
      </c>
      <c r="B140" s="10" t="s">
        <v>18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s="2"/>
    </row>
    <row r="141" spans="1:22" x14ac:dyDescent="0.3">
      <c r="A141" s="10">
        <v>139</v>
      </c>
      <c r="B141" s="10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 s="2"/>
    </row>
    <row r="142" spans="1:22" x14ac:dyDescent="0.3">
      <c r="A142" s="10">
        <v>140</v>
      </c>
      <c r="B142" s="10" t="s">
        <v>18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 s="3">
        <v>1</v>
      </c>
      <c r="P142" s="3">
        <v>1</v>
      </c>
      <c r="Q142" s="3">
        <v>1</v>
      </c>
      <c r="R142">
        <v>0</v>
      </c>
      <c r="S142">
        <v>0</v>
      </c>
      <c r="T142">
        <v>0</v>
      </c>
      <c r="U142">
        <v>0</v>
      </c>
      <c r="V142" s="2"/>
    </row>
    <row r="143" spans="1:22" x14ac:dyDescent="0.3">
      <c r="A143" s="10">
        <v>141</v>
      </c>
      <c r="B143" s="10" t="s">
        <v>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 s="2"/>
    </row>
    <row r="144" spans="1:22" x14ac:dyDescent="0.3">
      <c r="A144" s="10">
        <v>142</v>
      </c>
      <c r="B144" s="10" t="s">
        <v>18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 s="2"/>
    </row>
    <row r="145" spans="1:22" x14ac:dyDescent="0.3">
      <c r="A145" s="10">
        <v>143</v>
      </c>
      <c r="B145" s="10" t="s">
        <v>18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 s="2"/>
    </row>
    <row r="146" spans="1:22" x14ac:dyDescent="0.3">
      <c r="A146" s="10">
        <v>144</v>
      </c>
      <c r="B146" s="10" t="s">
        <v>18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 s="2"/>
    </row>
    <row r="147" spans="1:22" x14ac:dyDescent="0.3">
      <c r="A147" s="10">
        <v>145</v>
      </c>
      <c r="B147" s="10" t="s">
        <v>18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 s="2"/>
    </row>
    <row r="148" spans="1:22" x14ac:dyDescent="0.3">
      <c r="A148" s="10">
        <v>146</v>
      </c>
      <c r="B148" s="10" t="s">
        <v>18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 s="2"/>
    </row>
    <row r="149" spans="1:22" x14ac:dyDescent="0.3">
      <c r="A149" s="10">
        <v>147</v>
      </c>
      <c r="B149" s="10" t="s">
        <v>18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 s="2"/>
    </row>
    <row r="150" spans="1:22" x14ac:dyDescent="0.3">
      <c r="A150" s="10">
        <v>148</v>
      </c>
      <c r="B150" s="10" t="s">
        <v>18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s="2"/>
    </row>
    <row r="151" spans="1:22" x14ac:dyDescent="0.3">
      <c r="A151" s="10">
        <v>149</v>
      </c>
      <c r="B151" s="10" t="s">
        <v>18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 s="3">
        <v>1</v>
      </c>
      <c r="P151" s="3">
        <v>1</v>
      </c>
      <c r="Q151" s="3">
        <v>1</v>
      </c>
      <c r="R151">
        <v>0</v>
      </c>
      <c r="S151">
        <v>0</v>
      </c>
      <c r="T151">
        <v>0</v>
      </c>
      <c r="U151">
        <v>0</v>
      </c>
      <c r="V151" s="2"/>
    </row>
    <row r="152" spans="1:22" x14ac:dyDescent="0.3">
      <c r="A152" s="10">
        <v>150</v>
      </c>
      <c r="B152" s="10" t="s">
        <v>18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 s="2"/>
    </row>
    <row r="153" spans="1:22" x14ac:dyDescent="0.3">
      <c r="A153" s="11">
        <v>151</v>
      </c>
      <c r="B153" s="11" t="s">
        <v>19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2"/>
    </row>
    <row r="154" spans="1:22" x14ac:dyDescent="0.3">
      <c r="A154" s="11">
        <v>152</v>
      </c>
      <c r="B154" s="11" t="s">
        <v>19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 s="2"/>
    </row>
    <row r="155" spans="1:22" x14ac:dyDescent="0.3">
      <c r="A155" s="11">
        <v>153</v>
      </c>
      <c r="B155" s="11" t="s">
        <v>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s="2"/>
    </row>
    <row r="156" spans="1:22" x14ac:dyDescent="0.3">
      <c r="A156" s="11">
        <v>154</v>
      </c>
      <c r="B156" s="11" t="s">
        <v>19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s="3">
        <v>1</v>
      </c>
      <c r="V156" s="2"/>
    </row>
    <row r="157" spans="1:22" x14ac:dyDescent="0.3">
      <c r="A157" s="11">
        <v>155</v>
      </c>
      <c r="B157" s="11" t="s">
        <v>19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 s="2"/>
    </row>
    <row r="158" spans="1:22" x14ac:dyDescent="0.3">
      <c r="A158" s="11">
        <v>156</v>
      </c>
      <c r="B158" s="11" t="s">
        <v>19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 s="2"/>
    </row>
    <row r="159" spans="1:22" x14ac:dyDescent="0.3">
      <c r="A159" s="11">
        <v>157</v>
      </c>
      <c r="B159" s="11" t="s">
        <v>19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 s="2"/>
    </row>
    <row r="160" spans="1:22" x14ac:dyDescent="0.3">
      <c r="A160" s="11">
        <v>158</v>
      </c>
      <c r="B160" s="11" t="s">
        <v>19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 s="2"/>
    </row>
    <row r="161" spans="1:22" x14ac:dyDescent="0.3">
      <c r="A161" s="11">
        <v>159</v>
      </c>
      <c r="B161" s="11" t="s">
        <v>19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s="2"/>
    </row>
    <row r="162" spans="1:22" x14ac:dyDescent="0.3">
      <c r="A162" s="11">
        <v>160</v>
      </c>
      <c r="B162" s="11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2"/>
    </row>
    <row r="163" spans="1:22" x14ac:dyDescent="0.3">
      <c r="A163" s="11">
        <v>161</v>
      </c>
      <c r="B163" s="11" t="s">
        <v>19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 s="2"/>
    </row>
    <row r="164" spans="1:22" x14ac:dyDescent="0.3">
      <c r="A164" s="11">
        <v>162</v>
      </c>
      <c r="B164" s="11" t="s">
        <v>19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2"/>
    </row>
    <row r="165" spans="1:22" x14ac:dyDescent="0.3">
      <c r="A165" s="11">
        <v>163</v>
      </c>
      <c r="B165" s="11" t="s">
        <v>19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 s="2"/>
    </row>
    <row r="166" spans="1:22" x14ac:dyDescent="0.3">
      <c r="A166" s="11">
        <v>164</v>
      </c>
      <c r="B166" s="11" t="s">
        <v>19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 s="2"/>
    </row>
    <row r="167" spans="1:22" x14ac:dyDescent="0.3">
      <c r="A167" s="11">
        <v>165</v>
      </c>
      <c r="B167" s="11" t="s">
        <v>19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 s="2"/>
    </row>
    <row r="168" spans="1:22" x14ac:dyDescent="0.3">
      <c r="A168" s="11">
        <v>166</v>
      </c>
      <c r="B168" s="11" t="s">
        <v>19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 s="2"/>
    </row>
    <row r="169" spans="1:22" x14ac:dyDescent="0.3">
      <c r="A169" s="11">
        <v>167</v>
      </c>
      <c r="B169" s="11" t="s">
        <v>19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3">
        <v>1</v>
      </c>
      <c r="S169" s="3">
        <v>1</v>
      </c>
      <c r="T169" s="3">
        <v>1</v>
      </c>
      <c r="U169">
        <v>0</v>
      </c>
      <c r="V169" s="2"/>
    </row>
    <row r="170" spans="1:22" x14ac:dyDescent="0.3">
      <c r="A170" s="11">
        <v>168</v>
      </c>
      <c r="B170" s="11" t="s">
        <v>19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s="2"/>
    </row>
    <row r="171" spans="1:22" x14ac:dyDescent="0.3">
      <c r="A171" s="11">
        <v>169</v>
      </c>
      <c r="B171" s="11" t="s">
        <v>19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 s="2"/>
    </row>
    <row r="172" spans="1:22" x14ac:dyDescent="0.3">
      <c r="A172" s="11">
        <v>170</v>
      </c>
      <c r="B172" s="11" t="s">
        <v>19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 s="2"/>
    </row>
    <row r="173" spans="1:22" x14ac:dyDescent="0.3">
      <c r="A173" s="11">
        <v>171</v>
      </c>
      <c r="B173" s="11" t="s">
        <v>19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 s="3">
        <v>1</v>
      </c>
      <c r="V173" s="2"/>
    </row>
    <row r="174" spans="1:22" x14ac:dyDescent="0.3">
      <c r="A174" s="11">
        <v>172</v>
      </c>
      <c r="B174" s="11" t="s">
        <v>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s="2"/>
    </row>
    <row r="175" spans="1:22" x14ac:dyDescent="0.3">
      <c r="A175" s="11">
        <v>173</v>
      </c>
      <c r="B175" s="11" t="s">
        <v>19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 s="2"/>
    </row>
    <row r="176" spans="1:22" x14ac:dyDescent="0.3">
      <c r="A176" s="11">
        <v>174</v>
      </c>
      <c r="B176" s="11" t="s">
        <v>19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 s="2"/>
    </row>
    <row r="177" spans="1:22" x14ac:dyDescent="0.3">
      <c r="A177" s="11">
        <v>175</v>
      </c>
      <c r="B177" s="11" t="s">
        <v>19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s="2"/>
    </row>
    <row r="178" spans="1:22" x14ac:dyDescent="0.3">
      <c r="A178" s="11">
        <v>176</v>
      </c>
      <c r="B178" s="11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 s="2"/>
    </row>
    <row r="179" spans="1:22" x14ac:dyDescent="0.3">
      <c r="A179" s="11">
        <v>177</v>
      </c>
      <c r="B179" s="11" t="s">
        <v>19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 s="2"/>
    </row>
    <row r="180" spans="1:22" x14ac:dyDescent="0.3">
      <c r="A180" s="11">
        <v>178</v>
      </c>
      <c r="B180" s="11" t="s">
        <v>19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s="2"/>
    </row>
    <row r="181" spans="1:22" x14ac:dyDescent="0.3">
      <c r="A181" s="11">
        <v>179</v>
      </c>
      <c r="B181" s="11" t="s">
        <v>19</v>
      </c>
      <c r="C181">
        <v>0</v>
      </c>
      <c r="D181">
        <v>0</v>
      </c>
      <c r="E181">
        <v>0</v>
      </c>
      <c r="F181">
        <v>0</v>
      </c>
      <c r="G181">
        <v>0</v>
      </c>
      <c r="H181" s="3">
        <v>1</v>
      </c>
      <c r="I181" s="3">
        <v>1</v>
      </c>
      <c r="J181" s="3">
        <v>1</v>
      </c>
      <c r="K181" s="3">
        <v>1</v>
      </c>
      <c r="L181" s="3">
        <v>1</v>
      </c>
      <c r="M181" s="3">
        <v>1</v>
      </c>
      <c r="N181" s="3">
        <v>1</v>
      </c>
      <c r="O181" s="3">
        <v>1</v>
      </c>
      <c r="P181" s="3">
        <v>1</v>
      </c>
      <c r="Q181" s="3">
        <v>1</v>
      </c>
      <c r="R181" s="3">
        <v>1</v>
      </c>
      <c r="S181" s="3">
        <v>1</v>
      </c>
      <c r="T181" s="3">
        <v>1</v>
      </c>
      <c r="U181" s="3">
        <v>1</v>
      </c>
      <c r="V181" s="2"/>
    </row>
    <row r="182" spans="1:22" x14ac:dyDescent="0.3">
      <c r="A182" s="11">
        <v>180</v>
      </c>
      <c r="B182" s="11" t="s">
        <v>19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2"/>
    </row>
    <row r="183" spans="1:22" x14ac:dyDescent="0.3">
      <c r="A183" s="11">
        <v>181</v>
      </c>
      <c r="B183" s="11" t="s">
        <v>19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s="2"/>
    </row>
    <row r="184" spans="1:22" x14ac:dyDescent="0.3">
      <c r="A184" s="11">
        <v>182</v>
      </c>
      <c r="B184" s="11" t="s">
        <v>19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 s="2"/>
    </row>
    <row r="185" spans="1:22" x14ac:dyDescent="0.3">
      <c r="A185" s="11">
        <v>183</v>
      </c>
      <c r="B185" s="11" t="s">
        <v>19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s="2"/>
    </row>
    <row r="186" spans="1:22" x14ac:dyDescent="0.3">
      <c r="A186" s="11">
        <v>184</v>
      </c>
      <c r="B186" s="11" t="s">
        <v>19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s="2"/>
    </row>
    <row r="187" spans="1:22" x14ac:dyDescent="0.3">
      <c r="A187" s="11">
        <v>185</v>
      </c>
      <c r="B187" s="11" t="s">
        <v>19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 s="2"/>
    </row>
    <row r="188" spans="1:22" x14ac:dyDescent="0.3">
      <c r="A188" s="11">
        <v>186</v>
      </c>
      <c r="B188" s="11" t="s">
        <v>19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 s="2"/>
    </row>
    <row r="189" spans="1:22" x14ac:dyDescent="0.3">
      <c r="A189" s="11">
        <v>187</v>
      </c>
      <c r="B189" s="11" t="s">
        <v>19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 s="2"/>
    </row>
    <row r="190" spans="1:22" x14ac:dyDescent="0.3">
      <c r="A190" s="11">
        <v>188</v>
      </c>
      <c r="B190" s="11" t="s">
        <v>19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s="2"/>
    </row>
    <row r="191" spans="1:22" x14ac:dyDescent="0.3">
      <c r="A191" s="11">
        <v>189</v>
      </c>
      <c r="B191" s="11" t="s">
        <v>19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 s="2"/>
    </row>
    <row r="192" spans="1:22" x14ac:dyDescent="0.3">
      <c r="A192" s="11">
        <v>190</v>
      </c>
      <c r="B192" s="11" t="s">
        <v>19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s="2"/>
    </row>
    <row r="193" spans="1:22" x14ac:dyDescent="0.3">
      <c r="A193" s="11">
        <v>191</v>
      </c>
      <c r="B193" s="11" t="s">
        <v>19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 s="2"/>
    </row>
    <row r="194" spans="1:22" x14ac:dyDescent="0.3">
      <c r="A194" s="11">
        <v>192</v>
      </c>
      <c r="B194" s="11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 s="2"/>
    </row>
    <row r="195" spans="1:22" x14ac:dyDescent="0.3">
      <c r="A195" s="11">
        <v>193</v>
      </c>
      <c r="B195" s="11" t="s">
        <v>19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 s="2"/>
    </row>
    <row r="196" spans="1:22" x14ac:dyDescent="0.3">
      <c r="A196" s="11">
        <v>194</v>
      </c>
      <c r="B196" s="11" t="s">
        <v>19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s="2"/>
    </row>
    <row r="197" spans="1:22" x14ac:dyDescent="0.3">
      <c r="A197" s="11">
        <v>195</v>
      </c>
      <c r="B197" s="11" t="s">
        <v>19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 s="2"/>
    </row>
    <row r="198" spans="1:22" x14ac:dyDescent="0.3">
      <c r="A198" s="11">
        <v>196</v>
      </c>
      <c r="B198" s="11" t="s">
        <v>19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 s="2"/>
    </row>
    <row r="199" spans="1:22" x14ac:dyDescent="0.3">
      <c r="A199" s="11">
        <v>197</v>
      </c>
      <c r="B199" s="11" t="s">
        <v>19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 s="2"/>
    </row>
    <row r="200" spans="1:22" x14ac:dyDescent="0.3">
      <c r="A200" s="11">
        <v>198</v>
      </c>
      <c r="B200" s="11" t="s">
        <v>19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 s="2"/>
    </row>
    <row r="201" spans="1:22" x14ac:dyDescent="0.3">
      <c r="A201" s="11">
        <v>199</v>
      </c>
      <c r="B201" s="11" t="s">
        <v>19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 s="2"/>
    </row>
    <row r="202" spans="1:22" x14ac:dyDescent="0.3">
      <c r="A202" s="11">
        <v>200</v>
      </c>
      <c r="B202" s="11" t="s">
        <v>19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01"/>
  <sheetViews>
    <sheetView workbookViewId="0"/>
  </sheetViews>
  <sheetFormatPr defaultColWidth="11.44140625" defaultRowHeight="14.4" x14ac:dyDescent="0.3"/>
  <cols>
    <col min="1" max="1" width="6.5546875" bestFit="1" customWidth="1"/>
    <col min="2" max="4" width="7.109375" bestFit="1" customWidth="1"/>
    <col min="5" max="7" width="5.6640625" bestFit="1" customWidth="1"/>
    <col min="8" max="12" width="6.6640625" bestFit="1" customWidth="1"/>
    <col min="13" max="15" width="6.109375" bestFit="1" customWidth="1"/>
    <col min="16" max="20" width="7.109375" bestFit="1" customWidth="1"/>
    <col min="21" max="21" width="5.5546875" bestFit="1" customWidth="1"/>
  </cols>
  <sheetData>
    <row r="1" spans="1:21" x14ac:dyDescent="0.3">
      <c r="A1" s="7" t="s">
        <v>14</v>
      </c>
      <c r="B1" s="7" t="s">
        <v>15</v>
      </c>
      <c r="C1" s="1">
        <v>45315</v>
      </c>
      <c r="D1" s="1">
        <v>45321</v>
      </c>
      <c r="E1" s="1">
        <v>45324</v>
      </c>
      <c r="F1" s="1">
        <v>45328</v>
      </c>
      <c r="G1" s="1">
        <v>45331</v>
      </c>
      <c r="H1" s="1">
        <v>45336</v>
      </c>
      <c r="I1" s="1">
        <v>45338</v>
      </c>
      <c r="J1" s="1">
        <v>45342</v>
      </c>
      <c r="K1" s="1">
        <v>45345</v>
      </c>
      <c r="L1" s="1">
        <v>45349</v>
      </c>
      <c r="M1" s="1">
        <v>45352</v>
      </c>
      <c r="N1" s="1">
        <v>45356</v>
      </c>
      <c r="O1" s="1">
        <v>45359</v>
      </c>
      <c r="P1" s="1">
        <v>45363</v>
      </c>
      <c r="Q1" s="1">
        <v>45366</v>
      </c>
      <c r="R1" s="1">
        <v>45370</v>
      </c>
      <c r="S1" s="1">
        <v>45373</v>
      </c>
      <c r="T1" s="1">
        <v>45376</v>
      </c>
      <c r="U1" s="1">
        <v>45383</v>
      </c>
    </row>
    <row r="2" spans="1:21" x14ac:dyDescent="0.3">
      <c r="A2" s="8">
        <v>1</v>
      </c>
      <c r="B2" s="8" t="s">
        <v>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3">
      <c r="A3" s="8">
        <v>2</v>
      </c>
      <c r="B3" s="8" t="s">
        <v>16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3">
      <c r="A4" s="8">
        <v>3</v>
      </c>
      <c r="B4" s="8" t="s">
        <v>16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3">
      <c r="A5" s="8">
        <v>4</v>
      </c>
      <c r="B5" s="8" t="s">
        <v>16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3">
      <c r="A6" s="8">
        <v>5</v>
      </c>
      <c r="B6" s="8" t="s">
        <v>16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3">
      <c r="A7" s="8">
        <v>6</v>
      </c>
      <c r="B7" s="8" t="s">
        <v>16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3">
      <c r="A8" s="8">
        <v>7</v>
      </c>
      <c r="B8" s="8" t="s">
        <v>16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 x14ac:dyDescent="0.3">
      <c r="A9" s="8">
        <v>8</v>
      </c>
      <c r="B9" s="8" t="s">
        <v>16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 x14ac:dyDescent="0.3">
      <c r="A10" s="8">
        <v>9</v>
      </c>
      <c r="B10" s="8" t="s">
        <v>16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3">
      <c r="A11" s="8">
        <v>10</v>
      </c>
      <c r="B11" s="8" t="s">
        <v>16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 x14ac:dyDescent="0.3">
      <c r="A12" s="8">
        <v>11</v>
      </c>
      <c r="B12" s="8" t="s">
        <v>16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</row>
    <row r="13" spans="1:21" x14ac:dyDescent="0.3">
      <c r="A13" s="8">
        <v>12</v>
      </c>
      <c r="B13" s="8" t="s">
        <v>16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x14ac:dyDescent="0.3">
      <c r="A14" s="8">
        <v>13</v>
      </c>
      <c r="B14" s="8" t="s">
        <v>16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 x14ac:dyDescent="0.3">
      <c r="A15" s="8">
        <v>14</v>
      </c>
      <c r="B15" s="8" t="s">
        <v>16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 x14ac:dyDescent="0.3">
      <c r="A16" s="8">
        <v>15</v>
      </c>
      <c r="B16" s="8" t="s">
        <v>16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 x14ac:dyDescent="0.3">
      <c r="A17" s="8">
        <v>16</v>
      </c>
      <c r="B17" s="8" t="s">
        <v>16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3">
      <c r="A18" s="8">
        <v>17</v>
      </c>
      <c r="B18" s="8" t="s">
        <v>16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 x14ac:dyDescent="0.3">
      <c r="A19" s="8">
        <v>18</v>
      </c>
      <c r="B19" s="8" t="s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 x14ac:dyDescent="0.3">
      <c r="A20" s="8">
        <v>19</v>
      </c>
      <c r="B20" s="8" t="s">
        <v>16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 x14ac:dyDescent="0.3">
      <c r="A21" s="8">
        <v>20</v>
      </c>
      <c r="B21" s="8" t="s">
        <v>16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 x14ac:dyDescent="0.3">
      <c r="A22" s="8">
        <v>21</v>
      </c>
      <c r="B22" s="8" t="s">
        <v>16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</row>
    <row r="23" spans="1:21" x14ac:dyDescent="0.3">
      <c r="A23" s="8">
        <v>22</v>
      </c>
      <c r="B23" s="8" t="s">
        <v>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</row>
    <row r="24" spans="1:21" x14ac:dyDescent="0.3">
      <c r="A24" s="8">
        <v>23</v>
      </c>
      <c r="B24" s="8" t="s">
        <v>16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 x14ac:dyDescent="0.3">
      <c r="A25" s="8">
        <v>24</v>
      </c>
      <c r="B25" s="8" t="s">
        <v>16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 x14ac:dyDescent="0.3">
      <c r="A26" s="8">
        <v>25</v>
      </c>
      <c r="B26" s="8" t="s">
        <v>16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 x14ac:dyDescent="0.3">
      <c r="A27" s="8">
        <v>26</v>
      </c>
      <c r="B27" s="8" t="s">
        <v>16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 x14ac:dyDescent="0.3">
      <c r="A28" s="8">
        <v>27</v>
      </c>
      <c r="B28" s="8" t="s">
        <v>16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 x14ac:dyDescent="0.3">
      <c r="A29" s="8">
        <v>28</v>
      </c>
      <c r="B29" s="8" t="s">
        <v>16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 x14ac:dyDescent="0.3">
      <c r="A30" s="8">
        <v>29</v>
      </c>
      <c r="B30" s="8" t="s">
        <v>16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 x14ac:dyDescent="0.3">
      <c r="A31" s="8">
        <v>30</v>
      </c>
      <c r="B31" s="8" t="s">
        <v>16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 x14ac:dyDescent="0.3">
      <c r="A32" s="8">
        <v>31</v>
      </c>
      <c r="B32" s="8" t="s">
        <v>16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 x14ac:dyDescent="0.3">
      <c r="A33" s="8">
        <v>32</v>
      </c>
      <c r="B33" s="8" t="s">
        <v>16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 x14ac:dyDescent="0.3">
      <c r="A34" s="8">
        <v>33</v>
      </c>
      <c r="B34" s="8" t="s">
        <v>16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</row>
    <row r="35" spans="1:21" x14ac:dyDescent="0.3">
      <c r="A35" s="8">
        <v>34</v>
      </c>
      <c r="B35" s="8" t="s">
        <v>16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 x14ac:dyDescent="0.3">
      <c r="A36" s="8">
        <v>35</v>
      </c>
      <c r="B36" s="8" t="s">
        <v>16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 x14ac:dyDescent="0.3">
      <c r="A37" s="8">
        <v>36</v>
      </c>
      <c r="B37" s="8" t="s">
        <v>16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 x14ac:dyDescent="0.3">
      <c r="A38" s="8">
        <v>37</v>
      </c>
      <c r="B38" s="8" t="s">
        <v>16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 x14ac:dyDescent="0.3">
      <c r="A39" s="8">
        <v>38</v>
      </c>
      <c r="B39" s="8" t="s">
        <v>16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 x14ac:dyDescent="0.3">
      <c r="A40" s="8">
        <v>39</v>
      </c>
      <c r="B40" s="8" t="s">
        <v>16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 x14ac:dyDescent="0.3">
      <c r="A41" s="8">
        <v>40</v>
      </c>
      <c r="B41" s="8" t="s">
        <v>16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 x14ac:dyDescent="0.3">
      <c r="A42" s="8">
        <v>41</v>
      </c>
      <c r="B42" s="8" t="s">
        <v>16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 x14ac:dyDescent="0.3">
      <c r="A43" s="8">
        <v>42</v>
      </c>
      <c r="B43" s="8" t="s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 x14ac:dyDescent="0.3">
      <c r="A44" s="8">
        <v>43</v>
      </c>
      <c r="B44" s="8" t="s">
        <v>16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 x14ac:dyDescent="0.3">
      <c r="A45" s="8">
        <v>44</v>
      </c>
      <c r="B45" s="8" t="s">
        <v>16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</row>
    <row r="46" spans="1:21" x14ac:dyDescent="0.3">
      <c r="A46" s="8">
        <v>45</v>
      </c>
      <c r="B46" s="8" t="s">
        <v>16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 x14ac:dyDescent="0.3">
      <c r="A47" s="8">
        <v>46</v>
      </c>
      <c r="B47" s="8" t="s">
        <v>16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 x14ac:dyDescent="0.3">
      <c r="A48" s="8">
        <v>47</v>
      </c>
      <c r="B48" s="8" t="s">
        <v>16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 x14ac:dyDescent="0.3">
      <c r="A49" s="8">
        <v>48</v>
      </c>
      <c r="B49" s="8" t="s">
        <v>16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 x14ac:dyDescent="0.3">
      <c r="A50" s="8">
        <v>49</v>
      </c>
      <c r="B50" s="8" t="s">
        <v>16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 x14ac:dyDescent="0.3">
      <c r="A51" s="8">
        <v>50</v>
      </c>
      <c r="B51" s="8" t="s">
        <v>16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 x14ac:dyDescent="0.3">
      <c r="A52" s="9">
        <v>51</v>
      </c>
      <c r="B52" s="9" t="s">
        <v>17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 x14ac:dyDescent="0.3">
      <c r="A53" s="9">
        <v>52</v>
      </c>
      <c r="B53" s="9" t="s">
        <v>17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 x14ac:dyDescent="0.3">
      <c r="A54" s="9">
        <v>53</v>
      </c>
      <c r="B54" s="9" t="s">
        <v>17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 x14ac:dyDescent="0.3">
      <c r="A55" s="9">
        <v>54</v>
      </c>
      <c r="B55" s="9" t="s">
        <v>17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 x14ac:dyDescent="0.3">
      <c r="A56" s="9">
        <v>55</v>
      </c>
      <c r="B56" s="9" t="s">
        <v>17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</row>
    <row r="57" spans="1:21" x14ac:dyDescent="0.3">
      <c r="A57" s="9">
        <v>56</v>
      </c>
      <c r="B57" s="9" t="s">
        <v>17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 x14ac:dyDescent="0.3">
      <c r="A58" s="9">
        <v>57</v>
      </c>
      <c r="B58" s="9" t="s">
        <v>17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 x14ac:dyDescent="0.3">
      <c r="A59" s="9">
        <v>58</v>
      </c>
      <c r="B59" s="9" t="s">
        <v>17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 x14ac:dyDescent="0.3">
      <c r="A60" s="9">
        <v>59</v>
      </c>
      <c r="B60" s="9" t="s">
        <v>17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 x14ac:dyDescent="0.3">
      <c r="A61" s="9">
        <v>60</v>
      </c>
      <c r="B61" s="9" t="s">
        <v>17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1" x14ac:dyDescent="0.3">
      <c r="A62" s="9">
        <v>61</v>
      </c>
      <c r="B62" s="9" t="s">
        <v>17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 x14ac:dyDescent="0.3">
      <c r="A63" s="9">
        <v>62</v>
      </c>
      <c r="B63" s="9" t="s">
        <v>17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 x14ac:dyDescent="0.3">
      <c r="A64" s="9">
        <v>63</v>
      </c>
      <c r="B64" s="9" t="s">
        <v>17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 x14ac:dyDescent="0.3">
      <c r="A65" s="9">
        <v>64</v>
      </c>
      <c r="B65" s="9" t="s">
        <v>17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 x14ac:dyDescent="0.3">
      <c r="A66" s="9">
        <v>65</v>
      </c>
      <c r="B66" s="9" t="s">
        <v>17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</row>
    <row r="67" spans="1:21" x14ac:dyDescent="0.3">
      <c r="A67" s="9">
        <v>66</v>
      </c>
      <c r="B67" s="9" t="s">
        <v>17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</row>
    <row r="68" spans="1:21" x14ac:dyDescent="0.3">
      <c r="A68" s="9">
        <v>67</v>
      </c>
      <c r="B68" s="9" t="s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</row>
    <row r="69" spans="1:21" x14ac:dyDescent="0.3">
      <c r="A69" s="9">
        <v>68</v>
      </c>
      <c r="B69" s="9" t="s">
        <v>17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</row>
    <row r="70" spans="1:21" x14ac:dyDescent="0.3">
      <c r="A70" s="9">
        <v>69</v>
      </c>
      <c r="B70" s="9" t="s">
        <v>17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</row>
    <row r="71" spans="1:21" x14ac:dyDescent="0.3">
      <c r="A71" s="9">
        <v>70</v>
      </c>
      <c r="B71" s="9" t="s">
        <v>17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</row>
    <row r="72" spans="1:21" x14ac:dyDescent="0.3">
      <c r="A72" s="9">
        <v>71</v>
      </c>
      <c r="B72" s="9" t="s">
        <v>17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</row>
    <row r="73" spans="1:21" x14ac:dyDescent="0.3">
      <c r="A73" s="9">
        <v>72</v>
      </c>
      <c r="B73" s="9" t="s">
        <v>17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</row>
    <row r="74" spans="1:21" x14ac:dyDescent="0.3">
      <c r="A74" s="9">
        <v>73</v>
      </c>
      <c r="B74" s="9" t="s">
        <v>17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</row>
    <row r="75" spans="1:21" x14ac:dyDescent="0.3">
      <c r="A75" s="9">
        <v>74</v>
      </c>
      <c r="B75" s="9" t="s">
        <v>17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 x14ac:dyDescent="0.3">
      <c r="A76" s="9">
        <v>75</v>
      </c>
      <c r="B76" s="9" t="s">
        <v>17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</row>
    <row r="77" spans="1:21" x14ac:dyDescent="0.3">
      <c r="A77" s="9">
        <v>76</v>
      </c>
      <c r="B77" s="9" t="s">
        <v>17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</row>
    <row r="78" spans="1:21" x14ac:dyDescent="0.3">
      <c r="A78" s="9">
        <v>77</v>
      </c>
      <c r="B78" s="9" t="s">
        <v>17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</row>
    <row r="79" spans="1:21" x14ac:dyDescent="0.3">
      <c r="A79" s="9">
        <v>78</v>
      </c>
      <c r="B79" s="9" t="s">
        <v>17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</row>
    <row r="80" spans="1:21" x14ac:dyDescent="0.3">
      <c r="A80" s="9">
        <v>79</v>
      </c>
      <c r="B80" s="9" t="s">
        <v>17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</row>
    <row r="81" spans="1:21" x14ac:dyDescent="0.3">
      <c r="A81" s="9">
        <v>80</v>
      </c>
      <c r="B81" s="9" t="s">
        <v>17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</row>
    <row r="82" spans="1:21" x14ac:dyDescent="0.3">
      <c r="A82" s="9">
        <v>81</v>
      </c>
      <c r="B82" s="9" t="s">
        <v>17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</row>
    <row r="83" spans="1:21" x14ac:dyDescent="0.3">
      <c r="A83" s="9">
        <v>82</v>
      </c>
      <c r="B83" s="9" t="s">
        <v>17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</row>
    <row r="84" spans="1:21" x14ac:dyDescent="0.3">
      <c r="A84" s="9">
        <v>83</v>
      </c>
      <c r="B84" s="9" t="s">
        <v>17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x14ac:dyDescent="0.3">
      <c r="A85" s="9">
        <v>84</v>
      </c>
      <c r="B85" s="9" t="s">
        <v>17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</row>
    <row r="86" spans="1:21" x14ac:dyDescent="0.3">
      <c r="A86" s="9">
        <v>85</v>
      </c>
      <c r="B86" s="9" t="s">
        <v>17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</row>
    <row r="87" spans="1:21" x14ac:dyDescent="0.3">
      <c r="A87" s="9">
        <v>86</v>
      </c>
      <c r="B87" s="9" t="s">
        <v>17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</row>
    <row r="88" spans="1:21" x14ac:dyDescent="0.3">
      <c r="A88" s="9">
        <v>87</v>
      </c>
      <c r="B88" s="9" t="s">
        <v>17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</row>
    <row r="89" spans="1:21" x14ac:dyDescent="0.3">
      <c r="A89" s="9">
        <v>88</v>
      </c>
      <c r="B89" s="9" t="s">
        <v>17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</row>
    <row r="90" spans="1:21" x14ac:dyDescent="0.3">
      <c r="A90" s="9">
        <v>89</v>
      </c>
      <c r="B90" s="9" t="s">
        <v>17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</row>
    <row r="91" spans="1:21" x14ac:dyDescent="0.3">
      <c r="A91" s="9">
        <v>90</v>
      </c>
      <c r="B91" s="9" t="s">
        <v>17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</row>
    <row r="92" spans="1:21" x14ac:dyDescent="0.3">
      <c r="A92" s="9">
        <v>91</v>
      </c>
      <c r="B92" s="9" t="s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</row>
    <row r="93" spans="1:21" x14ac:dyDescent="0.3">
      <c r="A93" s="9">
        <v>92</v>
      </c>
      <c r="B93" s="9" t="s">
        <v>17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</row>
    <row r="94" spans="1:21" x14ac:dyDescent="0.3">
      <c r="A94" s="9">
        <v>93</v>
      </c>
      <c r="B94" s="9" t="s">
        <v>17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</row>
    <row r="95" spans="1:21" x14ac:dyDescent="0.3">
      <c r="A95" s="9">
        <v>94</v>
      </c>
      <c r="B95" s="9" t="s">
        <v>17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</row>
    <row r="96" spans="1:21" x14ac:dyDescent="0.3">
      <c r="A96" s="9">
        <v>95</v>
      </c>
      <c r="B96" s="9" t="s">
        <v>17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</row>
    <row r="97" spans="1:21" x14ac:dyDescent="0.3">
      <c r="A97" s="9">
        <v>96</v>
      </c>
      <c r="B97" s="9" t="s">
        <v>17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3">
      <c r="A98" s="9">
        <v>97</v>
      </c>
      <c r="B98" s="9" t="s">
        <v>17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3">
      <c r="A99" s="9">
        <v>98</v>
      </c>
      <c r="B99" s="9" t="s">
        <v>17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3">
      <c r="A100" s="9">
        <v>99</v>
      </c>
      <c r="B100" s="9" t="s">
        <v>17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3">
      <c r="A101" s="9">
        <v>100</v>
      </c>
      <c r="B101" s="9" t="s">
        <v>17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3">
      <c r="A102" s="10">
        <v>101</v>
      </c>
      <c r="B102" s="10" t="s">
        <v>18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</row>
    <row r="103" spans="1:21" x14ac:dyDescent="0.3">
      <c r="A103" s="10">
        <v>102</v>
      </c>
      <c r="B103" s="10" t="s">
        <v>18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</row>
    <row r="104" spans="1:21" x14ac:dyDescent="0.3">
      <c r="A104" s="10">
        <v>103</v>
      </c>
      <c r="B104" s="10" t="s">
        <v>18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</row>
    <row r="105" spans="1:21" x14ac:dyDescent="0.3">
      <c r="A105" s="10">
        <v>104</v>
      </c>
      <c r="B105" s="10" t="s">
        <v>18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</row>
    <row r="106" spans="1:21" x14ac:dyDescent="0.3">
      <c r="A106" s="10">
        <v>105</v>
      </c>
      <c r="B106" s="10" t="s">
        <v>18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</row>
    <row r="107" spans="1:21" x14ac:dyDescent="0.3">
      <c r="A107" s="10">
        <v>106</v>
      </c>
      <c r="B107" s="10" t="s">
        <v>18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</row>
    <row r="108" spans="1:21" x14ac:dyDescent="0.3">
      <c r="A108" s="10">
        <v>107</v>
      </c>
      <c r="B108" s="10" t="s">
        <v>18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</row>
    <row r="109" spans="1:21" x14ac:dyDescent="0.3">
      <c r="A109" s="10">
        <v>108</v>
      </c>
      <c r="B109" s="10" t="s">
        <v>18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</row>
    <row r="110" spans="1:21" x14ac:dyDescent="0.3">
      <c r="A110" s="10">
        <v>109</v>
      </c>
      <c r="B110" s="10" t="s">
        <v>18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</row>
    <row r="111" spans="1:21" x14ac:dyDescent="0.3">
      <c r="A111" s="10">
        <v>110</v>
      </c>
      <c r="B111" s="10" t="s">
        <v>18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</row>
    <row r="112" spans="1:21" x14ac:dyDescent="0.3">
      <c r="A112" s="10">
        <v>111</v>
      </c>
      <c r="B112" s="10" t="s">
        <v>18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</row>
    <row r="113" spans="1:21" x14ac:dyDescent="0.3">
      <c r="A113" s="10">
        <v>112</v>
      </c>
      <c r="B113" s="10" t="s">
        <v>18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</row>
    <row r="114" spans="1:21" x14ac:dyDescent="0.3">
      <c r="A114" s="10">
        <v>113</v>
      </c>
      <c r="B114" s="10" t="s">
        <v>18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</row>
    <row r="115" spans="1:21" x14ac:dyDescent="0.3">
      <c r="A115" s="10">
        <v>114</v>
      </c>
      <c r="B115" s="10" t="s">
        <v>18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</row>
    <row r="116" spans="1:21" x14ac:dyDescent="0.3">
      <c r="A116" s="10">
        <v>115</v>
      </c>
      <c r="B116" s="10" t="s">
        <v>18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</row>
    <row r="117" spans="1:21" x14ac:dyDescent="0.3">
      <c r="A117" s="10">
        <v>116</v>
      </c>
      <c r="B117" s="10" t="s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</row>
    <row r="118" spans="1:21" x14ac:dyDescent="0.3">
      <c r="A118" s="10">
        <v>117</v>
      </c>
      <c r="B118" s="10" t="s">
        <v>18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</row>
    <row r="119" spans="1:21" x14ac:dyDescent="0.3">
      <c r="A119" s="10">
        <v>118</v>
      </c>
      <c r="B119" s="10" t="s">
        <v>18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</row>
    <row r="120" spans="1:21" x14ac:dyDescent="0.3">
      <c r="A120" s="10">
        <v>119</v>
      </c>
      <c r="B120" s="10" t="s">
        <v>18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</row>
    <row r="121" spans="1:21" x14ac:dyDescent="0.3">
      <c r="A121" s="10">
        <v>120</v>
      </c>
      <c r="B121" s="10" t="s">
        <v>18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</row>
    <row r="122" spans="1:21" x14ac:dyDescent="0.3">
      <c r="A122" s="10">
        <v>121</v>
      </c>
      <c r="B122" s="10" t="s">
        <v>18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</row>
    <row r="123" spans="1:21" x14ac:dyDescent="0.3">
      <c r="A123" s="10">
        <v>122</v>
      </c>
      <c r="B123" s="10" t="s">
        <v>18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</row>
    <row r="124" spans="1:21" x14ac:dyDescent="0.3">
      <c r="A124" s="10">
        <v>123</v>
      </c>
      <c r="B124" s="10" t="s">
        <v>18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</row>
    <row r="125" spans="1:21" x14ac:dyDescent="0.3">
      <c r="A125" s="10">
        <v>124</v>
      </c>
      <c r="B125" s="10" t="s">
        <v>18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</row>
    <row r="126" spans="1:21" x14ac:dyDescent="0.3">
      <c r="A126" s="10">
        <v>125</v>
      </c>
      <c r="B126" s="10" t="s">
        <v>18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</row>
    <row r="127" spans="1:21" x14ac:dyDescent="0.3">
      <c r="A127" s="10">
        <v>126</v>
      </c>
      <c r="B127" s="10" t="s">
        <v>18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</row>
    <row r="128" spans="1:21" x14ac:dyDescent="0.3">
      <c r="A128" s="10">
        <v>127</v>
      </c>
      <c r="B128" s="10" t="s">
        <v>18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</row>
    <row r="129" spans="1:21" x14ac:dyDescent="0.3">
      <c r="A129" s="10">
        <v>128</v>
      </c>
      <c r="B129" s="10" t="s">
        <v>18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</row>
    <row r="130" spans="1:21" x14ac:dyDescent="0.3">
      <c r="A130" s="10">
        <v>129</v>
      </c>
      <c r="B130" s="10" t="s">
        <v>18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</row>
    <row r="131" spans="1:21" x14ac:dyDescent="0.3">
      <c r="A131" s="10">
        <v>130</v>
      </c>
      <c r="B131" s="10" t="s">
        <v>18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</row>
    <row r="132" spans="1:21" x14ac:dyDescent="0.3">
      <c r="A132" s="10">
        <v>131</v>
      </c>
      <c r="B132" s="10" t="s">
        <v>18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</row>
    <row r="133" spans="1:21" x14ac:dyDescent="0.3">
      <c r="A133" s="10">
        <v>132</v>
      </c>
      <c r="B133" s="10" t="s">
        <v>18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</row>
    <row r="134" spans="1:21" x14ac:dyDescent="0.3">
      <c r="A134" s="10">
        <v>133</v>
      </c>
      <c r="B134" s="10" t="s">
        <v>18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</row>
    <row r="135" spans="1:21" x14ac:dyDescent="0.3">
      <c r="A135" s="10">
        <v>134</v>
      </c>
      <c r="B135" s="10" t="s">
        <v>18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</row>
    <row r="136" spans="1:21" x14ac:dyDescent="0.3">
      <c r="A136" s="10">
        <v>135</v>
      </c>
      <c r="B136" s="10" t="s">
        <v>18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</row>
    <row r="137" spans="1:21" x14ac:dyDescent="0.3">
      <c r="A137" s="10">
        <v>136</v>
      </c>
      <c r="B137" s="10" t="s">
        <v>18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</row>
    <row r="138" spans="1:21" x14ac:dyDescent="0.3">
      <c r="A138" s="10">
        <v>137</v>
      </c>
      <c r="B138" s="10" t="s">
        <v>18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</row>
    <row r="139" spans="1:21" x14ac:dyDescent="0.3">
      <c r="A139" s="10">
        <v>138</v>
      </c>
      <c r="B139" s="10" t="s">
        <v>18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</row>
    <row r="140" spans="1:21" x14ac:dyDescent="0.3">
      <c r="A140" s="10">
        <v>139</v>
      </c>
      <c r="B140" s="10" t="s">
        <v>18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</row>
    <row r="141" spans="1:21" x14ac:dyDescent="0.3">
      <c r="A141" s="10">
        <v>140</v>
      </c>
      <c r="B141" s="10" t="s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</row>
    <row r="142" spans="1:21" x14ac:dyDescent="0.3">
      <c r="A142" s="10">
        <v>141</v>
      </c>
      <c r="B142" s="10" t="s">
        <v>18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</row>
    <row r="143" spans="1:21" x14ac:dyDescent="0.3">
      <c r="A143" s="10">
        <v>142</v>
      </c>
      <c r="B143" s="10" t="s">
        <v>18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</row>
    <row r="144" spans="1:21" x14ac:dyDescent="0.3">
      <c r="A144" s="10">
        <v>143</v>
      </c>
      <c r="B144" s="10" t="s">
        <v>18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</row>
    <row r="145" spans="1:21" x14ac:dyDescent="0.3">
      <c r="A145" s="10">
        <v>144</v>
      </c>
      <c r="B145" s="10" t="s">
        <v>18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</row>
    <row r="146" spans="1:21" x14ac:dyDescent="0.3">
      <c r="A146" s="10">
        <v>145</v>
      </c>
      <c r="B146" s="10" t="s">
        <v>18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</row>
    <row r="147" spans="1:21" x14ac:dyDescent="0.3">
      <c r="A147" s="10">
        <v>146</v>
      </c>
      <c r="B147" s="10" t="s">
        <v>18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</row>
    <row r="148" spans="1:21" x14ac:dyDescent="0.3">
      <c r="A148" s="10">
        <v>147</v>
      </c>
      <c r="B148" s="10" t="s">
        <v>18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</row>
    <row r="149" spans="1:21" x14ac:dyDescent="0.3">
      <c r="A149" s="10">
        <v>148</v>
      </c>
      <c r="B149" s="10" t="s">
        <v>18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</row>
    <row r="150" spans="1:21" x14ac:dyDescent="0.3">
      <c r="A150" s="10">
        <v>149</v>
      </c>
      <c r="B150" s="10" t="s">
        <v>18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</row>
    <row r="151" spans="1:21" x14ac:dyDescent="0.3">
      <c r="A151" s="10">
        <v>150</v>
      </c>
      <c r="B151" s="10" t="s">
        <v>18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</row>
    <row r="152" spans="1:21" x14ac:dyDescent="0.3">
      <c r="A152" s="11">
        <v>151</v>
      </c>
      <c r="B152" s="11" t="s">
        <v>19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</row>
    <row r="153" spans="1:21" x14ac:dyDescent="0.3">
      <c r="A153" s="11">
        <v>152</v>
      </c>
      <c r="B153" s="11" t="s">
        <v>19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</row>
    <row r="154" spans="1:21" x14ac:dyDescent="0.3">
      <c r="A154" s="11">
        <v>153</v>
      </c>
      <c r="B154" s="11" t="s">
        <v>19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</row>
    <row r="155" spans="1:21" x14ac:dyDescent="0.3">
      <c r="A155" s="11">
        <v>154</v>
      </c>
      <c r="B155" s="11" t="s">
        <v>19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</row>
    <row r="156" spans="1:21" x14ac:dyDescent="0.3">
      <c r="A156" s="11">
        <v>155</v>
      </c>
      <c r="B156" s="11" t="s">
        <v>19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</row>
    <row r="157" spans="1:21" x14ac:dyDescent="0.3">
      <c r="A157" s="11">
        <v>156</v>
      </c>
      <c r="B157" s="11" t="s">
        <v>19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</row>
    <row r="158" spans="1:21" x14ac:dyDescent="0.3">
      <c r="A158" s="11">
        <v>157</v>
      </c>
      <c r="B158" s="11" t="s">
        <v>19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</row>
    <row r="159" spans="1:21" x14ac:dyDescent="0.3">
      <c r="A159" s="11">
        <v>158</v>
      </c>
      <c r="B159" s="11" t="s">
        <v>19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</row>
    <row r="160" spans="1:21" x14ac:dyDescent="0.3">
      <c r="A160" s="11">
        <v>159</v>
      </c>
      <c r="B160" s="11" t="s">
        <v>19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</row>
    <row r="161" spans="1:21" x14ac:dyDescent="0.3">
      <c r="A161" s="11">
        <v>160</v>
      </c>
      <c r="B161" s="11" t="s">
        <v>19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</row>
    <row r="162" spans="1:21" x14ac:dyDescent="0.3">
      <c r="A162" s="11">
        <v>161</v>
      </c>
      <c r="B162" s="11" t="s">
        <v>19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</row>
    <row r="163" spans="1:21" x14ac:dyDescent="0.3">
      <c r="A163" s="11">
        <v>162</v>
      </c>
      <c r="B163" s="11" t="s">
        <v>19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</row>
    <row r="164" spans="1:21" x14ac:dyDescent="0.3">
      <c r="A164" s="11">
        <v>163</v>
      </c>
      <c r="B164" s="11" t="s">
        <v>19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</row>
    <row r="165" spans="1:21" x14ac:dyDescent="0.3">
      <c r="A165" s="11">
        <v>164</v>
      </c>
      <c r="B165" s="11" t="s">
        <v>19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</row>
    <row r="166" spans="1:21" x14ac:dyDescent="0.3">
      <c r="A166" s="11">
        <v>165</v>
      </c>
      <c r="B166" s="11" t="s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</row>
    <row r="167" spans="1:21" x14ac:dyDescent="0.3">
      <c r="A167" s="11">
        <v>166</v>
      </c>
      <c r="B167" s="11" t="s">
        <v>19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</row>
    <row r="168" spans="1:21" x14ac:dyDescent="0.3">
      <c r="A168" s="11">
        <v>167</v>
      </c>
      <c r="B168" s="11" t="s">
        <v>19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</row>
    <row r="169" spans="1:21" x14ac:dyDescent="0.3">
      <c r="A169" s="11">
        <v>168</v>
      </c>
      <c r="B169" s="11" t="s">
        <v>19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</row>
    <row r="170" spans="1:21" x14ac:dyDescent="0.3">
      <c r="A170" s="11">
        <v>169</v>
      </c>
      <c r="B170" s="11" t="s">
        <v>19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</row>
    <row r="171" spans="1:21" x14ac:dyDescent="0.3">
      <c r="A171" s="11">
        <v>170</v>
      </c>
      <c r="B171" s="11" t="s">
        <v>19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</row>
    <row r="172" spans="1:21" x14ac:dyDescent="0.3">
      <c r="A172" s="11">
        <v>171</v>
      </c>
      <c r="B172" s="11" t="s">
        <v>19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</row>
    <row r="173" spans="1:21" x14ac:dyDescent="0.3">
      <c r="A173" s="11">
        <v>172</v>
      </c>
      <c r="B173" s="11" t="s">
        <v>19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</row>
    <row r="174" spans="1:21" x14ac:dyDescent="0.3">
      <c r="A174" s="11">
        <v>173</v>
      </c>
      <c r="B174" s="11" t="s">
        <v>19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</row>
    <row r="175" spans="1:21" x14ac:dyDescent="0.3">
      <c r="A175" s="11">
        <v>174</v>
      </c>
      <c r="B175" s="11" t="s">
        <v>19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</row>
    <row r="176" spans="1:21" x14ac:dyDescent="0.3">
      <c r="A176" s="11">
        <v>175</v>
      </c>
      <c r="B176" s="11" t="s">
        <v>19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</row>
    <row r="177" spans="1:21" x14ac:dyDescent="0.3">
      <c r="A177" s="11">
        <v>176</v>
      </c>
      <c r="B177" s="11" t="s">
        <v>19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</row>
    <row r="178" spans="1:21" x14ac:dyDescent="0.3">
      <c r="A178" s="11">
        <v>177</v>
      </c>
      <c r="B178" s="11" t="s">
        <v>19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</row>
    <row r="179" spans="1:21" x14ac:dyDescent="0.3">
      <c r="A179" s="11">
        <v>178</v>
      </c>
      <c r="B179" s="11" t="s">
        <v>19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</row>
    <row r="180" spans="1:21" x14ac:dyDescent="0.3">
      <c r="A180" s="11">
        <v>179</v>
      </c>
      <c r="B180" s="11" t="s">
        <v>19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</row>
    <row r="181" spans="1:21" x14ac:dyDescent="0.3">
      <c r="A181" s="11">
        <v>180</v>
      </c>
      <c r="B181" s="11" t="s">
        <v>19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</row>
    <row r="182" spans="1:21" x14ac:dyDescent="0.3">
      <c r="A182" s="11">
        <v>181</v>
      </c>
      <c r="B182" s="11" t="s">
        <v>19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</row>
    <row r="183" spans="1:21" x14ac:dyDescent="0.3">
      <c r="A183" s="11">
        <v>182</v>
      </c>
      <c r="B183" s="11" t="s">
        <v>19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</row>
    <row r="184" spans="1:21" x14ac:dyDescent="0.3">
      <c r="A184" s="11">
        <v>183</v>
      </c>
      <c r="B184" s="11" t="s">
        <v>19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</row>
    <row r="185" spans="1:21" x14ac:dyDescent="0.3">
      <c r="A185" s="11">
        <v>184</v>
      </c>
      <c r="B185" s="11" t="s">
        <v>19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</row>
    <row r="186" spans="1:21" x14ac:dyDescent="0.3">
      <c r="A186" s="11">
        <v>185</v>
      </c>
      <c r="B186" s="11" t="s">
        <v>19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</row>
    <row r="187" spans="1:21" x14ac:dyDescent="0.3">
      <c r="A187" s="11">
        <v>186</v>
      </c>
      <c r="B187" s="11" t="s">
        <v>19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</row>
    <row r="188" spans="1:21" x14ac:dyDescent="0.3">
      <c r="A188" s="11">
        <v>187</v>
      </c>
      <c r="B188" s="11" t="s">
        <v>19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</row>
    <row r="189" spans="1:21" x14ac:dyDescent="0.3">
      <c r="A189" s="11">
        <v>188</v>
      </c>
      <c r="B189" s="11" t="s">
        <v>19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</row>
    <row r="190" spans="1:21" x14ac:dyDescent="0.3">
      <c r="A190" s="11">
        <v>189</v>
      </c>
      <c r="B190" s="11" t="s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</row>
    <row r="191" spans="1:21" x14ac:dyDescent="0.3">
      <c r="A191" s="11">
        <v>190</v>
      </c>
      <c r="B191" s="11" t="s">
        <v>19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</row>
    <row r="192" spans="1:21" x14ac:dyDescent="0.3">
      <c r="A192" s="11">
        <v>191</v>
      </c>
      <c r="B192" s="11" t="s">
        <v>19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</row>
    <row r="193" spans="1:21" x14ac:dyDescent="0.3">
      <c r="A193" s="11">
        <v>192</v>
      </c>
      <c r="B193" s="11" t="s">
        <v>19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</row>
    <row r="194" spans="1:21" x14ac:dyDescent="0.3">
      <c r="A194" s="11">
        <v>193</v>
      </c>
      <c r="B194" s="11" t="s">
        <v>19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</row>
    <row r="195" spans="1:21" x14ac:dyDescent="0.3">
      <c r="A195" s="11">
        <v>194</v>
      </c>
      <c r="B195" s="11" t="s">
        <v>19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</row>
    <row r="196" spans="1:21" x14ac:dyDescent="0.3">
      <c r="A196" s="11">
        <v>195</v>
      </c>
      <c r="B196" s="11" t="s">
        <v>19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</row>
    <row r="197" spans="1:21" x14ac:dyDescent="0.3">
      <c r="A197" s="11">
        <v>196</v>
      </c>
      <c r="B197" s="11" t="s">
        <v>19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</row>
    <row r="198" spans="1:21" x14ac:dyDescent="0.3">
      <c r="A198" s="11">
        <v>197</v>
      </c>
      <c r="B198" s="11" t="s">
        <v>19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</row>
    <row r="199" spans="1:21" x14ac:dyDescent="0.3">
      <c r="A199" s="11">
        <v>198</v>
      </c>
      <c r="B199" s="11" t="s">
        <v>19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</row>
    <row r="200" spans="1:21" x14ac:dyDescent="0.3">
      <c r="A200" s="11">
        <v>199</v>
      </c>
      <c r="B200" s="11" t="s">
        <v>19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</row>
    <row r="201" spans="1:21" x14ac:dyDescent="0.3">
      <c r="A201" s="11">
        <v>200</v>
      </c>
      <c r="B201" s="11" t="s">
        <v>19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01"/>
  <sheetViews>
    <sheetView zoomScale="70" zoomScaleNormal="70" workbookViewId="0">
      <selection activeCell="Q22" sqref="Q22"/>
    </sheetView>
  </sheetViews>
  <sheetFormatPr defaultColWidth="11.44140625" defaultRowHeight="14.4" x14ac:dyDescent="0.3"/>
  <cols>
    <col min="3" max="4" width="18.6640625" customWidth="1"/>
    <col min="8" max="8" width="7.33203125" customWidth="1"/>
    <col min="9" max="9" width="11.44140625" style="15"/>
  </cols>
  <sheetData>
    <row r="1" spans="1:9" x14ac:dyDescent="0.3">
      <c r="A1" t="s">
        <v>20</v>
      </c>
      <c r="B1" t="s">
        <v>43</v>
      </c>
      <c r="C1" t="s">
        <v>224</v>
      </c>
      <c r="D1" t="s">
        <v>21</v>
      </c>
      <c r="E1" t="s">
        <v>44</v>
      </c>
      <c r="F1" t="s">
        <v>45</v>
      </c>
      <c r="G1" t="s">
        <v>46</v>
      </c>
      <c r="H1" t="s">
        <v>47</v>
      </c>
      <c r="I1" s="15" t="s">
        <v>48</v>
      </c>
    </row>
    <row r="2" spans="1:9" x14ac:dyDescent="0.3">
      <c r="A2" t="s">
        <v>19</v>
      </c>
      <c r="B2">
        <v>1</v>
      </c>
      <c r="C2" s="14">
        <v>0.50451388888888882</v>
      </c>
      <c r="D2" s="14" t="s">
        <v>34</v>
      </c>
      <c r="E2">
        <v>129</v>
      </c>
      <c r="F2">
        <v>4187</v>
      </c>
      <c r="G2">
        <v>139</v>
      </c>
      <c r="H2">
        <v>17896</v>
      </c>
      <c r="I2">
        <v>0.77</v>
      </c>
    </row>
    <row r="3" spans="1:9" x14ac:dyDescent="0.3">
      <c r="A3" t="s">
        <v>19</v>
      </c>
      <c r="B3">
        <v>2</v>
      </c>
      <c r="C3" s="14">
        <v>0.50457175925925923</v>
      </c>
      <c r="D3" s="14" t="s">
        <v>34</v>
      </c>
      <c r="E3">
        <v>129</v>
      </c>
      <c r="F3">
        <v>3838</v>
      </c>
      <c r="G3">
        <v>139</v>
      </c>
      <c r="H3">
        <v>16310</v>
      </c>
      <c r="I3">
        <v>0.77</v>
      </c>
    </row>
    <row r="4" spans="1:9" x14ac:dyDescent="0.3">
      <c r="A4" t="s">
        <v>19</v>
      </c>
      <c r="B4">
        <v>3</v>
      </c>
      <c r="C4" s="14">
        <v>0.50462962962962965</v>
      </c>
      <c r="D4" s="14" t="s">
        <v>34</v>
      </c>
      <c r="E4">
        <v>119</v>
      </c>
      <c r="F4">
        <v>3150</v>
      </c>
      <c r="G4">
        <v>129</v>
      </c>
      <c r="H4">
        <v>8285</v>
      </c>
      <c r="I4">
        <v>0.63</v>
      </c>
    </row>
    <row r="5" spans="1:9" x14ac:dyDescent="0.3">
      <c r="A5" t="s">
        <v>19</v>
      </c>
      <c r="B5">
        <v>4</v>
      </c>
      <c r="C5" s="14">
        <v>0.50469907407407411</v>
      </c>
      <c r="D5" s="14" t="s">
        <v>34</v>
      </c>
      <c r="E5">
        <v>129</v>
      </c>
      <c r="F5">
        <v>3349</v>
      </c>
      <c r="G5">
        <v>129</v>
      </c>
      <c r="H5">
        <v>12612</v>
      </c>
      <c r="I5">
        <v>0.74</v>
      </c>
    </row>
    <row r="6" spans="1:9" x14ac:dyDescent="0.3">
      <c r="A6" t="s">
        <v>19</v>
      </c>
      <c r="B6">
        <v>5</v>
      </c>
      <c r="C6" s="14">
        <v>0.50475694444444441</v>
      </c>
      <c r="D6" s="14" t="s">
        <v>34</v>
      </c>
      <c r="E6">
        <v>129</v>
      </c>
      <c r="F6">
        <v>3100</v>
      </c>
      <c r="G6">
        <v>139</v>
      </c>
      <c r="H6">
        <v>13000</v>
      </c>
      <c r="I6">
        <v>0.77</v>
      </c>
    </row>
    <row r="7" spans="1:9" x14ac:dyDescent="0.3">
      <c r="A7" t="s">
        <v>19</v>
      </c>
      <c r="B7">
        <v>6</v>
      </c>
      <c r="C7" s="14">
        <v>0.50481481481481483</v>
      </c>
      <c r="D7" s="14" t="s">
        <v>34</v>
      </c>
      <c r="E7">
        <v>129</v>
      </c>
      <c r="F7">
        <v>3878</v>
      </c>
      <c r="G7">
        <v>139</v>
      </c>
      <c r="H7">
        <v>15852</v>
      </c>
      <c r="I7">
        <v>0.76</v>
      </c>
    </row>
    <row r="8" spans="1:9" x14ac:dyDescent="0.3">
      <c r="A8" t="s">
        <v>19</v>
      </c>
      <c r="B8">
        <v>7</v>
      </c>
      <c r="C8" s="14">
        <v>0.50487268518518513</v>
      </c>
      <c r="D8" s="14" t="s">
        <v>34</v>
      </c>
      <c r="E8">
        <v>129</v>
      </c>
      <c r="F8">
        <v>3329</v>
      </c>
      <c r="G8">
        <v>139</v>
      </c>
      <c r="H8">
        <v>14047</v>
      </c>
      <c r="I8">
        <v>0.77</v>
      </c>
    </row>
    <row r="9" spans="1:9" x14ac:dyDescent="0.3">
      <c r="A9" t="s">
        <v>19</v>
      </c>
      <c r="B9">
        <v>8</v>
      </c>
      <c r="C9" s="14">
        <v>0.50495370370370374</v>
      </c>
      <c r="D9" s="14" t="s">
        <v>34</v>
      </c>
      <c r="E9">
        <v>129</v>
      </c>
      <c r="F9">
        <v>3639</v>
      </c>
      <c r="G9">
        <v>139</v>
      </c>
      <c r="H9">
        <v>16719</v>
      </c>
      <c r="I9">
        <v>0.79</v>
      </c>
    </row>
    <row r="10" spans="1:9" x14ac:dyDescent="0.3">
      <c r="A10" t="s">
        <v>19</v>
      </c>
      <c r="B10">
        <v>9</v>
      </c>
      <c r="C10" s="14">
        <v>0.505</v>
      </c>
      <c r="D10" s="14" t="s">
        <v>34</v>
      </c>
      <c r="E10">
        <v>119</v>
      </c>
      <c r="F10">
        <v>3479</v>
      </c>
      <c r="G10">
        <v>129</v>
      </c>
      <c r="H10">
        <v>9800</v>
      </c>
      <c r="I10">
        <v>0.65</v>
      </c>
    </row>
    <row r="11" spans="1:9" x14ac:dyDescent="0.3">
      <c r="A11" t="s">
        <v>19</v>
      </c>
      <c r="B11">
        <v>10</v>
      </c>
      <c r="C11" s="14">
        <v>0.50505787037037042</v>
      </c>
      <c r="D11" s="14" t="s">
        <v>34</v>
      </c>
      <c r="E11">
        <v>119</v>
      </c>
      <c r="F11">
        <v>4336</v>
      </c>
      <c r="G11">
        <v>139</v>
      </c>
      <c r="H11">
        <v>18474</v>
      </c>
      <c r="I11">
        <v>0.77</v>
      </c>
    </row>
    <row r="12" spans="1:9" x14ac:dyDescent="0.3">
      <c r="A12" t="s">
        <v>19</v>
      </c>
      <c r="B12">
        <v>11</v>
      </c>
      <c r="C12" s="14">
        <v>0.50512731481481488</v>
      </c>
      <c r="D12" s="14" t="s">
        <v>34</v>
      </c>
      <c r="E12">
        <v>119</v>
      </c>
      <c r="F12">
        <v>3499</v>
      </c>
      <c r="G12">
        <v>139</v>
      </c>
      <c r="H12">
        <v>15652</v>
      </c>
      <c r="I12">
        <v>0.78</v>
      </c>
    </row>
    <row r="13" spans="1:9" x14ac:dyDescent="0.3">
      <c r="A13" t="s">
        <v>19</v>
      </c>
      <c r="B13">
        <v>12</v>
      </c>
      <c r="C13" s="14">
        <v>0.50517361111111114</v>
      </c>
      <c r="D13" s="14" t="s">
        <v>34</v>
      </c>
      <c r="E13">
        <v>129</v>
      </c>
      <c r="F13">
        <v>5084</v>
      </c>
      <c r="G13">
        <v>139</v>
      </c>
      <c r="H13">
        <v>21395</v>
      </c>
      <c r="I13">
        <v>0.77</v>
      </c>
    </row>
    <row r="14" spans="1:9" x14ac:dyDescent="0.3">
      <c r="A14" t="s">
        <v>19</v>
      </c>
      <c r="B14">
        <v>13</v>
      </c>
      <c r="C14" s="14">
        <v>0.50523148148148145</v>
      </c>
      <c r="D14" s="14" t="s">
        <v>34</v>
      </c>
      <c r="E14">
        <v>129</v>
      </c>
      <c r="F14">
        <v>3359</v>
      </c>
      <c r="G14">
        <v>139</v>
      </c>
      <c r="H14">
        <v>14396</v>
      </c>
      <c r="I14">
        <v>0.77</v>
      </c>
    </row>
    <row r="15" spans="1:9" x14ac:dyDescent="0.3">
      <c r="A15" t="s">
        <v>19</v>
      </c>
      <c r="B15">
        <v>14</v>
      </c>
      <c r="C15" s="14">
        <v>0.50528935185185186</v>
      </c>
      <c r="D15" s="14" t="s">
        <v>34</v>
      </c>
      <c r="E15">
        <v>129</v>
      </c>
      <c r="F15">
        <v>4257</v>
      </c>
      <c r="G15">
        <v>139</v>
      </c>
      <c r="H15">
        <v>16121</v>
      </c>
      <c r="I15">
        <v>0.74</v>
      </c>
    </row>
    <row r="16" spans="1:9" x14ac:dyDescent="0.3">
      <c r="A16" t="s">
        <v>19</v>
      </c>
      <c r="B16">
        <v>15</v>
      </c>
      <c r="C16" s="14">
        <v>0.50534722222222228</v>
      </c>
      <c r="D16" s="14" t="s">
        <v>34</v>
      </c>
      <c r="E16">
        <v>129</v>
      </c>
      <c r="F16">
        <v>4077</v>
      </c>
      <c r="G16">
        <v>139</v>
      </c>
      <c r="H16">
        <v>18165</v>
      </c>
      <c r="I16">
        <v>0.78</v>
      </c>
    </row>
    <row r="17" spans="1:9" x14ac:dyDescent="0.3">
      <c r="A17" t="s">
        <v>18</v>
      </c>
      <c r="B17">
        <v>16</v>
      </c>
      <c r="C17" s="14">
        <v>0.50540509259259259</v>
      </c>
      <c r="D17" s="14" t="s">
        <v>34</v>
      </c>
      <c r="E17">
        <v>129</v>
      </c>
      <c r="F17">
        <v>4087</v>
      </c>
      <c r="G17">
        <v>139</v>
      </c>
      <c r="H17">
        <v>15971</v>
      </c>
      <c r="I17">
        <v>0.75</v>
      </c>
    </row>
    <row r="18" spans="1:9" x14ac:dyDescent="0.3">
      <c r="A18" t="s">
        <v>18</v>
      </c>
      <c r="B18">
        <v>17</v>
      </c>
      <c r="C18" s="14">
        <v>0.50547453703703704</v>
      </c>
      <c r="D18" s="14" t="s">
        <v>34</v>
      </c>
      <c r="E18">
        <v>129</v>
      </c>
      <c r="F18">
        <v>3768</v>
      </c>
      <c r="G18">
        <v>139</v>
      </c>
      <c r="H18">
        <v>18065</v>
      </c>
      <c r="I18">
        <v>0.8</v>
      </c>
    </row>
    <row r="19" spans="1:9" x14ac:dyDescent="0.3">
      <c r="A19" t="s">
        <v>18</v>
      </c>
      <c r="B19">
        <v>18</v>
      </c>
      <c r="C19" s="14">
        <v>0.50553240740740735</v>
      </c>
      <c r="D19" s="14" t="s">
        <v>34</v>
      </c>
      <c r="E19">
        <v>129</v>
      </c>
      <c r="F19">
        <v>4795</v>
      </c>
      <c r="G19">
        <v>139</v>
      </c>
      <c r="H19">
        <v>20269</v>
      </c>
      <c r="I19">
        <v>0.77</v>
      </c>
    </row>
    <row r="20" spans="1:9" x14ac:dyDescent="0.3">
      <c r="A20" t="s">
        <v>18</v>
      </c>
      <c r="B20">
        <v>19</v>
      </c>
      <c r="C20" s="14">
        <v>0.50559027777777776</v>
      </c>
      <c r="D20" s="14" t="s">
        <v>34</v>
      </c>
      <c r="E20">
        <v>129</v>
      </c>
      <c r="F20">
        <v>4157</v>
      </c>
      <c r="G20">
        <v>139</v>
      </c>
      <c r="H20">
        <v>19511</v>
      </c>
      <c r="I20">
        <v>0.79</v>
      </c>
    </row>
    <row r="21" spans="1:9" x14ac:dyDescent="0.3">
      <c r="A21" t="s">
        <v>18</v>
      </c>
      <c r="B21">
        <v>20</v>
      </c>
      <c r="C21" s="14">
        <v>0.50563657407407414</v>
      </c>
      <c r="D21" s="14" t="s">
        <v>34</v>
      </c>
      <c r="E21">
        <v>129</v>
      </c>
      <c r="F21">
        <v>4466</v>
      </c>
      <c r="G21">
        <v>129</v>
      </c>
      <c r="H21">
        <v>13210</v>
      </c>
      <c r="I21">
        <v>0.67</v>
      </c>
    </row>
    <row r="22" spans="1:9" x14ac:dyDescent="0.3">
      <c r="A22" t="s">
        <v>18</v>
      </c>
      <c r="B22">
        <v>21</v>
      </c>
      <c r="C22" s="14">
        <v>0.50571759259259264</v>
      </c>
      <c r="D22" s="14" t="s">
        <v>34</v>
      </c>
      <c r="E22">
        <v>129</v>
      </c>
      <c r="F22">
        <v>4765</v>
      </c>
      <c r="G22">
        <v>1515</v>
      </c>
      <c r="H22">
        <v>8494</v>
      </c>
      <c r="I22">
        <v>0.34</v>
      </c>
    </row>
    <row r="23" spans="1:9" x14ac:dyDescent="0.3">
      <c r="A23" t="s">
        <v>18</v>
      </c>
      <c r="B23">
        <v>22</v>
      </c>
      <c r="C23" s="14">
        <v>0.50582175925925921</v>
      </c>
      <c r="D23" s="14" t="s">
        <v>34</v>
      </c>
      <c r="E23">
        <v>119</v>
      </c>
      <c r="F23">
        <v>3908</v>
      </c>
      <c r="G23">
        <v>139</v>
      </c>
      <c r="H23">
        <v>17616</v>
      </c>
      <c r="I23">
        <v>0.78</v>
      </c>
    </row>
    <row r="24" spans="1:9" x14ac:dyDescent="0.3">
      <c r="A24" t="s">
        <v>18</v>
      </c>
      <c r="B24">
        <v>23</v>
      </c>
      <c r="C24" s="14">
        <v>0.50589120370370366</v>
      </c>
      <c r="D24" s="14" t="s">
        <v>34</v>
      </c>
      <c r="E24">
        <v>129</v>
      </c>
      <c r="F24">
        <v>3549</v>
      </c>
      <c r="G24">
        <v>139</v>
      </c>
      <c r="H24">
        <v>16769</v>
      </c>
      <c r="I24">
        <v>0.79</v>
      </c>
    </row>
    <row r="25" spans="1:9" x14ac:dyDescent="0.3">
      <c r="A25" t="s">
        <v>18</v>
      </c>
      <c r="B25">
        <v>24</v>
      </c>
      <c r="C25" s="14">
        <v>0.50596064814814812</v>
      </c>
      <c r="D25" s="14" t="s">
        <v>34</v>
      </c>
      <c r="E25">
        <v>129</v>
      </c>
      <c r="F25">
        <v>3320</v>
      </c>
      <c r="G25">
        <v>129</v>
      </c>
      <c r="H25">
        <v>7956</v>
      </c>
      <c r="I25">
        <v>0.59</v>
      </c>
    </row>
    <row r="26" spans="1:9" x14ac:dyDescent="0.3">
      <c r="A26" t="s">
        <v>18</v>
      </c>
      <c r="B26">
        <v>25</v>
      </c>
      <c r="C26" s="14">
        <v>0.50603009259259257</v>
      </c>
      <c r="D26" s="14" t="s">
        <v>34</v>
      </c>
      <c r="E26">
        <v>119</v>
      </c>
      <c r="F26">
        <v>3828</v>
      </c>
      <c r="G26">
        <v>139</v>
      </c>
      <c r="H26">
        <v>17038</v>
      </c>
      <c r="I26">
        <v>0.78</v>
      </c>
    </row>
    <row r="27" spans="1:9" x14ac:dyDescent="0.3">
      <c r="A27" t="s">
        <v>18</v>
      </c>
      <c r="B27">
        <v>26</v>
      </c>
      <c r="C27" s="14">
        <v>0.50655092592592588</v>
      </c>
      <c r="D27" s="14" t="s">
        <v>34</v>
      </c>
      <c r="E27">
        <v>129</v>
      </c>
      <c r="F27">
        <v>4027</v>
      </c>
      <c r="G27">
        <v>139</v>
      </c>
      <c r="H27">
        <v>17268</v>
      </c>
      <c r="I27">
        <v>0.77</v>
      </c>
    </row>
    <row r="28" spans="1:9" x14ac:dyDescent="0.3">
      <c r="A28" t="s">
        <v>18</v>
      </c>
      <c r="B28">
        <v>27</v>
      </c>
      <c r="C28" s="14">
        <v>0.50660879629629629</v>
      </c>
      <c r="D28" s="14" t="s">
        <v>34</v>
      </c>
      <c r="E28">
        <v>119</v>
      </c>
      <c r="F28">
        <v>3629</v>
      </c>
      <c r="G28">
        <v>149</v>
      </c>
      <c r="H28">
        <v>16470</v>
      </c>
      <c r="I28">
        <v>0.78</v>
      </c>
    </row>
    <row r="29" spans="1:9" x14ac:dyDescent="0.3">
      <c r="A29" t="s">
        <v>18</v>
      </c>
      <c r="B29">
        <v>28</v>
      </c>
      <c r="C29" s="14">
        <v>0.50666666666666671</v>
      </c>
      <c r="D29" s="14" t="s">
        <v>34</v>
      </c>
      <c r="E29">
        <v>129</v>
      </c>
      <c r="F29">
        <v>4516</v>
      </c>
      <c r="G29">
        <v>139</v>
      </c>
      <c r="H29">
        <v>16231</v>
      </c>
      <c r="I29">
        <v>0.73</v>
      </c>
    </row>
    <row r="30" spans="1:9" x14ac:dyDescent="0.3">
      <c r="A30" t="s">
        <v>18</v>
      </c>
      <c r="B30">
        <v>29</v>
      </c>
      <c r="C30" s="14">
        <v>0.50672453703703701</v>
      </c>
      <c r="D30" s="14" t="s">
        <v>34</v>
      </c>
      <c r="E30">
        <v>119</v>
      </c>
      <c r="F30">
        <v>4366</v>
      </c>
      <c r="G30">
        <v>139</v>
      </c>
      <c r="H30">
        <v>19202</v>
      </c>
      <c r="I30">
        <v>0.78</v>
      </c>
    </row>
    <row r="31" spans="1:9" x14ac:dyDescent="0.3">
      <c r="A31" t="s">
        <v>18</v>
      </c>
      <c r="B31">
        <v>30</v>
      </c>
      <c r="C31" s="14">
        <v>0.50678240740740743</v>
      </c>
      <c r="D31" s="14" t="s">
        <v>34</v>
      </c>
      <c r="E31">
        <v>129</v>
      </c>
      <c r="F31">
        <v>4546</v>
      </c>
      <c r="G31">
        <v>139</v>
      </c>
      <c r="H31">
        <v>19840</v>
      </c>
      <c r="I31">
        <v>0.78</v>
      </c>
    </row>
    <row r="32" spans="1:9" x14ac:dyDescent="0.3">
      <c r="A32" t="s">
        <v>17</v>
      </c>
      <c r="B32">
        <v>31</v>
      </c>
      <c r="C32" s="14">
        <v>0.50684027777777774</v>
      </c>
      <c r="D32" s="14" t="s">
        <v>34</v>
      </c>
      <c r="E32">
        <v>129</v>
      </c>
      <c r="F32">
        <v>2811</v>
      </c>
      <c r="G32">
        <v>149</v>
      </c>
      <c r="H32">
        <v>7985</v>
      </c>
      <c r="I32">
        <v>0.66</v>
      </c>
    </row>
    <row r="33" spans="1:9" x14ac:dyDescent="0.3">
      <c r="A33" t="s">
        <v>17</v>
      </c>
      <c r="B33">
        <v>32</v>
      </c>
      <c r="C33" s="14">
        <v>0.50689814814814815</v>
      </c>
      <c r="D33" s="14" t="s">
        <v>34</v>
      </c>
      <c r="E33">
        <v>129</v>
      </c>
      <c r="F33">
        <v>4665</v>
      </c>
      <c r="G33">
        <v>139</v>
      </c>
      <c r="H33">
        <v>19052</v>
      </c>
      <c r="I33">
        <v>0.76</v>
      </c>
    </row>
    <row r="34" spans="1:9" x14ac:dyDescent="0.3">
      <c r="A34" t="s">
        <v>17</v>
      </c>
      <c r="B34">
        <v>33</v>
      </c>
      <c r="C34" s="14">
        <v>0.50696759259259261</v>
      </c>
      <c r="D34" s="14" t="s">
        <v>34</v>
      </c>
      <c r="E34">
        <v>119</v>
      </c>
      <c r="F34">
        <v>4267</v>
      </c>
      <c r="G34">
        <v>139</v>
      </c>
      <c r="H34">
        <v>18623</v>
      </c>
      <c r="I34">
        <v>0.78</v>
      </c>
    </row>
    <row r="35" spans="1:9" x14ac:dyDescent="0.3">
      <c r="A35" t="s">
        <v>17</v>
      </c>
      <c r="B35">
        <v>34</v>
      </c>
      <c r="C35" s="14">
        <v>0.50701388888888888</v>
      </c>
      <c r="D35" s="14" t="s">
        <v>34</v>
      </c>
      <c r="E35">
        <v>119</v>
      </c>
      <c r="F35">
        <v>5064</v>
      </c>
      <c r="G35">
        <v>139</v>
      </c>
      <c r="H35">
        <v>20278</v>
      </c>
      <c r="I35">
        <v>0.75</v>
      </c>
    </row>
    <row r="36" spans="1:9" x14ac:dyDescent="0.3">
      <c r="A36" t="s">
        <v>17</v>
      </c>
      <c r="B36">
        <v>35</v>
      </c>
      <c r="C36" s="14">
        <v>0.50707175925925929</v>
      </c>
      <c r="D36" s="14" t="s">
        <v>34</v>
      </c>
      <c r="E36">
        <v>129</v>
      </c>
      <c r="F36">
        <v>4107</v>
      </c>
      <c r="G36">
        <v>139</v>
      </c>
      <c r="H36">
        <v>15413</v>
      </c>
      <c r="I36">
        <v>0.74</v>
      </c>
    </row>
    <row r="37" spans="1:9" x14ac:dyDescent="0.3">
      <c r="A37" t="s">
        <v>17</v>
      </c>
      <c r="B37">
        <v>36</v>
      </c>
      <c r="C37" s="14">
        <v>0.5071296296296296</v>
      </c>
      <c r="D37" s="14" t="s">
        <v>34</v>
      </c>
      <c r="E37">
        <v>129</v>
      </c>
      <c r="F37">
        <v>4566</v>
      </c>
      <c r="G37">
        <v>139</v>
      </c>
      <c r="H37">
        <v>18623</v>
      </c>
      <c r="I37">
        <v>0.76</v>
      </c>
    </row>
    <row r="38" spans="1:9" x14ac:dyDescent="0.3">
      <c r="A38" t="s">
        <v>17</v>
      </c>
      <c r="B38">
        <v>37</v>
      </c>
      <c r="C38" s="14">
        <v>0.50718750000000001</v>
      </c>
      <c r="D38" s="14" t="s">
        <v>34</v>
      </c>
      <c r="E38">
        <v>129</v>
      </c>
      <c r="F38">
        <v>3948</v>
      </c>
      <c r="G38">
        <v>139</v>
      </c>
      <c r="H38">
        <v>16769</v>
      </c>
      <c r="I38">
        <v>0.77</v>
      </c>
    </row>
    <row r="39" spans="1:9" x14ac:dyDescent="0.3">
      <c r="A39" t="s">
        <v>17</v>
      </c>
      <c r="B39">
        <v>38</v>
      </c>
      <c r="C39" s="14">
        <v>0.50724537037037043</v>
      </c>
      <c r="D39" s="14" t="s">
        <v>34</v>
      </c>
      <c r="E39">
        <v>129</v>
      </c>
      <c r="F39">
        <v>3479</v>
      </c>
      <c r="G39">
        <v>129</v>
      </c>
      <c r="H39">
        <v>14705</v>
      </c>
      <c r="I39">
        <v>0.77</v>
      </c>
    </row>
    <row r="40" spans="1:9" x14ac:dyDescent="0.3">
      <c r="A40" t="s">
        <v>17</v>
      </c>
      <c r="B40">
        <v>39</v>
      </c>
      <c r="C40" s="14">
        <v>0.50730324074074074</v>
      </c>
      <c r="D40" s="14" t="s">
        <v>34</v>
      </c>
      <c r="E40">
        <v>129</v>
      </c>
      <c r="F40">
        <v>4436</v>
      </c>
      <c r="G40">
        <v>139</v>
      </c>
      <c r="H40">
        <v>19591</v>
      </c>
      <c r="I40">
        <v>0.78</v>
      </c>
    </row>
    <row r="41" spans="1:9" x14ac:dyDescent="0.3">
      <c r="A41" t="s">
        <v>17</v>
      </c>
      <c r="B41">
        <v>40</v>
      </c>
      <c r="C41" s="14">
        <v>0.50737268518518519</v>
      </c>
      <c r="D41" s="14" t="s">
        <v>34</v>
      </c>
      <c r="E41">
        <v>129</v>
      </c>
      <c r="F41">
        <v>3758</v>
      </c>
      <c r="G41">
        <v>139</v>
      </c>
      <c r="H41">
        <v>15463</v>
      </c>
      <c r="I41">
        <v>0.76</v>
      </c>
    </row>
    <row r="42" spans="1:9" x14ac:dyDescent="0.3">
      <c r="A42" t="s">
        <v>17</v>
      </c>
      <c r="B42">
        <v>41</v>
      </c>
      <c r="C42" s="14">
        <v>0.50754629629629633</v>
      </c>
      <c r="D42" s="14" t="s">
        <v>34</v>
      </c>
      <c r="E42">
        <v>129</v>
      </c>
      <c r="F42">
        <v>3619</v>
      </c>
      <c r="G42">
        <v>139</v>
      </c>
      <c r="H42">
        <v>11226</v>
      </c>
      <c r="I42">
        <v>0.69</v>
      </c>
    </row>
    <row r="43" spans="1:9" x14ac:dyDescent="0.3">
      <c r="A43" t="s">
        <v>17</v>
      </c>
      <c r="B43">
        <v>42</v>
      </c>
      <c r="C43" s="14">
        <v>0.50760416666666663</v>
      </c>
      <c r="D43" s="14" t="s">
        <v>34</v>
      </c>
      <c r="E43">
        <v>119</v>
      </c>
      <c r="F43">
        <v>3958</v>
      </c>
      <c r="G43">
        <v>139</v>
      </c>
      <c r="H43">
        <v>18574</v>
      </c>
      <c r="I43">
        <v>0.79</v>
      </c>
    </row>
    <row r="44" spans="1:9" x14ac:dyDescent="0.3">
      <c r="A44" t="s">
        <v>17</v>
      </c>
      <c r="B44">
        <v>43</v>
      </c>
      <c r="C44" s="14">
        <v>0.5076504629629629</v>
      </c>
      <c r="D44" s="14" t="s">
        <v>34</v>
      </c>
      <c r="E44">
        <v>129</v>
      </c>
      <c r="F44">
        <v>3369</v>
      </c>
      <c r="G44">
        <v>139</v>
      </c>
      <c r="H44">
        <v>12651</v>
      </c>
      <c r="I44">
        <v>0.74</v>
      </c>
    </row>
    <row r="45" spans="1:9" x14ac:dyDescent="0.3">
      <c r="A45" t="s">
        <v>17</v>
      </c>
      <c r="B45">
        <v>44</v>
      </c>
      <c r="C45" s="14">
        <v>0.50770833333333332</v>
      </c>
      <c r="D45" s="14" t="s">
        <v>34</v>
      </c>
      <c r="E45">
        <v>119</v>
      </c>
      <c r="F45">
        <v>4237</v>
      </c>
      <c r="G45">
        <v>139</v>
      </c>
      <c r="H45">
        <v>16500</v>
      </c>
      <c r="I45">
        <v>0.75</v>
      </c>
    </row>
    <row r="46" spans="1:9" x14ac:dyDescent="0.3">
      <c r="A46" t="s">
        <v>17</v>
      </c>
      <c r="B46">
        <v>45</v>
      </c>
      <c r="C46" s="14">
        <v>0.50775462962962969</v>
      </c>
      <c r="D46" s="14" t="s">
        <v>34</v>
      </c>
      <c r="E46">
        <v>139</v>
      </c>
      <c r="F46">
        <v>4426</v>
      </c>
      <c r="G46">
        <v>149</v>
      </c>
      <c r="H46">
        <v>15513</v>
      </c>
      <c r="I46">
        <v>0.72</v>
      </c>
    </row>
    <row r="47" spans="1:9" x14ac:dyDescent="0.3">
      <c r="A47" t="s">
        <v>22</v>
      </c>
      <c r="B47">
        <v>76</v>
      </c>
      <c r="C47" s="14">
        <v>0.51037037037037036</v>
      </c>
      <c r="D47" s="14" t="s">
        <v>34</v>
      </c>
      <c r="E47">
        <v>129</v>
      </c>
      <c r="F47">
        <v>4257</v>
      </c>
      <c r="G47">
        <v>139</v>
      </c>
      <c r="H47">
        <v>20099</v>
      </c>
      <c r="I47">
        <v>0.79</v>
      </c>
    </row>
    <row r="48" spans="1:9" x14ac:dyDescent="0.3">
      <c r="A48" t="s">
        <v>22</v>
      </c>
      <c r="B48">
        <v>77</v>
      </c>
      <c r="C48" s="14">
        <v>0.51043981481481482</v>
      </c>
      <c r="D48" s="14" t="s">
        <v>34</v>
      </c>
      <c r="E48">
        <v>129</v>
      </c>
      <c r="F48">
        <v>4167</v>
      </c>
      <c r="G48">
        <v>139</v>
      </c>
      <c r="H48">
        <v>20199</v>
      </c>
      <c r="I48">
        <v>0.8</v>
      </c>
    </row>
    <row r="49" spans="1:9" x14ac:dyDescent="0.3">
      <c r="A49" t="s">
        <v>22</v>
      </c>
      <c r="B49">
        <v>78</v>
      </c>
      <c r="C49" s="14">
        <v>0.51050925925925927</v>
      </c>
      <c r="D49" s="14" t="s">
        <v>34</v>
      </c>
      <c r="E49">
        <v>129</v>
      </c>
      <c r="F49">
        <v>3090</v>
      </c>
      <c r="G49">
        <v>139</v>
      </c>
      <c r="H49">
        <v>13160</v>
      </c>
      <c r="I49">
        <v>0.77</v>
      </c>
    </row>
    <row r="50" spans="1:9" x14ac:dyDescent="0.3">
      <c r="A50" t="s">
        <v>22</v>
      </c>
      <c r="B50">
        <v>79</v>
      </c>
      <c r="C50" s="14">
        <v>0.51060185185185192</v>
      </c>
      <c r="D50" s="14" t="s">
        <v>34</v>
      </c>
      <c r="E50">
        <v>129</v>
      </c>
      <c r="F50">
        <v>3778</v>
      </c>
      <c r="G50">
        <v>139</v>
      </c>
      <c r="H50">
        <v>14127</v>
      </c>
      <c r="I50">
        <v>0.74</v>
      </c>
    </row>
    <row r="51" spans="1:9" x14ac:dyDescent="0.3">
      <c r="A51" t="s">
        <v>22</v>
      </c>
      <c r="B51">
        <v>80</v>
      </c>
      <c r="C51" s="14">
        <v>0.51065972222222222</v>
      </c>
      <c r="D51" s="14" t="s">
        <v>34</v>
      </c>
      <c r="E51">
        <v>129</v>
      </c>
      <c r="F51">
        <v>4675</v>
      </c>
      <c r="G51">
        <v>139</v>
      </c>
      <c r="H51">
        <v>20488</v>
      </c>
      <c r="I51">
        <v>0.78</v>
      </c>
    </row>
    <row r="52" spans="1:9" x14ac:dyDescent="0.3">
      <c r="A52" t="s">
        <v>22</v>
      </c>
      <c r="B52">
        <v>81</v>
      </c>
      <c r="C52" s="14">
        <v>0.51075231481481487</v>
      </c>
      <c r="D52" s="14" t="s">
        <v>34</v>
      </c>
      <c r="E52">
        <v>129</v>
      </c>
      <c r="F52">
        <v>4406</v>
      </c>
      <c r="G52">
        <v>139</v>
      </c>
      <c r="H52">
        <v>19920</v>
      </c>
      <c r="I52">
        <v>0.78</v>
      </c>
    </row>
    <row r="53" spans="1:9" x14ac:dyDescent="0.3">
      <c r="A53" t="s">
        <v>22</v>
      </c>
      <c r="B53">
        <v>82</v>
      </c>
      <c r="C53" s="14">
        <v>0.51082175925925932</v>
      </c>
      <c r="D53" s="14" t="s">
        <v>34</v>
      </c>
      <c r="E53">
        <v>149</v>
      </c>
      <c r="F53">
        <v>3798</v>
      </c>
      <c r="G53">
        <v>159</v>
      </c>
      <c r="H53">
        <v>11535</v>
      </c>
      <c r="I53">
        <v>0.68</v>
      </c>
    </row>
    <row r="54" spans="1:9" x14ac:dyDescent="0.3">
      <c r="A54" t="s">
        <v>22</v>
      </c>
      <c r="B54">
        <v>83</v>
      </c>
      <c r="C54" s="14">
        <v>0.51089120370370367</v>
      </c>
      <c r="D54" s="14" t="s">
        <v>34</v>
      </c>
      <c r="E54">
        <v>139</v>
      </c>
      <c r="F54">
        <v>4187</v>
      </c>
      <c r="G54">
        <v>149</v>
      </c>
      <c r="H54">
        <v>16290</v>
      </c>
      <c r="I54">
        <v>0.75</v>
      </c>
    </row>
    <row r="55" spans="1:9" x14ac:dyDescent="0.3">
      <c r="A55" t="s">
        <v>22</v>
      </c>
      <c r="B55">
        <v>84</v>
      </c>
      <c r="C55" s="14">
        <v>0.51096064814814812</v>
      </c>
      <c r="D55" s="14" t="s">
        <v>34</v>
      </c>
      <c r="E55">
        <v>129</v>
      </c>
      <c r="F55">
        <v>4257</v>
      </c>
      <c r="G55">
        <v>139</v>
      </c>
      <c r="H55">
        <v>20009</v>
      </c>
      <c r="I55">
        <v>0.79</v>
      </c>
    </row>
    <row r="56" spans="1:9" x14ac:dyDescent="0.3">
      <c r="A56" t="s">
        <v>22</v>
      </c>
      <c r="B56">
        <v>85</v>
      </c>
      <c r="C56" s="14">
        <v>0.51104166666666673</v>
      </c>
      <c r="D56" s="14" t="s">
        <v>34</v>
      </c>
      <c r="E56">
        <v>129</v>
      </c>
      <c r="F56">
        <v>3559</v>
      </c>
      <c r="G56">
        <v>139</v>
      </c>
      <c r="H56">
        <v>16949</v>
      </c>
      <c r="I56">
        <v>0.8</v>
      </c>
    </row>
    <row r="57" spans="1:9" x14ac:dyDescent="0.3">
      <c r="A57" t="s">
        <v>22</v>
      </c>
      <c r="B57">
        <v>86</v>
      </c>
      <c r="C57" s="14">
        <v>0.51109953703703703</v>
      </c>
      <c r="D57" s="14" t="s">
        <v>34</v>
      </c>
      <c r="E57">
        <v>129</v>
      </c>
      <c r="F57">
        <v>4217</v>
      </c>
      <c r="G57">
        <v>149</v>
      </c>
      <c r="H57">
        <v>19132</v>
      </c>
      <c r="I57">
        <v>0.78</v>
      </c>
    </row>
    <row r="58" spans="1:9" x14ac:dyDescent="0.3">
      <c r="A58" t="s">
        <v>22</v>
      </c>
      <c r="B58">
        <v>87</v>
      </c>
      <c r="C58" s="14">
        <v>0.51115740740740734</v>
      </c>
      <c r="D58" s="14" t="s">
        <v>34</v>
      </c>
      <c r="E58">
        <v>149</v>
      </c>
      <c r="F58">
        <v>4426</v>
      </c>
      <c r="G58">
        <v>149</v>
      </c>
      <c r="H58">
        <v>17487</v>
      </c>
      <c r="I58">
        <v>0.75</v>
      </c>
    </row>
    <row r="59" spans="1:9" x14ac:dyDescent="0.3">
      <c r="A59" t="s">
        <v>22</v>
      </c>
      <c r="B59">
        <v>88</v>
      </c>
      <c r="C59" s="14">
        <v>0.51121527777777775</v>
      </c>
      <c r="D59" s="14" t="s">
        <v>34</v>
      </c>
      <c r="E59">
        <v>129</v>
      </c>
      <c r="F59">
        <v>3848</v>
      </c>
      <c r="G59">
        <v>139</v>
      </c>
      <c r="H59">
        <v>15752</v>
      </c>
      <c r="I59">
        <v>0.76</v>
      </c>
    </row>
    <row r="60" spans="1:9" x14ac:dyDescent="0.3">
      <c r="A60" t="s">
        <v>22</v>
      </c>
      <c r="B60">
        <v>89</v>
      </c>
      <c r="C60" s="14">
        <v>0.51128472222222221</v>
      </c>
      <c r="D60" s="14" t="s">
        <v>34</v>
      </c>
      <c r="E60">
        <v>129</v>
      </c>
      <c r="F60">
        <v>5932</v>
      </c>
      <c r="G60">
        <v>129</v>
      </c>
      <c r="H60">
        <v>20308</v>
      </c>
      <c r="I60">
        <v>0.71</v>
      </c>
    </row>
    <row r="61" spans="1:9" x14ac:dyDescent="0.3">
      <c r="A61" t="s">
        <v>22</v>
      </c>
      <c r="B61">
        <v>90</v>
      </c>
      <c r="C61" s="14">
        <v>0.51133101851851859</v>
      </c>
      <c r="D61" s="14" t="s">
        <v>34</v>
      </c>
      <c r="E61">
        <v>129</v>
      </c>
      <c r="F61">
        <v>3569</v>
      </c>
      <c r="G61">
        <v>139</v>
      </c>
      <c r="H61">
        <v>15862</v>
      </c>
      <c r="I61">
        <v>0.78</v>
      </c>
    </row>
    <row r="62" spans="1:9" x14ac:dyDescent="0.3">
      <c r="A62" t="s">
        <v>19</v>
      </c>
      <c r="B62">
        <v>101</v>
      </c>
      <c r="C62" s="14">
        <v>0.55585648148148148</v>
      </c>
      <c r="D62" s="14" t="s">
        <v>35</v>
      </c>
      <c r="E62">
        <v>139</v>
      </c>
      <c r="F62">
        <v>3190</v>
      </c>
      <c r="G62">
        <v>149</v>
      </c>
      <c r="H62">
        <v>7128</v>
      </c>
      <c r="I62">
        <v>0.56000000000000005</v>
      </c>
    </row>
    <row r="63" spans="1:9" x14ac:dyDescent="0.3">
      <c r="A63" t="s">
        <v>19</v>
      </c>
      <c r="B63">
        <v>102</v>
      </c>
      <c r="C63" s="14">
        <v>0.55637731481481478</v>
      </c>
      <c r="D63" s="14" t="s">
        <v>35</v>
      </c>
      <c r="E63">
        <v>169</v>
      </c>
      <c r="F63">
        <v>3180</v>
      </c>
      <c r="G63">
        <v>159</v>
      </c>
      <c r="H63">
        <v>13529</v>
      </c>
      <c r="I63">
        <v>0.77</v>
      </c>
    </row>
    <row r="64" spans="1:9" x14ac:dyDescent="0.3">
      <c r="A64" t="s">
        <v>19</v>
      </c>
      <c r="B64">
        <v>103</v>
      </c>
      <c r="C64" s="14">
        <v>0.5564351851851852</v>
      </c>
      <c r="D64" s="14" t="s">
        <v>35</v>
      </c>
      <c r="E64">
        <v>139</v>
      </c>
      <c r="F64">
        <v>4237</v>
      </c>
      <c r="G64">
        <v>159</v>
      </c>
      <c r="H64">
        <v>16629</v>
      </c>
      <c r="I64">
        <v>0.75</v>
      </c>
    </row>
    <row r="65" spans="1:9" x14ac:dyDescent="0.3">
      <c r="A65" t="s">
        <v>19</v>
      </c>
      <c r="B65">
        <v>104</v>
      </c>
      <c r="C65" s="14">
        <v>0.55650462962962965</v>
      </c>
      <c r="D65" s="14" t="s">
        <v>35</v>
      </c>
      <c r="E65">
        <v>129</v>
      </c>
      <c r="F65">
        <v>4307</v>
      </c>
      <c r="G65">
        <v>149</v>
      </c>
      <c r="H65">
        <v>17018</v>
      </c>
      <c r="I65">
        <v>0.75</v>
      </c>
    </row>
    <row r="66" spans="1:9" x14ac:dyDescent="0.3">
      <c r="A66" t="s">
        <v>19</v>
      </c>
      <c r="B66">
        <v>105</v>
      </c>
      <c r="C66" s="14">
        <v>0.55656249999999996</v>
      </c>
      <c r="D66" s="14" t="s">
        <v>35</v>
      </c>
      <c r="E66">
        <v>139</v>
      </c>
      <c r="F66">
        <v>4825</v>
      </c>
      <c r="G66">
        <v>149</v>
      </c>
      <c r="H66">
        <v>18962</v>
      </c>
      <c r="I66">
        <v>0.75</v>
      </c>
    </row>
    <row r="67" spans="1:9" x14ac:dyDescent="0.3">
      <c r="A67" t="s">
        <v>19</v>
      </c>
      <c r="B67">
        <v>106</v>
      </c>
      <c r="C67" s="14">
        <v>0.55662037037037038</v>
      </c>
      <c r="D67" s="14" t="s">
        <v>35</v>
      </c>
      <c r="E67">
        <v>139</v>
      </c>
      <c r="F67">
        <v>3758</v>
      </c>
      <c r="G67">
        <v>139</v>
      </c>
      <c r="H67">
        <v>7856</v>
      </c>
      <c r="I67">
        <v>0.53</v>
      </c>
    </row>
    <row r="68" spans="1:9" x14ac:dyDescent="0.3">
      <c r="A68" t="s">
        <v>19</v>
      </c>
      <c r="B68">
        <v>107</v>
      </c>
      <c r="C68" s="14">
        <v>0.55667824074074079</v>
      </c>
      <c r="D68" s="14" t="s">
        <v>35</v>
      </c>
      <c r="E68">
        <v>129</v>
      </c>
      <c r="F68">
        <v>3718</v>
      </c>
      <c r="G68">
        <v>139</v>
      </c>
      <c r="H68">
        <v>10289</v>
      </c>
      <c r="I68">
        <v>0.65</v>
      </c>
    </row>
    <row r="69" spans="1:9" x14ac:dyDescent="0.3">
      <c r="A69" t="s">
        <v>19</v>
      </c>
      <c r="B69">
        <v>108</v>
      </c>
      <c r="C69" s="14">
        <v>0.5567361111111111</v>
      </c>
      <c r="D69" s="14" t="s">
        <v>35</v>
      </c>
      <c r="E69">
        <v>129</v>
      </c>
      <c r="F69">
        <v>4496</v>
      </c>
      <c r="G69">
        <v>149</v>
      </c>
      <c r="H69">
        <v>16051</v>
      </c>
      <c r="I69">
        <v>0.73</v>
      </c>
    </row>
    <row r="70" spans="1:9" x14ac:dyDescent="0.3">
      <c r="A70" t="s">
        <v>19</v>
      </c>
      <c r="B70">
        <v>109</v>
      </c>
      <c r="C70" s="14">
        <v>0.55680555555555555</v>
      </c>
      <c r="D70" s="14" t="s">
        <v>35</v>
      </c>
      <c r="E70">
        <v>129</v>
      </c>
      <c r="F70">
        <v>4486</v>
      </c>
      <c r="G70">
        <v>149</v>
      </c>
      <c r="H70">
        <v>18145</v>
      </c>
      <c r="I70">
        <v>0.76</v>
      </c>
    </row>
    <row r="71" spans="1:9" x14ac:dyDescent="0.3">
      <c r="A71" t="s">
        <v>19</v>
      </c>
      <c r="B71">
        <v>110</v>
      </c>
      <c r="C71" s="14">
        <v>0.55685185185185182</v>
      </c>
      <c r="D71" s="14" t="s">
        <v>35</v>
      </c>
      <c r="E71">
        <v>139</v>
      </c>
      <c r="F71">
        <v>3529</v>
      </c>
      <c r="G71">
        <v>149</v>
      </c>
      <c r="H71">
        <v>13678</v>
      </c>
      <c r="I71">
        <v>0.75</v>
      </c>
    </row>
    <row r="72" spans="1:9" x14ac:dyDescent="0.3">
      <c r="A72" t="s">
        <v>19</v>
      </c>
      <c r="B72">
        <v>111</v>
      </c>
      <c r="C72" s="14">
        <v>0.55692129629629628</v>
      </c>
      <c r="D72" s="14" t="s">
        <v>35</v>
      </c>
      <c r="E72">
        <v>129</v>
      </c>
      <c r="F72">
        <v>4596</v>
      </c>
      <c r="G72">
        <v>139</v>
      </c>
      <c r="H72">
        <v>18085</v>
      </c>
      <c r="I72">
        <v>0.75</v>
      </c>
    </row>
    <row r="73" spans="1:9" x14ac:dyDescent="0.3">
      <c r="A73" t="s">
        <v>19</v>
      </c>
      <c r="B73">
        <v>112</v>
      </c>
      <c r="C73" s="14">
        <v>0.55696759259259265</v>
      </c>
      <c r="D73" s="14" t="s">
        <v>35</v>
      </c>
      <c r="E73">
        <v>129</v>
      </c>
      <c r="F73">
        <v>4356</v>
      </c>
      <c r="G73">
        <v>149</v>
      </c>
      <c r="H73">
        <v>17407</v>
      </c>
      <c r="I73">
        <v>0.76</v>
      </c>
    </row>
    <row r="74" spans="1:9" x14ac:dyDescent="0.3">
      <c r="A74" t="s">
        <v>19</v>
      </c>
      <c r="B74">
        <v>113</v>
      </c>
      <c r="C74" s="14">
        <v>0.55704861111111115</v>
      </c>
      <c r="D74" s="14" t="s">
        <v>35</v>
      </c>
      <c r="E74">
        <v>139</v>
      </c>
      <c r="F74">
        <v>4636</v>
      </c>
      <c r="G74">
        <v>149</v>
      </c>
      <c r="H74">
        <v>18434</v>
      </c>
      <c r="I74">
        <v>0.75</v>
      </c>
    </row>
    <row r="75" spans="1:9" x14ac:dyDescent="0.3">
      <c r="A75" t="s">
        <v>19</v>
      </c>
      <c r="B75">
        <v>114</v>
      </c>
      <c r="C75" s="14">
        <v>0.55709490740740741</v>
      </c>
      <c r="D75" s="14" t="s">
        <v>35</v>
      </c>
      <c r="E75">
        <v>139</v>
      </c>
      <c r="F75">
        <v>2921</v>
      </c>
      <c r="G75">
        <v>149</v>
      </c>
      <c r="H75">
        <v>7218</v>
      </c>
      <c r="I75">
        <v>0.61</v>
      </c>
    </row>
    <row r="76" spans="1:9" x14ac:dyDescent="0.3">
      <c r="A76" t="s">
        <v>19</v>
      </c>
      <c r="B76">
        <v>115</v>
      </c>
      <c r="C76" s="14">
        <v>0.55716435185185187</v>
      </c>
      <c r="D76" s="14" t="s">
        <v>35</v>
      </c>
      <c r="E76">
        <v>129</v>
      </c>
      <c r="F76">
        <v>3220</v>
      </c>
      <c r="G76">
        <v>139</v>
      </c>
      <c r="H76">
        <v>6979</v>
      </c>
      <c r="I76">
        <v>0.55000000000000004</v>
      </c>
    </row>
    <row r="77" spans="1:9" x14ac:dyDescent="0.3">
      <c r="A77" t="s">
        <v>18</v>
      </c>
      <c r="B77">
        <v>116</v>
      </c>
      <c r="C77" s="14">
        <v>0.55745370370370373</v>
      </c>
      <c r="D77" s="14" t="s">
        <v>35</v>
      </c>
      <c r="E77">
        <v>139</v>
      </c>
      <c r="F77">
        <v>3539</v>
      </c>
      <c r="G77">
        <v>149</v>
      </c>
      <c r="H77">
        <v>14835</v>
      </c>
      <c r="I77">
        <v>0.77</v>
      </c>
    </row>
    <row r="78" spans="1:9" x14ac:dyDescent="0.3">
      <c r="A78" t="s">
        <v>18</v>
      </c>
      <c r="B78">
        <v>117</v>
      </c>
      <c r="C78" s="14">
        <v>0.55751157407407403</v>
      </c>
      <c r="D78" s="14" t="s">
        <v>35</v>
      </c>
      <c r="E78">
        <v>139</v>
      </c>
      <c r="F78">
        <v>3589</v>
      </c>
      <c r="G78">
        <v>159</v>
      </c>
      <c r="H78">
        <v>14845</v>
      </c>
      <c r="I78">
        <v>0.77</v>
      </c>
    </row>
    <row r="79" spans="1:9" x14ac:dyDescent="0.3">
      <c r="A79" t="s">
        <v>18</v>
      </c>
      <c r="B79">
        <v>118</v>
      </c>
      <c r="C79" s="14">
        <v>0.55756944444444445</v>
      </c>
      <c r="D79" s="14" t="s">
        <v>35</v>
      </c>
      <c r="E79">
        <v>149</v>
      </c>
      <c r="F79">
        <v>5383</v>
      </c>
      <c r="G79">
        <v>159</v>
      </c>
      <c r="H79">
        <v>21894</v>
      </c>
      <c r="I79">
        <v>0.76</v>
      </c>
    </row>
    <row r="80" spans="1:9" x14ac:dyDescent="0.3">
      <c r="A80" t="s">
        <v>18</v>
      </c>
      <c r="B80">
        <v>119</v>
      </c>
      <c r="C80" s="14">
        <v>0.55762731481481487</v>
      </c>
      <c r="D80" s="14" t="s">
        <v>35</v>
      </c>
      <c r="E80">
        <v>139</v>
      </c>
      <c r="F80">
        <v>2841</v>
      </c>
      <c r="G80">
        <v>149</v>
      </c>
      <c r="H80">
        <v>8624</v>
      </c>
      <c r="I80">
        <v>0.68</v>
      </c>
    </row>
    <row r="81" spans="1:9" x14ac:dyDescent="0.3">
      <c r="A81" t="s">
        <v>18</v>
      </c>
      <c r="B81">
        <v>120</v>
      </c>
      <c r="C81" s="14">
        <v>0.55767361111111113</v>
      </c>
      <c r="D81" s="14" t="s">
        <v>35</v>
      </c>
      <c r="E81">
        <v>129</v>
      </c>
      <c r="F81">
        <v>4576</v>
      </c>
      <c r="G81">
        <v>149</v>
      </c>
      <c r="H81">
        <v>17268</v>
      </c>
      <c r="I81">
        <v>0.74</v>
      </c>
    </row>
    <row r="82" spans="1:9" x14ac:dyDescent="0.3">
      <c r="A82" t="s">
        <v>18</v>
      </c>
      <c r="B82">
        <v>121</v>
      </c>
      <c r="C82" s="14">
        <v>0.55774305555555559</v>
      </c>
      <c r="D82" s="14" t="s">
        <v>35</v>
      </c>
      <c r="E82">
        <v>139</v>
      </c>
      <c r="F82">
        <v>4257</v>
      </c>
      <c r="G82">
        <v>149</v>
      </c>
      <c r="H82">
        <v>17387</v>
      </c>
      <c r="I82">
        <v>0.76</v>
      </c>
    </row>
    <row r="83" spans="1:9" x14ac:dyDescent="0.3">
      <c r="A83" t="s">
        <v>18</v>
      </c>
      <c r="B83">
        <v>122</v>
      </c>
      <c r="C83" s="14">
        <v>0.55780092592592589</v>
      </c>
      <c r="D83" s="14" t="s">
        <v>35</v>
      </c>
      <c r="E83">
        <v>139</v>
      </c>
      <c r="F83">
        <v>5633</v>
      </c>
      <c r="G83">
        <v>159</v>
      </c>
      <c r="H83">
        <v>20568</v>
      </c>
      <c r="I83">
        <v>0.73</v>
      </c>
    </row>
    <row r="84" spans="1:9" x14ac:dyDescent="0.3">
      <c r="A84" t="s">
        <v>18</v>
      </c>
      <c r="B84">
        <v>123</v>
      </c>
      <c r="C84" s="14">
        <v>0.55787037037037035</v>
      </c>
      <c r="D84" s="14" t="s">
        <v>35</v>
      </c>
      <c r="E84">
        <v>139</v>
      </c>
      <c r="F84">
        <v>4247</v>
      </c>
      <c r="G84">
        <v>149</v>
      </c>
      <c r="H84">
        <v>15782</v>
      </c>
      <c r="I84">
        <v>0.74</v>
      </c>
    </row>
    <row r="85" spans="1:9" x14ac:dyDescent="0.3">
      <c r="A85" t="s">
        <v>18</v>
      </c>
      <c r="B85">
        <v>124</v>
      </c>
      <c r="C85" s="14">
        <v>0.55792824074074077</v>
      </c>
      <c r="D85" s="14" t="s">
        <v>35</v>
      </c>
      <c r="E85">
        <v>139</v>
      </c>
      <c r="F85">
        <v>4087</v>
      </c>
      <c r="G85">
        <v>159</v>
      </c>
      <c r="H85">
        <v>16978</v>
      </c>
      <c r="I85">
        <v>0.77</v>
      </c>
    </row>
    <row r="86" spans="1:9" x14ac:dyDescent="0.3">
      <c r="A86" t="s">
        <v>18</v>
      </c>
      <c r="B86">
        <v>125</v>
      </c>
      <c r="C86" s="14">
        <v>0.55799768518518522</v>
      </c>
      <c r="D86" s="14" t="s">
        <v>35</v>
      </c>
      <c r="E86">
        <v>129</v>
      </c>
      <c r="F86">
        <v>4805</v>
      </c>
      <c r="G86">
        <v>139</v>
      </c>
      <c r="H86">
        <v>18883</v>
      </c>
      <c r="I86">
        <v>0.75</v>
      </c>
    </row>
    <row r="87" spans="1:9" x14ac:dyDescent="0.3">
      <c r="A87" t="s">
        <v>18</v>
      </c>
      <c r="B87">
        <v>126</v>
      </c>
      <c r="C87" s="14">
        <v>0.55806712962962968</v>
      </c>
      <c r="D87" s="14" t="s">
        <v>35</v>
      </c>
      <c r="E87">
        <v>119</v>
      </c>
      <c r="F87">
        <v>4287</v>
      </c>
      <c r="G87">
        <v>139</v>
      </c>
      <c r="H87">
        <v>14536</v>
      </c>
      <c r="I87">
        <v>0.71</v>
      </c>
    </row>
    <row r="88" spans="1:9" x14ac:dyDescent="0.3">
      <c r="A88" t="s">
        <v>18</v>
      </c>
      <c r="B88">
        <v>127</v>
      </c>
      <c r="C88" s="14">
        <v>0.55812499999999998</v>
      </c>
      <c r="D88" s="14" t="s">
        <v>35</v>
      </c>
      <c r="E88">
        <v>139</v>
      </c>
      <c r="F88">
        <v>4307</v>
      </c>
      <c r="G88">
        <v>149</v>
      </c>
      <c r="H88">
        <v>16560</v>
      </c>
      <c r="I88">
        <v>0.75</v>
      </c>
    </row>
    <row r="89" spans="1:9" x14ac:dyDescent="0.3">
      <c r="A89" t="s">
        <v>18</v>
      </c>
      <c r="B89">
        <v>128</v>
      </c>
      <c r="C89" s="14">
        <v>0.55819444444444444</v>
      </c>
      <c r="D89" s="14" t="s">
        <v>35</v>
      </c>
      <c r="E89">
        <v>149</v>
      </c>
      <c r="F89">
        <v>2941</v>
      </c>
      <c r="G89">
        <v>159</v>
      </c>
      <c r="H89">
        <v>6949</v>
      </c>
      <c r="I89">
        <v>0.59</v>
      </c>
    </row>
    <row r="90" spans="1:9" x14ac:dyDescent="0.3">
      <c r="A90" t="s">
        <v>18</v>
      </c>
      <c r="B90">
        <v>129</v>
      </c>
      <c r="C90" s="14">
        <v>0.55826388888888889</v>
      </c>
      <c r="D90" s="14" t="s">
        <v>35</v>
      </c>
      <c r="E90">
        <v>139</v>
      </c>
      <c r="F90">
        <v>4317</v>
      </c>
      <c r="G90">
        <v>149</v>
      </c>
      <c r="H90">
        <v>17527</v>
      </c>
      <c r="I90">
        <v>0.76</v>
      </c>
    </row>
    <row r="91" spans="1:9" x14ac:dyDescent="0.3">
      <c r="A91" t="s">
        <v>18</v>
      </c>
      <c r="B91">
        <v>130</v>
      </c>
      <c r="C91" s="14">
        <v>0.5583217592592592</v>
      </c>
      <c r="D91" s="14" t="s">
        <v>35</v>
      </c>
      <c r="E91">
        <v>159</v>
      </c>
      <c r="F91">
        <v>5254</v>
      </c>
      <c r="G91">
        <v>169</v>
      </c>
      <c r="H91">
        <v>20039</v>
      </c>
      <c r="I91">
        <v>0.74</v>
      </c>
    </row>
    <row r="92" spans="1:9" x14ac:dyDescent="0.3">
      <c r="A92" t="s">
        <v>17</v>
      </c>
      <c r="B92">
        <v>131</v>
      </c>
      <c r="C92" s="14">
        <v>0.55861111111111106</v>
      </c>
      <c r="D92" s="14" t="s">
        <v>35</v>
      </c>
      <c r="E92">
        <v>139</v>
      </c>
      <c r="F92">
        <v>3599</v>
      </c>
      <c r="G92">
        <v>149</v>
      </c>
      <c r="H92">
        <v>15323</v>
      </c>
      <c r="I92">
        <v>0.77</v>
      </c>
    </row>
    <row r="93" spans="1:9" x14ac:dyDescent="0.3">
      <c r="A93" t="s">
        <v>17</v>
      </c>
      <c r="B93">
        <v>132</v>
      </c>
      <c r="C93" s="14">
        <v>0.55865740740740744</v>
      </c>
      <c r="D93" s="14" t="s">
        <v>35</v>
      </c>
      <c r="E93">
        <v>139</v>
      </c>
      <c r="F93">
        <v>4536</v>
      </c>
      <c r="G93">
        <v>159</v>
      </c>
      <c r="H93">
        <v>17706</v>
      </c>
      <c r="I93">
        <v>0.75</v>
      </c>
    </row>
    <row r="94" spans="1:9" x14ac:dyDescent="0.3">
      <c r="A94" t="s">
        <v>17</v>
      </c>
      <c r="B94">
        <v>133</v>
      </c>
      <c r="C94" s="14">
        <v>0.55871527777777785</v>
      </c>
      <c r="D94" s="14" t="s">
        <v>35</v>
      </c>
      <c r="E94">
        <v>149</v>
      </c>
      <c r="F94">
        <v>2771</v>
      </c>
      <c r="G94">
        <v>149</v>
      </c>
      <c r="H94">
        <v>11076</v>
      </c>
      <c r="I94">
        <v>0.76</v>
      </c>
    </row>
    <row r="95" spans="1:9" x14ac:dyDescent="0.3">
      <c r="A95" t="s">
        <v>17</v>
      </c>
      <c r="B95">
        <v>134</v>
      </c>
      <c r="C95" s="14">
        <v>0.55877314814814816</v>
      </c>
      <c r="D95" s="14" t="s">
        <v>35</v>
      </c>
      <c r="E95">
        <v>129</v>
      </c>
      <c r="F95">
        <v>4376</v>
      </c>
      <c r="G95">
        <v>149</v>
      </c>
      <c r="H95">
        <v>15234</v>
      </c>
      <c r="I95">
        <v>0.72</v>
      </c>
    </row>
    <row r="96" spans="1:9" x14ac:dyDescent="0.3">
      <c r="A96" t="s">
        <v>17</v>
      </c>
      <c r="B96">
        <v>135</v>
      </c>
      <c r="C96" s="14">
        <v>0.55883101851851846</v>
      </c>
      <c r="D96" s="14" t="s">
        <v>35</v>
      </c>
      <c r="E96">
        <v>139</v>
      </c>
      <c r="F96">
        <v>4416</v>
      </c>
      <c r="G96">
        <v>149</v>
      </c>
      <c r="H96">
        <v>18952</v>
      </c>
      <c r="I96">
        <v>0.77</v>
      </c>
    </row>
    <row r="97" spans="1:9" x14ac:dyDescent="0.3">
      <c r="A97" t="s">
        <v>17</v>
      </c>
      <c r="B97">
        <v>136</v>
      </c>
      <c r="C97" s="14">
        <v>0.55890046296296292</v>
      </c>
      <c r="D97" s="14" t="s">
        <v>35</v>
      </c>
      <c r="E97">
        <v>139</v>
      </c>
      <c r="F97">
        <v>4346</v>
      </c>
      <c r="G97">
        <v>149</v>
      </c>
      <c r="H97">
        <v>18314</v>
      </c>
      <c r="I97">
        <v>0.77</v>
      </c>
    </row>
    <row r="98" spans="1:9" x14ac:dyDescent="0.3">
      <c r="A98" t="s">
        <v>17</v>
      </c>
      <c r="B98">
        <v>137</v>
      </c>
      <c r="C98" s="14">
        <v>0.55896990740740737</v>
      </c>
      <c r="D98" s="14" t="s">
        <v>35</v>
      </c>
      <c r="E98">
        <v>139</v>
      </c>
      <c r="F98">
        <v>4197</v>
      </c>
      <c r="G98">
        <v>149</v>
      </c>
      <c r="H98">
        <v>13170</v>
      </c>
      <c r="I98">
        <v>0.69</v>
      </c>
    </row>
    <row r="99" spans="1:9" x14ac:dyDescent="0.3">
      <c r="A99" t="s">
        <v>17</v>
      </c>
      <c r="B99">
        <v>138</v>
      </c>
      <c r="C99" s="14">
        <v>0.55903935185185183</v>
      </c>
      <c r="D99" s="14" t="s">
        <v>35</v>
      </c>
      <c r="E99">
        <v>149</v>
      </c>
      <c r="F99">
        <v>4017</v>
      </c>
      <c r="G99">
        <v>159</v>
      </c>
      <c r="H99">
        <v>11565</v>
      </c>
      <c r="I99">
        <v>0.66</v>
      </c>
    </row>
    <row r="100" spans="1:9" x14ac:dyDescent="0.3">
      <c r="A100" t="s">
        <v>17</v>
      </c>
      <c r="B100">
        <v>139</v>
      </c>
      <c r="C100" s="14">
        <v>0.55909722222222225</v>
      </c>
      <c r="D100" s="14" t="s">
        <v>35</v>
      </c>
      <c r="E100">
        <v>139</v>
      </c>
      <c r="F100">
        <v>3170</v>
      </c>
      <c r="G100">
        <v>149</v>
      </c>
      <c r="H100">
        <v>6171</v>
      </c>
      <c r="I100">
        <v>0.5</v>
      </c>
    </row>
    <row r="101" spans="1:9" x14ac:dyDescent="0.3">
      <c r="A101" t="s">
        <v>17</v>
      </c>
      <c r="B101">
        <v>140</v>
      </c>
      <c r="C101" s="14">
        <v>0.55914351851851851</v>
      </c>
      <c r="D101" s="14" t="s">
        <v>35</v>
      </c>
      <c r="E101">
        <v>149</v>
      </c>
      <c r="F101">
        <v>3429</v>
      </c>
      <c r="G101">
        <v>159</v>
      </c>
      <c r="H101">
        <v>10059</v>
      </c>
      <c r="I101">
        <v>0.67</v>
      </c>
    </row>
    <row r="102" spans="1:9" x14ac:dyDescent="0.3">
      <c r="A102" t="s">
        <v>17</v>
      </c>
      <c r="B102">
        <v>141</v>
      </c>
      <c r="C102" s="14">
        <v>0.55921296296296297</v>
      </c>
      <c r="D102" s="14" t="s">
        <v>35</v>
      </c>
      <c r="E102">
        <v>209</v>
      </c>
      <c r="F102">
        <v>3439</v>
      </c>
      <c r="G102">
        <v>239</v>
      </c>
      <c r="H102">
        <v>6440</v>
      </c>
      <c r="I102">
        <v>0.48</v>
      </c>
    </row>
    <row r="103" spans="1:9" x14ac:dyDescent="0.3">
      <c r="A103" t="s">
        <v>17</v>
      </c>
      <c r="B103">
        <v>142</v>
      </c>
      <c r="C103" s="14">
        <v>0.55928240740740742</v>
      </c>
      <c r="D103" s="14" t="s">
        <v>35</v>
      </c>
      <c r="E103">
        <v>139</v>
      </c>
      <c r="F103">
        <v>2851</v>
      </c>
      <c r="G103">
        <v>149</v>
      </c>
      <c r="H103">
        <v>5184</v>
      </c>
      <c r="I103">
        <v>0.46</v>
      </c>
    </row>
    <row r="104" spans="1:9" x14ac:dyDescent="0.3">
      <c r="A104" t="s">
        <v>17</v>
      </c>
      <c r="B104">
        <v>143</v>
      </c>
      <c r="C104" s="14">
        <v>0.55934027777777773</v>
      </c>
      <c r="D104" s="14" t="s">
        <v>35</v>
      </c>
      <c r="E104">
        <v>149</v>
      </c>
      <c r="F104">
        <v>4715</v>
      </c>
      <c r="G104">
        <v>159</v>
      </c>
      <c r="H104">
        <v>15423</v>
      </c>
      <c r="I104">
        <v>0.7</v>
      </c>
    </row>
    <row r="105" spans="1:9" x14ac:dyDescent="0.3">
      <c r="A105" t="s">
        <v>17</v>
      </c>
      <c r="B105">
        <v>144</v>
      </c>
      <c r="C105" s="14">
        <v>0.55942129629629633</v>
      </c>
      <c r="D105" s="14" t="s">
        <v>35</v>
      </c>
      <c r="E105">
        <v>149</v>
      </c>
      <c r="F105">
        <v>3688</v>
      </c>
      <c r="G105">
        <v>159</v>
      </c>
      <c r="H105">
        <v>11206</v>
      </c>
      <c r="I105">
        <v>0.68</v>
      </c>
    </row>
    <row r="106" spans="1:9" x14ac:dyDescent="0.3">
      <c r="A106" t="s">
        <v>17</v>
      </c>
      <c r="B106">
        <v>145</v>
      </c>
      <c r="C106" s="14">
        <v>0.55947916666666664</v>
      </c>
      <c r="D106" s="14" t="s">
        <v>35</v>
      </c>
      <c r="E106">
        <v>179</v>
      </c>
      <c r="F106">
        <v>4207</v>
      </c>
      <c r="G106">
        <v>199</v>
      </c>
      <c r="H106">
        <v>16550</v>
      </c>
      <c r="I106">
        <v>0.75</v>
      </c>
    </row>
    <row r="107" spans="1:9" x14ac:dyDescent="0.3">
      <c r="A107" t="s">
        <v>22</v>
      </c>
      <c r="B107">
        <v>146</v>
      </c>
      <c r="C107" s="14">
        <v>0.55975694444444446</v>
      </c>
      <c r="D107" s="14" t="s">
        <v>35</v>
      </c>
      <c r="E107">
        <v>139</v>
      </c>
      <c r="F107">
        <v>4915</v>
      </c>
      <c r="G107">
        <v>149</v>
      </c>
      <c r="H107">
        <v>13918</v>
      </c>
      <c r="I107">
        <v>0.65</v>
      </c>
    </row>
    <row r="108" spans="1:9" x14ac:dyDescent="0.3">
      <c r="A108" t="s">
        <v>22</v>
      </c>
      <c r="B108">
        <v>147</v>
      </c>
      <c r="C108" s="14">
        <v>0.55981481481481488</v>
      </c>
      <c r="D108" s="14" t="s">
        <v>35</v>
      </c>
      <c r="E108">
        <v>129</v>
      </c>
      <c r="F108">
        <v>4037</v>
      </c>
      <c r="G108">
        <v>139</v>
      </c>
      <c r="H108">
        <v>16540</v>
      </c>
      <c r="I108">
        <v>0.76</v>
      </c>
    </row>
    <row r="109" spans="1:9" x14ac:dyDescent="0.3">
      <c r="A109" t="s">
        <v>22</v>
      </c>
      <c r="B109">
        <v>148</v>
      </c>
      <c r="C109" s="14">
        <v>0.55986111111111114</v>
      </c>
      <c r="D109" s="14" t="s">
        <v>35</v>
      </c>
      <c r="E109">
        <v>139</v>
      </c>
      <c r="F109">
        <v>2622</v>
      </c>
      <c r="G109">
        <v>149</v>
      </c>
      <c r="H109">
        <v>4366</v>
      </c>
      <c r="I109">
        <v>0.41</v>
      </c>
    </row>
    <row r="110" spans="1:9" x14ac:dyDescent="0.3">
      <c r="A110" t="s">
        <v>22</v>
      </c>
      <c r="B110">
        <v>149</v>
      </c>
      <c r="C110" s="14">
        <v>0.55993055555555549</v>
      </c>
      <c r="D110" s="14" t="s">
        <v>35</v>
      </c>
      <c r="E110">
        <v>139</v>
      </c>
      <c r="F110">
        <v>3898</v>
      </c>
      <c r="G110">
        <v>149</v>
      </c>
      <c r="H110">
        <v>11116</v>
      </c>
      <c r="I110">
        <v>0.66</v>
      </c>
    </row>
    <row r="111" spans="1:9" x14ac:dyDescent="0.3">
      <c r="A111" t="s">
        <v>22</v>
      </c>
      <c r="B111">
        <v>150</v>
      </c>
      <c r="C111" s="14">
        <v>0.56003472222222228</v>
      </c>
      <c r="D111" s="14" t="s">
        <v>35</v>
      </c>
      <c r="E111">
        <v>159</v>
      </c>
      <c r="F111">
        <v>3509</v>
      </c>
      <c r="G111">
        <v>169</v>
      </c>
      <c r="H111">
        <v>9730</v>
      </c>
      <c r="I111">
        <v>0.65</v>
      </c>
    </row>
    <row r="112" spans="1:9" x14ac:dyDescent="0.3">
      <c r="A112" t="s">
        <v>22</v>
      </c>
      <c r="B112">
        <v>151</v>
      </c>
      <c r="C112" s="14">
        <v>0.56010416666666674</v>
      </c>
      <c r="D112" s="14" t="s">
        <v>35</v>
      </c>
      <c r="E112">
        <v>139</v>
      </c>
      <c r="F112">
        <v>5014</v>
      </c>
      <c r="G112">
        <v>149</v>
      </c>
      <c r="H112">
        <v>18245</v>
      </c>
      <c r="I112">
        <v>0.73</v>
      </c>
    </row>
    <row r="113" spans="1:9" x14ac:dyDescent="0.3">
      <c r="A113" t="s">
        <v>22</v>
      </c>
      <c r="B113">
        <v>152</v>
      </c>
      <c r="C113" s="14">
        <v>0.56017361111111108</v>
      </c>
      <c r="D113" s="14" t="s">
        <v>35</v>
      </c>
      <c r="E113">
        <v>139</v>
      </c>
      <c r="F113">
        <v>3210</v>
      </c>
      <c r="G113">
        <v>149</v>
      </c>
      <c r="H113">
        <v>6819</v>
      </c>
      <c r="I113">
        <v>0.54</v>
      </c>
    </row>
    <row r="114" spans="1:9" x14ac:dyDescent="0.3">
      <c r="A114" t="s">
        <v>22</v>
      </c>
      <c r="B114">
        <v>153</v>
      </c>
      <c r="C114" s="14">
        <v>0.5602314814814815</v>
      </c>
      <c r="D114" s="14" t="s">
        <v>35</v>
      </c>
      <c r="E114">
        <v>139</v>
      </c>
      <c r="F114">
        <v>2841</v>
      </c>
      <c r="G114">
        <v>139</v>
      </c>
      <c r="H114">
        <v>4107</v>
      </c>
      <c r="I114">
        <v>0.32</v>
      </c>
    </row>
    <row r="115" spans="1:9" x14ac:dyDescent="0.3">
      <c r="A115" t="s">
        <v>22</v>
      </c>
      <c r="B115">
        <v>154</v>
      </c>
      <c r="C115" s="14">
        <v>0.56031249999999999</v>
      </c>
      <c r="D115" s="14" t="s">
        <v>35</v>
      </c>
      <c r="E115">
        <v>149</v>
      </c>
      <c r="F115">
        <v>3240</v>
      </c>
      <c r="G115">
        <v>159</v>
      </c>
      <c r="H115">
        <v>6360</v>
      </c>
      <c r="I115">
        <v>0.5</v>
      </c>
    </row>
    <row r="116" spans="1:9" x14ac:dyDescent="0.3">
      <c r="A116" t="s">
        <v>22</v>
      </c>
      <c r="B116">
        <v>155</v>
      </c>
      <c r="C116" s="14">
        <v>0.5603703703703703</v>
      </c>
      <c r="D116" s="14" t="s">
        <v>35</v>
      </c>
      <c r="E116">
        <v>129</v>
      </c>
      <c r="F116">
        <v>3828</v>
      </c>
      <c r="G116">
        <v>139</v>
      </c>
      <c r="H116">
        <v>10009</v>
      </c>
      <c r="I116">
        <v>0.63</v>
      </c>
    </row>
    <row r="117" spans="1:9" x14ac:dyDescent="0.3">
      <c r="A117" t="s">
        <v>22</v>
      </c>
      <c r="B117">
        <v>156</v>
      </c>
      <c r="C117" s="14">
        <v>0.56046296296296294</v>
      </c>
      <c r="D117" s="14" t="s">
        <v>35</v>
      </c>
      <c r="E117">
        <v>189</v>
      </c>
      <c r="F117">
        <v>3629</v>
      </c>
      <c r="G117">
        <v>209</v>
      </c>
      <c r="H117">
        <v>11525</v>
      </c>
      <c r="I117">
        <v>0.7</v>
      </c>
    </row>
    <row r="118" spans="1:9" x14ac:dyDescent="0.3">
      <c r="A118" t="s">
        <v>22</v>
      </c>
      <c r="B118">
        <v>157</v>
      </c>
      <c r="C118" s="14">
        <v>0.5605324074074074</v>
      </c>
      <c r="D118" s="14" t="s">
        <v>35</v>
      </c>
      <c r="E118">
        <v>139</v>
      </c>
      <c r="F118">
        <v>5383</v>
      </c>
      <c r="G118">
        <v>149</v>
      </c>
      <c r="H118">
        <v>16380</v>
      </c>
      <c r="I118">
        <v>0.68</v>
      </c>
    </row>
    <row r="119" spans="1:9" x14ac:dyDescent="0.3">
      <c r="A119" t="s">
        <v>22</v>
      </c>
      <c r="B119">
        <v>158</v>
      </c>
      <c r="C119" s="14">
        <v>0.56059027777777781</v>
      </c>
      <c r="D119" s="14" t="s">
        <v>35</v>
      </c>
      <c r="E119">
        <v>149</v>
      </c>
      <c r="F119">
        <v>2811</v>
      </c>
      <c r="G119">
        <v>159</v>
      </c>
      <c r="H119">
        <v>6071</v>
      </c>
      <c r="I119">
        <v>0.55000000000000004</v>
      </c>
    </row>
    <row r="120" spans="1:9" x14ac:dyDescent="0.3">
      <c r="A120" t="s">
        <v>22</v>
      </c>
      <c r="B120">
        <v>159</v>
      </c>
      <c r="C120" s="14">
        <v>0.56063657407407408</v>
      </c>
      <c r="D120" s="14" t="s">
        <v>35</v>
      </c>
      <c r="E120">
        <v>139</v>
      </c>
      <c r="F120">
        <v>3708</v>
      </c>
      <c r="G120">
        <v>149</v>
      </c>
      <c r="H120">
        <v>6101</v>
      </c>
      <c r="I120">
        <v>0.4</v>
      </c>
    </row>
    <row r="121" spans="1:9" x14ac:dyDescent="0.3">
      <c r="A121" t="s">
        <v>22</v>
      </c>
      <c r="B121">
        <v>160</v>
      </c>
      <c r="C121" s="14">
        <v>0.56070601851851853</v>
      </c>
      <c r="D121" s="14" t="s">
        <v>35</v>
      </c>
      <c r="E121">
        <v>149</v>
      </c>
      <c r="F121">
        <v>3140</v>
      </c>
      <c r="G121">
        <v>169</v>
      </c>
      <c r="H121">
        <v>10149</v>
      </c>
      <c r="I121">
        <v>0.7</v>
      </c>
    </row>
    <row r="122" spans="1:9" x14ac:dyDescent="0.3">
      <c r="A122" t="s">
        <v>19</v>
      </c>
      <c r="B122">
        <v>161</v>
      </c>
      <c r="C122" s="14">
        <v>0.52726851851851853</v>
      </c>
      <c r="D122" s="14" t="s">
        <v>38</v>
      </c>
      <c r="E122">
        <v>129</v>
      </c>
      <c r="F122">
        <v>4167</v>
      </c>
      <c r="G122">
        <v>139</v>
      </c>
      <c r="H122">
        <v>13220</v>
      </c>
      <c r="I122">
        <v>0.69</v>
      </c>
    </row>
    <row r="123" spans="1:9" x14ac:dyDescent="0.3">
      <c r="A123" t="s">
        <v>19</v>
      </c>
      <c r="B123">
        <v>162</v>
      </c>
      <c r="C123" s="14">
        <v>0.52733796296296298</v>
      </c>
      <c r="D123" s="14" t="s">
        <v>38</v>
      </c>
      <c r="E123">
        <v>129</v>
      </c>
      <c r="F123">
        <v>4975</v>
      </c>
      <c r="G123">
        <v>129</v>
      </c>
      <c r="H123">
        <v>19531</v>
      </c>
      <c r="I123">
        <v>0.75</v>
      </c>
    </row>
    <row r="124" spans="1:9" x14ac:dyDescent="0.3">
      <c r="A124" t="s">
        <v>19</v>
      </c>
      <c r="B124">
        <v>163</v>
      </c>
      <c r="C124" s="14">
        <v>0.52740740740740744</v>
      </c>
      <c r="D124" s="14" t="s">
        <v>38</v>
      </c>
      <c r="E124">
        <v>129</v>
      </c>
      <c r="F124">
        <v>4715</v>
      </c>
      <c r="G124">
        <v>139</v>
      </c>
      <c r="H124">
        <v>20229</v>
      </c>
      <c r="I124">
        <v>0.77</v>
      </c>
    </row>
    <row r="125" spans="1:9" x14ac:dyDescent="0.3">
      <c r="A125" t="s">
        <v>19</v>
      </c>
      <c r="B125">
        <v>164</v>
      </c>
      <c r="C125" s="14">
        <v>0.52747685185185189</v>
      </c>
      <c r="D125" s="14" t="s">
        <v>38</v>
      </c>
      <c r="E125">
        <v>129</v>
      </c>
      <c r="F125">
        <v>3928</v>
      </c>
      <c r="G125">
        <v>139</v>
      </c>
      <c r="H125">
        <v>11485</v>
      </c>
      <c r="I125">
        <v>0.67</v>
      </c>
    </row>
    <row r="126" spans="1:9" x14ac:dyDescent="0.3">
      <c r="A126" t="s">
        <v>19</v>
      </c>
      <c r="B126">
        <v>165</v>
      </c>
      <c r="C126" s="14">
        <v>0.52755787037037039</v>
      </c>
      <c r="D126" s="14" t="s">
        <v>38</v>
      </c>
      <c r="E126">
        <v>139</v>
      </c>
      <c r="F126">
        <v>4695</v>
      </c>
      <c r="G126">
        <v>149</v>
      </c>
      <c r="H126">
        <v>21525</v>
      </c>
      <c r="I126">
        <v>0.79</v>
      </c>
    </row>
    <row r="127" spans="1:9" x14ac:dyDescent="0.3">
      <c r="A127" t="s">
        <v>19</v>
      </c>
      <c r="B127">
        <v>166</v>
      </c>
      <c r="C127" s="14">
        <v>0.5285185185185185</v>
      </c>
      <c r="D127" s="14" t="s">
        <v>38</v>
      </c>
      <c r="E127">
        <v>129</v>
      </c>
      <c r="F127">
        <v>4675</v>
      </c>
      <c r="G127">
        <v>139</v>
      </c>
      <c r="H127">
        <v>21285</v>
      </c>
      <c r="I127">
        <v>0.79</v>
      </c>
    </row>
    <row r="128" spans="1:9" x14ac:dyDescent="0.3">
      <c r="A128" t="s">
        <v>19</v>
      </c>
      <c r="B128">
        <v>167</v>
      </c>
      <c r="C128" s="14">
        <v>0.52857638888888892</v>
      </c>
      <c r="D128" s="14" t="s">
        <v>38</v>
      </c>
      <c r="E128">
        <v>129</v>
      </c>
      <c r="F128">
        <v>5802</v>
      </c>
      <c r="G128">
        <v>139</v>
      </c>
      <c r="H128">
        <v>18793</v>
      </c>
      <c r="I128">
        <v>0.7</v>
      </c>
    </row>
    <row r="129" spans="1:9" x14ac:dyDescent="0.3">
      <c r="A129" t="s">
        <v>19</v>
      </c>
      <c r="B129">
        <v>168</v>
      </c>
      <c r="C129" s="14">
        <v>0.52863425925925933</v>
      </c>
      <c r="D129" s="14" t="s">
        <v>38</v>
      </c>
      <c r="E129">
        <v>139</v>
      </c>
      <c r="F129">
        <v>3978</v>
      </c>
      <c r="G129">
        <v>149</v>
      </c>
      <c r="H129">
        <v>18873</v>
      </c>
      <c r="I129">
        <v>0.79</v>
      </c>
    </row>
    <row r="130" spans="1:9" x14ac:dyDescent="0.3">
      <c r="A130" t="s">
        <v>19</v>
      </c>
      <c r="B130">
        <v>169</v>
      </c>
      <c r="C130" s="14">
        <v>0.52868055555555549</v>
      </c>
      <c r="D130" s="14" t="s">
        <v>38</v>
      </c>
      <c r="E130">
        <v>139</v>
      </c>
      <c r="F130">
        <v>5613</v>
      </c>
      <c r="G130">
        <v>139</v>
      </c>
      <c r="H130">
        <v>23648</v>
      </c>
      <c r="I130">
        <v>0.77</v>
      </c>
    </row>
    <row r="131" spans="1:9" x14ac:dyDescent="0.3">
      <c r="A131" t="s">
        <v>19</v>
      </c>
      <c r="B131">
        <v>170</v>
      </c>
      <c r="C131" s="14">
        <v>0.52874999999999994</v>
      </c>
      <c r="D131" s="14" t="s">
        <v>38</v>
      </c>
      <c r="E131">
        <v>129</v>
      </c>
      <c r="F131">
        <v>4516</v>
      </c>
      <c r="G131">
        <v>149</v>
      </c>
      <c r="H131">
        <v>19830</v>
      </c>
      <c r="I131">
        <v>0.78</v>
      </c>
    </row>
    <row r="132" spans="1:9" x14ac:dyDescent="0.3">
      <c r="A132" t="s">
        <v>19</v>
      </c>
      <c r="B132">
        <v>171</v>
      </c>
      <c r="C132" s="14">
        <v>0.5288194444444444</v>
      </c>
      <c r="D132" s="14" t="s">
        <v>38</v>
      </c>
      <c r="E132">
        <v>129</v>
      </c>
      <c r="F132">
        <v>4526</v>
      </c>
      <c r="G132">
        <v>139</v>
      </c>
      <c r="H132">
        <v>19820</v>
      </c>
      <c r="I132">
        <v>0.78</v>
      </c>
    </row>
    <row r="133" spans="1:9" x14ac:dyDescent="0.3">
      <c r="A133" t="s">
        <v>19</v>
      </c>
      <c r="B133">
        <v>172</v>
      </c>
      <c r="C133" s="14">
        <v>0.52886574074074078</v>
      </c>
      <c r="D133" s="14" t="s">
        <v>38</v>
      </c>
      <c r="E133">
        <v>129</v>
      </c>
      <c r="F133">
        <v>4426</v>
      </c>
      <c r="G133">
        <v>139</v>
      </c>
      <c r="H133">
        <v>19112</v>
      </c>
      <c r="I133">
        <v>0.77</v>
      </c>
    </row>
    <row r="134" spans="1:9" x14ac:dyDescent="0.3">
      <c r="A134" t="s">
        <v>19</v>
      </c>
      <c r="B134">
        <v>173</v>
      </c>
      <c r="C134" s="14">
        <v>0.52893518518518523</v>
      </c>
      <c r="D134" s="14" t="s">
        <v>38</v>
      </c>
      <c r="E134">
        <v>129</v>
      </c>
      <c r="F134">
        <v>4177</v>
      </c>
      <c r="G134">
        <v>139</v>
      </c>
      <c r="H134">
        <v>20348</v>
      </c>
      <c r="I134">
        <v>0.8</v>
      </c>
    </row>
    <row r="135" spans="1:9" x14ac:dyDescent="0.3">
      <c r="A135" t="s">
        <v>19</v>
      </c>
      <c r="B135">
        <v>174</v>
      </c>
      <c r="C135" s="14">
        <v>0.52899305555555554</v>
      </c>
      <c r="D135" s="14" t="s">
        <v>38</v>
      </c>
      <c r="E135">
        <v>129</v>
      </c>
      <c r="F135">
        <v>4097</v>
      </c>
      <c r="G135">
        <v>139</v>
      </c>
      <c r="H135">
        <v>13908</v>
      </c>
      <c r="I135">
        <v>0.71</v>
      </c>
    </row>
    <row r="136" spans="1:9" x14ac:dyDescent="0.3">
      <c r="A136" t="s">
        <v>19</v>
      </c>
      <c r="B136">
        <v>175</v>
      </c>
      <c r="C136" s="14">
        <v>0.52906249999999999</v>
      </c>
      <c r="D136" s="14" t="s">
        <v>38</v>
      </c>
      <c r="E136">
        <v>129</v>
      </c>
      <c r="F136">
        <v>3898</v>
      </c>
      <c r="G136">
        <v>129</v>
      </c>
      <c r="H136">
        <v>9930</v>
      </c>
      <c r="I136">
        <v>0.62</v>
      </c>
    </row>
    <row r="137" spans="1:9" x14ac:dyDescent="0.3">
      <c r="A137" t="s">
        <v>18</v>
      </c>
      <c r="B137">
        <v>176</v>
      </c>
      <c r="C137" s="14">
        <v>0.52929398148148155</v>
      </c>
      <c r="D137" s="14" t="s">
        <v>38</v>
      </c>
      <c r="E137">
        <v>129</v>
      </c>
      <c r="F137">
        <v>4227</v>
      </c>
      <c r="G137">
        <v>139</v>
      </c>
      <c r="H137">
        <v>19062</v>
      </c>
      <c r="I137">
        <v>0.78</v>
      </c>
    </row>
    <row r="138" spans="1:9" x14ac:dyDescent="0.3">
      <c r="A138" t="s">
        <v>18</v>
      </c>
      <c r="B138">
        <v>177</v>
      </c>
      <c r="C138" s="14">
        <v>0.52934027777777781</v>
      </c>
      <c r="D138" s="14" t="s">
        <v>38</v>
      </c>
      <c r="E138">
        <v>129</v>
      </c>
      <c r="F138">
        <v>5782</v>
      </c>
      <c r="G138">
        <v>139</v>
      </c>
      <c r="H138">
        <v>22841</v>
      </c>
      <c r="I138">
        <v>0.75</v>
      </c>
    </row>
    <row r="139" spans="1:9" x14ac:dyDescent="0.3">
      <c r="A139" t="s">
        <v>18</v>
      </c>
      <c r="B139">
        <v>178</v>
      </c>
      <c r="C139" s="14">
        <v>0.5294444444444445</v>
      </c>
      <c r="D139" s="14" t="s">
        <v>38</v>
      </c>
      <c r="E139">
        <v>129</v>
      </c>
      <c r="F139">
        <v>5593</v>
      </c>
      <c r="G139">
        <v>149</v>
      </c>
      <c r="H139">
        <v>23569</v>
      </c>
      <c r="I139">
        <v>0.77</v>
      </c>
    </row>
    <row r="140" spans="1:9" x14ac:dyDescent="0.3">
      <c r="A140" t="s">
        <v>18</v>
      </c>
      <c r="B140">
        <v>179</v>
      </c>
      <c r="C140" s="14">
        <v>0.52951388888888895</v>
      </c>
      <c r="D140" s="14" t="s">
        <v>38</v>
      </c>
      <c r="E140">
        <v>139</v>
      </c>
      <c r="F140">
        <v>4526</v>
      </c>
      <c r="G140">
        <v>149</v>
      </c>
      <c r="H140">
        <v>18424</v>
      </c>
      <c r="I140">
        <v>0.76</v>
      </c>
    </row>
    <row r="141" spans="1:9" x14ac:dyDescent="0.3">
      <c r="A141" t="s">
        <v>18</v>
      </c>
      <c r="B141">
        <v>180</v>
      </c>
      <c r="C141" s="14">
        <v>0.52958333333333341</v>
      </c>
      <c r="D141" s="14" t="s">
        <v>38</v>
      </c>
      <c r="E141">
        <v>129</v>
      </c>
      <c r="F141">
        <v>6231</v>
      </c>
      <c r="G141">
        <v>149</v>
      </c>
      <c r="H141">
        <v>23598</v>
      </c>
      <c r="I141">
        <v>0.74</v>
      </c>
    </row>
    <row r="142" spans="1:9" x14ac:dyDescent="0.3">
      <c r="A142" t="s">
        <v>18</v>
      </c>
      <c r="B142">
        <v>181</v>
      </c>
      <c r="C142" s="14">
        <v>0.52965277777777775</v>
      </c>
      <c r="D142" s="14" t="s">
        <v>38</v>
      </c>
      <c r="E142">
        <v>129</v>
      </c>
      <c r="F142">
        <v>3958</v>
      </c>
      <c r="G142">
        <v>149</v>
      </c>
      <c r="H142">
        <v>17278</v>
      </c>
      <c r="I142">
        <v>0.78</v>
      </c>
    </row>
    <row r="143" spans="1:9" x14ac:dyDescent="0.3">
      <c r="A143" t="s">
        <v>18</v>
      </c>
      <c r="B143">
        <v>182</v>
      </c>
      <c r="C143" s="14">
        <v>0.52972222222222221</v>
      </c>
      <c r="D143" s="14" t="s">
        <v>38</v>
      </c>
      <c r="E143">
        <v>129</v>
      </c>
      <c r="F143">
        <v>4366</v>
      </c>
      <c r="G143">
        <v>139</v>
      </c>
      <c r="H143">
        <v>17686</v>
      </c>
      <c r="I143">
        <v>0.76</v>
      </c>
    </row>
    <row r="144" spans="1:9" x14ac:dyDescent="0.3">
      <c r="A144" t="s">
        <v>18</v>
      </c>
      <c r="B144">
        <v>183</v>
      </c>
      <c r="C144" s="14">
        <v>0.52978009259259262</v>
      </c>
      <c r="D144" s="14" t="s">
        <v>38</v>
      </c>
      <c r="E144">
        <v>129</v>
      </c>
      <c r="F144">
        <v>4147</v>
      </c>
      <c r="G144">
        <v>139</v>
      </c>
      <c r="H144">
        <v>18035</v>
      </c>
      <c r="I144">
        <v>0.78</v>
      </c>
    </row>
    <row r="145" spans="1:9" x14ac:dyDescent="0.3">
      <c r="A145" t="s">
        <v>18</v>
      </c>
      <c r="B145">
        <v>184</v>
      </c>
      <c r="C145" s="14">
        <v>0.52983796296296293</v>
      </c>
      <c r="D145" s="14" t="s">
        <v>38</v>
      </c>
      <c r="E145">
        <v>129</v>
      </c>
      <c r="F145">
        <v>4825</v>
      </c>
      <c r="G145">
        <v>139</v>
      </c>
      <c r="H145">
        <v>20946</v>
      </c>
      <c r="I145">
        <v>0.77</v>
      </c>
    </row>
    <row r="146" spans="1:9" x14ac:dyDescent="0.3">
      <c r="A146" t="s">
        <v>18</v>
      </c>
      <c r="B146">
        <v>185</v>
      </c>
      <c r="C146" s="14">
        <v>0.52989583333333334</v>
      </c>
      <c r="D146" s="14" t="s">
        <v>38</v>
      </c>
      <c r="E146">
        <v>129</v>
      </c>
      <c r="F146">
        <v>4556</v>
      </c>
      <c r="G146">
        <v>139</v>
      </c>
      <c r="H146">
        <v>19242</v>
      </c>
      <c r="I146">
        <v>0.77</v>
      </c>
    </row>
    <row r="147" spans="1:9" x14ac:dyDescent="0.3">
      <c r="A147" t="s">
        <v>18</v>
      </c>
      <c r="B147">
        <v>186</v>
      </c>
      <c r="C147" s="14">
        <v>0.52997685185185184</v>
      </c>
      <c r="D147" s="14" t="s">
        <v>38</v>
      </c>
      <c r="E147">
        <v>139</v>
      </c>
      <c r="F147">
        <v>3888</v>
      </c>
      <c r="G147">
        <v>149</v>
      </c>
      <c r="H147">
        <v>17926</v>
      </c>
      <c r="I147">
        <v>0.79</v>
      </c>
    </row>
    <row r="148" spans="1:9" x14ac:dyDescent="0.3">
      <c r="A148" t="s">
        <v>18</v>
      </c>
      <c r="B148">
        <v>187</v>
      </c>
      <c r="C148" s="14">
        <v>0.53004629629629629</v>
      </c>
      <c r="D148" s="14" t="s">
        <v>38</v>
      </c>
      <c r="E148">
        <v>129</v>
      </c>
      <c r="F148">
        <v>4257</v>
      </c>
      <c r="G148">
        <v>149</v>
      </c>
      <c r="H148">
        <v>18613</v>
      </c>
      <c r="I148">
        <v>0.78</v>
      </c>
    </row>
    <row r="149" spans="1:9" x14ac:dyDescent="0.3">
      <c r="A149" t="s">
        <v>18</v>
      </c>
      <c r="B149">
        <v>188</v>
      </c>
      <c r="C149" s="14">
        <v>0.53013888888888883</v>
      </c>
      <c r="D149" s="14" t="s">
        <v>38</v>
      </c>
      <c r="E149">
        <v>129</v>
      </c>
      <c r="F149">
        <v>4516</v>
      </c>
      <c r="G149">
        <v>149</v>
      </c>
      <c r="H149">
        <v>19850</v>
      </c>
      <c r="I149">
        <v>0.78</v>
      </c>
    </row>
    <row r="150" spans="1:9" x14ac:dyDescent="0.3">
      <c r="A150" t="s">
        <v>18</v>
      </c>
      <c r="B150">
        <v>189</v>
      </c>
      <c r="C150" s="14">
        <v>0.53020833333333328</v>
      </c>
      <c r="D150" s="14" t="s">
        <v>38</v>
      </c>
      <c r="E150">
        <v>129</v>
      </c>
      <c r="F150">
        <v>3978</v>
      </c>
      <c r="G150">
        <v>139</v>
      </c>
      <c r="H150">
        <v>11106</v>
      </c>
      <c r="I150">
        <v>0.65</v>
      </c>
    </row>
    <row r="151" spans="1:9" x14ac:dyDescent="0.3">
      <c r="A151" t="s">
        <v>18</v>
      </c>
      <c r="B151">
        <v>190</v>
      </c>
      <c r="C151" s="14">
        <v>0.53028935185185189</v>
      </c>
      <c r="D151" s="14" t="s">
        <v>38</v>
      </c>
      <c r="E151">
        <v>129</v>
      </c>
      <c r="F151">
        <v>4237</v>
      </c>
      <c r="G151">
        <v>149</v>
      </c>
      <c r="H151">
        <v>18943</v>
      </c>
      <c r="I151">
        <v>0.78</v>
      </c>
    </row>
    <row r="152" spans="1:9" x14ac:dyDescent="0.3">
      <c r="A152" t="s">
        <v>17</v>
      </c>
      <c r="B152">
        <v>191</v>
      </c>
      <c r="C152" s="14">
        <v>0.53064814814814809</v>
      </c>
      <c r="D152" s="14" t="s">
        <v>38</v>
      </c>
      <c r="E152">
        <v>139</v>
      </c>
      <c r="F152">
        <v>3639</v>
      </c>
      <c r="G152">
        <v>149</v>
      </c>
      <c r="H152">
        <v>16261</v>
      </c>
      <c r="I152">
        <v>0.78</v>
      </c>
    </row>
    <row r="153" spans="1:9" x14ac:dyDescent="0.3">
      <c r="A153" t="s">
        <v>17</v>
      </c>
      <c r="B153">
        <v>192</v>
      </c>
      <c r="C153" s="14">
        <v>0.53070601851851851</v>
      </c>
      <c r="D153" s="14" t="s">
        <v>38</v>
      </c>
      <c r="E153">
        <v>139</v>
      </c>
      <c r="F153">
        <v>2901</v>
      </c>
      <c r="G153">
        <v>149</v>
      </c>
      <c r="H153">
        <v>12412</v>
      </c>
      <c r="I153">
        <v>0.77</v>
      </c>
    </row>
    <row r="154" spans="1:9" x14ac:dyDescent="0.3">
      <c r="A154" t="s">
        <v>17</v>
      </c>
      <c r="B154">
        <v>193</v>
      </c>
      <c r="C154" s="14">
        <v>0.53079861111111104</v>
      </c>
      <c r="D154" s="14" t="s">
        <v>38</v>
      </c>
      <c r="E154">
        <v>149</v>
      </c>
      <c r="F154">
        <v>4117</v>
      </c>
      <c r="G154">
        <v>159</v>
      </c>
      <c r="H154">
        <v>18185</v>
      </c>
      <c r="I154">
        <v>0.78</v>
      </c>
    </row>
    <row r="155" spans="1:9" x14ac:dyDescent="0.3">
      <c r="A155" t="s">
        <v>17</v>
      </c>
      <c r="B155">
        <v>194</v>
      </c>
      <c r="C155" s="14">
        <v>0.5308680555555555</v>
      </c>
      <c r="D155" s="14" t="s">
        <v>38</v>
      </c>
      <c r="E155">
        <v>129</v>
      </c>
      <c r="F155">
        <v>4935</v>
      </c>
      <c r="G155">
        <v>149</v>
      </c>
      <c r="H155">
        <v>18504</v>
      </c>
      <c r="I155">
        <v>0.74</v>
      </c>
    </row>
    <row r="156" spans="1:9" x14ac:dyDescent="0.3">
      <c r="A156" t="s">
        <v>17</v>
      </c>
      <c r="B156">
        <v>195</v>
      </c>
      <c r="C156" s="14">
        <v>0.53092592592592591</v>
      </c>
      <c r="D156" s="14" t="s">
        <v>38</v>
      </c>
      <c r="E156">
        <v>129</v>
      </c>
      <c r="F156">
        <v>4994</v>
      </c>
      <c r="G156">
        <v>149</v>
      </c>
      <c r="H156">
        <v>18215</v>
      </c>
      <c r="I156">
        <v>0.73</v>
      </c>
    </row>
    <row r="157" spans="1:9" x14ac:dyDescent="0.3">
      <c r="A157" t="s">
        <v>17</v>
      </c>
      <c r="B157">
        <v>196</v>
      </c>
      <c r="C157" s="14">
        <v>0.53099537037037037</v>
      </c>
      <c r="D157" s="14" t="s">
        <v>38</v>
      </c>
      <c r="E157">
        <v>139</v>
      </c>
      <c r="F157">
        <v>6430</v>
      </c>
      <c r="G157">
        <v>149</v>
      </c>
      <c r="H157">
        <v>23698</v>
      </c>
      <c r="I157">
        <v>0.73</v>
      </c>
    </row>
    <row r="158" spans="1:9" x14ac:dyDescent="0.3">
      <c r="A158" t="s">
        <v>17</v>
      </c>
      <c r="B158">
        <v>197</v>
      </c>
      <c r="C158" s="14">
        <v>0.53106481481481482</v>
      </c>
      <c r="D158" s="14" t="s">
        <v>38</v>
      </c>
      <c r="E158">
        <v>129</v>
      </c>
      <c r="F158">
        <v>3718</v>
      </c>
      <c r="G158">
        <v>139</v>
      </c>
      <c r="H158">
        <v>14057</v>
      </c>
      <c r="I158">
        <v>0.74</v>
      </c>
    </row>
    <row r="159" spans="1:9" x14ac:dyDescent="0.3">
      <c r="A159" t="s">
        <v>17</v>
      </c>
      <c r="B159">
        <v>198</v>
      </c>
      <c r="C159" s="14">
        <v>0.53112268518518524</v>
      </c>
      <c r="D159" s="14" t="s">
        <v>38</v>
      </c>
      <c r="E159">
        <v>129</v>
      </c>
      <c r="F159">
        <v>4257</v>
      </c>
      <c r="G159">
        <v>139</v>
      </c>
      <c r="H159">
        <v>18444</v>
      </c>
      <c r="I159">
        <v>0.77</v>
      </c>
    </row>
    <row r="160" spans="1:9" x14ac:dyDescent="0.3">
      <c r="A160" t="s">
        <v>17</v>
      </c>
      <c r="B160">
        <v>199</v>
      </c>
      <c r="C160" s="14">
        <v>0.53118055555555554</v>
      </c>
      <c r="D160" s="14" t="s">
        <v>38</v>
      </c>
      <c r="E160">
        <v>129</v>
      </c>
      <c r="F160">
        <v>4626</v>
      </c>
      <c r="G160">
        <v>149</v>
      </c>
      <c r="H160">
        <v>20378</v>
      </c>
      <c r="I160">
        <v>0.78</v>
      </c>
    </row>
    <row r="161" spans="1:9" x14ac:dyDescent="0.3">
      <c r="A161" t="s">
        <v>17</v>
      </c>
      <c r="B161">
        <v>200</v>
      </c>
      <c r="C161" s="14">
        <v>0.53125</v>
      </c>
      <c r="D161" s="14" t="s">
        <v>38</v>
      </c>
      <c r="E161">
        <v>139</v>
      </c>
      <c r="F161">
        <v>4646</v>
      </c>
      <c r="G161">
        <v>149</v>
      </c>
      <c r="H161">
        <v>19102</v>
      </c>
      <c r="I161">
        <v>0.76</v>
      </c>
    </row>
    <row r="162" spans="1:9" x14ac:dyDescent="0.3">
      <c r="A162" t="s">
        <v>17</v>
      </c>
      <c r="B162">
        <v>201</v>
      </c>
      <c r="C162" s="14">
        <v>0.53130787037037031</v>
      </c>
      <c r="D162" s="14" t="s">
        <v>38</v>
      </c>
      <c r="E162">
        <v>139</v>
      </c>
      <c r="F162">
        <v>4815</v>
      </c>
      <c r="G162">
        <v>149</v>
      </c>
      <c r="H162">
        <v>18484</v>
      </c>
      <c r="I162">
        <v>0.74</v>
      </c>
    </row>
    <row r="163" spans="1:9" x14ac:dyDescent="0.3">
      <c r="A163" t="s">
        <v>17</v>
      </c>
      <c r="B163">
        <v>202</v>
      </c>
      <c r="C163" s="14">
        <v>0.53136574074074072</v>
      </c>
      <c r="D163" s="14" t="s">
        <v>38</v>
      </c>
      <c r="E163">
        <v>139</v>
      </c>
      <c r="F163">
        <v>5154</v>
      </c>
      <c r="G163">
        <v>159</v>
      </c>
      <c r="H163">
        <v>21884</v>
      </c>
      <c r="I163">
        <v>0.77</v>
      </c>
    </row>
    <row r="164" spans="1:9" x14ac:dyDescent="0.3">
      <c r="A164" t="s">
        <v>17</v>
      </c>
      <c r="B164">
        <v>203</v>
      </c>
      <c r="C164" s="14">
        <v>0.53143518518518518</v>
      </c>
      <c r="D164" s="14" t="s">
        <v>38</v>
      </c>
      <c r="E164">
        <v>129</v>
      </c>
      <c r="F164">
        <v>4466</v>
      </c>
      <c r="G164">
        <v>139</v>
      </c>
      <c r="H164">
        <v>18314</v>
      </c>
      <c r="I164">
        <v>0.76</v>
      </c>
    </row>
    <row r="165" spans="1:9" x14ac:dyDescent="0.3">
      <c r="A165" t="s">
        <v>17</v>
      </c>
      <c r="B165">
        <v>204</v>
      </c>
      <c r="C165" s="14">
        <v>0.53150462962962963</v>
      </c>
      <c r="D165" s="14" t="s">
        <v>38</v>
      </c>
      <c r="E165">
        <v>129</v>
      </c>
      <c r="F165">
        <v>4277</v>
      </c>
      <c r="G165">
        <v>139</v>
      </c>
      <c r="H165">
        <v>18643</v>
      </c>
      <c r="I165">
        <v>0.78</v>
      </c>
    </row>
    <row r="166" spans="1:9" x14ac:dyDescent="0.3">
      <c r="A166" t="s">
        <v>17</v>
      </c>
      <c r="B166">
        <v>205</v>
      </c>
      <c r="C166" s="14">
        <v>0.53158564814814813</v>
      </c>
      <c r="D166" s="14" t="s">
        <v>38</v>
      </c>
      <c r="E166">
        <v>139</v>
      </c>
      <c r="F166">
        <v>4945</v>
      </c>
      <c r="G166">
        <v>139</v>
      </c>
      <c r="H166">
        <v>13758</v>
      </c>
      <c r="I166">
        <v>0.65</v>
      </c>
    </row>
    <row r="167" spans="1:9" x14ac:dyDescent="0.3">
      <c r="A167" t="s">
        <v>22</v>
      </c>
      <c r="B167">
        <v>206</v>
      </c>
      <c r="C167" s="14">
        <v>0.53184027777777776</v>
      </c>
      <c r="D167" s="14" t="s">
        <v>38</v>
      </c>
      <c r="E167">
        <v>139</v>
      </c>
      <c r="F167">
        <v>5294</v>
      </c>
      <c r="G167">
        <v>139</v>
      </c>
      <c r="H167">
        <v>17367</v>
      </c>
      <c r="I167">
        <v>0.7</v>
      </c>
    </row>
    <row r="168" spans="1:9" x14ac:dyDescent="0.3">
      <c r="A168" t="s">
        <v>22</v>
      </c>
      <c r="B168">
        <v>207</v>
      </c>
      <c r="C168" s="14">
        <v>0.53189814814814818</v>
      </c>
      <c r="D168" s="14" t="s">
        <v>38</v>
      </c>
      <c r="E168">
        <v>139</v>
      </c>
      <c r="F168">
        <v>4237</v>
      </c>
      <c r="G168">
        <v>149</v>
      </c>
      <c r="H168">
        <v>17577</v>
      </c>
      <c r="I168">
        <v>0.76</v>
      </c>
    </row>
    <row r="169" spans="1:9" x14ac:dyDescent="0.3">
      <c r="A169" t="s">
        <v>22</v>
      </c>
      <c r="B169">
        <v>208</v>
      </c>
      <c r="C169" s="14">
        <v>0.53195601851851848</v>
      </c>
      <c r="D169" s="14" t="s">
        <v>38</v>
      </c>
      <c r="E169">
        <v>129</v>
      </c>
      <c r="F169">
        <v>4366</v>
      </c>
      <c r="G169">
        <v>139</v>
      </c>
      <c r="H169">
        <v>19301</v>
      </c>
      <c r="I169">
        <v>0.78</v>
      </c>
    </row>
    <row r="170" spans="1:9" x14ac:dyDescent="0.3">
      <c r="A170" t="s">
        <v>22</v>
      </c>
      <c r="B170">
        <v>209</v>
      </c>
      <c r="C170" s="14">
        <v>0.5320138888888889</v>
      </c>
      <c r="D170" s="14" t="s">
        <v>38</v>
      </c>
      <c r="E170">
        <v>129</v>
      </c>
      <c r="F170">
        <v>4057</v>
      </c>
      <c r="G170">
        <v>149</v>
      </c>
      <c r="H170">
        <v>19670</v>
      </c>
      <c r="I170">
        <v>0.8</v>
      </c>
    </row>
    <row r="171" spans="1:9" x14ac:dyDescent="0.3">
      <c r="A171" t="s">
        <v>22</v>
      </c>
      <c r="B171">
        <v>210</v>
      </c>
      <c r="C171" s="14">
        <v>0.53207175925925931</v>
      </c>
      <c r="D171" s="14" t="s">
        <v>38</v>
      </c>
      <c r="E171">
        <v>129</v>
      </c>
      <c r="F171">
        <v>4865</v>
      </c>
      <c r="G171">
        <v>149</v>
      </c>
      <c r="H171">
        <v>19321</v>
      </c>
      <c r="I171">
        <v>0.75</v>
      </c>
    </row>
    <row r="172" spans="1:9" x14ac:dyDescent="0.3">
      <c r="A172" t="s">
        <v>22</v>
      </c>
      <c r="B172">
        <v>211</v>
      </c>
      <c r="C172" s="14">
        <v>0.53214120370370377</v>
      </c>
      <c r="D172" s="14" t="s">
        <v>38</v>
      </c>
      <c r="E172">
        <v>139</v>
      </c>
      <c r="F172">
        <v>4655</v>
      </c>
      <c r="G172">
        <v>149</v>
      </c>
      <c r="H172">
        <v>20627</v>
      </c>
      <c r="I172">
        <v>0.78</v>
      </c>
    </row>
    <row r="173" spans="1:9" x14ac:dyDescent="0.3">
      <c r="A173" t="s">
        <v>22</v>
      </c>
      <c r="B173">
        <v>212</v>
      </c>
      <c r="C173" s="14">
        <v>0.53219907407407407</v>
      </c>
      <c r="D173" s="14" t="s">
        <v>38</v>
      </c>
      <c r="E173">
        <v>129</v>
      </c>
      <c r="F173">
        <v>4975</v>
      </c>
      <c r="G173">
        <v>149</v>
      </c>
      <c r="H173">
        <v>21226</v>
      </c>
      <c r="I173">
        <v>0.77</v>
      </c>
    </row>
    <row r="174" spans="1:9" x14ac:dyDescent="0.3">
      <c r="A174" t="s">
        <v>22</v>
      </c>
      <c r="B174">
        <v>213</v>
      </c>
      <c r="C174" s="14">
        <v>0.53225694444444438</v>
      </c>
      <c r="D174" s="14" t="s">
        <v>38</v>
      </c>
      <c r="E174">
        <v>139</v>
      </c>
      <c r="F174">
        <v>4745</v>
      </c>
      <c r="G174">
        <v>149</v>
      </c>
      <c r="H174">
        <v>19601</v>
      </c>
      <c r="I174">
        <v>0.76</v>
      </c>
    </row>
    <row r="175" spans="1:9" x14ac:dyDescent="0.3">
      <c r="A175" t="s">
        <v>22</v>
      </c>
      <c r="B175">
        <v>214</v>
      </c>
      <c r="C175" s="14">
        <v>0.53232638888888884</v>
      </c>
      <c r="D175" s="14" t="s">
        <v>38</v>
      </c>
      <c r="E175">
        <v>149</v>
      </c>
      <c r="F175">
        <v>4805</v>
      </c>
      <c r="G175">
        <v>159</v>
      </c>
      <c r="H175">
        <v>20867</v>
      </c>
      <c r="I175">
        <v>0.78</v>
      </c>
    </row>
    <row r="176" spans="1:9" x14ac:dyDescent="0.3">
      <c r="A176" t="s">
        <v>22</v>
      </c>
      <c r="B176">
        <v>215</v>
      </c>
      <c r="C176" s="14">
        <v>0.53238425925925925</v>
      </c>
      <c r="D176" s="14" t="s">
        <v>38</v>
      </c>
      <c r="E176">
        <v>139</v>
      </c>
      <c r="F176">
        <v>5044</v>
      </c>
      <c r="G176">
        <v>149</v>
      </c>
      <c r="H176">
        <v>20697</v>
      </c>
      <c r="I176">
        <v>0.76</v>
      </c>
    </row>
    <row r="177" spans="1:9" x14ac:dyDescent="0.3">
      <c r="A177" t="s">
        <v>22</v>
      </c>
      <c r="B177">
        <v>216</v>
      </c>
      <c r="C177" s="14">
        <v>0.53245370370370371</v>
      </c>
      <c r="D177" s="14" t="s">
        <v>38</v>
      </c>
      <c r="E177">
        <v>159</v>
      </c>
      <c r="F177">
        <v>4725</v>
      </c>
      <c r="G177">
        <v>149</v>
      </c>
      <c r="H177">
        <v>19281</v>
      </c>
      <c r="I177">
        <v>0.76</v>
      </c>
    </row>
    <row r="178" spans="1:9" x14ac:dyDescent="0.3">
      <c r="A178" t="s">
        <v>22</v>
      </c>
      <c r="B178">
        <v>217</v>
      </c>
      <c r="C178" s="14">
        <v>0.53249999999999997</v>
      </c>
      <c r="D178" s="14" t="s">
        <v>38</v>
      </c>
      <c r="E178">
        <v>129</v>
      </c>
      <c r="F178">
        <v>6630</v>
      </c>
      <c r="G178">
        <v>139</v>
      </c>
      <c r="H178">
        <v>21315</v>
      </c>
      <c r="I178">
        <v>0.69</v>
      </c>
    </row>
    <row r="179" spans="1:9" x14ac:dyDescent="0.3">
      <c r="A179" t="s">
        <v>22</v>
      </c>
      <c r="B179">
        <v>218</v>
      </c>
      <c r="C179" s="14">
        <v>0.53256944444444443</v>
      </c>
      <c r="D179" s="14" t="s">
        <v>38</v>
      </c>
      <c r="E179">
        <v>139</v>
      </c>
      <c r="F179">
        <v>4127</v>
      </c>
      <c r="G179">
        <v>149</v>
      </c>
      <c r="H179">
        <v>16320</v>
      </c>
      <c r="I179">
        <v>0.75</v>
      </c>
    </row>
    <row r="180" spans="1:9" x14ac:dyDescent="0.3">
      <c r="A180" t="s">
        <v>22</v>
      </c>
      <c r="B180">
        <v>219</v>
      </c>
      <c r="C180" s="14">
        <v>0.5326157407407407</v>
      </c>
      <c r="D180" s="14" t="s">
        <v>38</v>
      </c>
      <c r="E180">
        <v>129</v>
      </c>
      <c r="F180">
        <v>4945</v>
      </c>
      <c r="G180">
        <v>149</v>
      </c>
      <c r="H180">
        <v>18793</v>
      </c>
      <c r="I180">
        <v>0.74</v>
      </c>
    </row>
    <row r="181" spans="1:9" x14ac:dyDescent="0.3">
      <c r="A181" t="s">
        <v>22</v>
      </c>
      <c r="B181">
        <v>220</v>
      </c>
      <c r="C181" s="14">
        <v>0.53267361111111111</v>
      </c>
      <c r="D181" s="14" t="s">
        <v>38</v>
      </c>
      <c r="E181">
        <v>129</v>
      </c>
      <c r="F181">
        <v>4895</v>
      </c>
      <c r="G181">
        <v>139</v>
      </c>
      <c r="H181">
        <v>20518</v>
      </c>
      <c r="I181">
        <v>0.77</v>
      </c>
    </row>
    <row r="182" spans="1:9" x14ac:dyDescent="0.3">
      <c r="A182" t="s">
        <v>19</v>
      </c>
      <c r="B182">
        <v>221</v>
      </c>
      <c r="C182" s="14">
        <v>0.52384259259259258</v>
      </c>
      <c r="D182" s="14" t="s">
        <v>30</v>
      </c>
      <c r="E182">
        <v>129</v>
      </c>
      <c r="F182">
        <v>3479</v>
      </c>
      <c r="G182">
        <v>139</v>
      </c>
      <c r="H182">
        <v>11405</v>
      </c>
      <c r="I182">
        <v>0.7</v>
      </c>
    </row>
    <row r="183" spans="1:9" x14ac:dyDescent="0.3">
      <c r="A183" t="s">
        <v>19</v>
      </c>
      <c r="B183">
        <v>222</v>
      </c>
      <c r="C183" s="14">
        <v>0.523900462962963</v>
      </c>
      <c r="D183" s="14" t="s">
        <v>30</v>
      </c>
      <c r="E183">
        <v>139</v>
      </c>
      <c r="F183">
        <v>5563</v>
      </c>
      <c r="G183">
        <v>149</v>
      </c>
      <c r="H183">
        <v>23260</v>
      </c>
      <c r="I183">
        <v>0.77</v>
      </c>
    </row>
    <row r="184" spans="1:9" x14ac:dyDescent="0.3">
      <c r="A184" t="s">
        <v>19</v>
      </c>
      <c r="B184">
        <v>223</v>
      </c>
      <c r="C184" s="14">
        <v>0.52401620370370372</v>
      </c>
      <c r="D184" s="14" t="s">
        <v>30</v>
      </c>
      <c r="E184">
        <v>129</v>
      </c>
      <c r="F184">
        <v>5214</v>
      </c>
      <c r="G184">
        <v>139</v>
      </c>
      <c r="H184">
        <v>22372</v>
      </c>
      <c r="I184">
        <v>0.77</v>
      </c>
    </row>
    <row r="185" spans="1:9" x14ac:dyDescent="0.3">
      <c r="A185" t="s">
        <v>19</v>
      </c>
      <c r="B185">
        <v>224</v>
      </c>
      <c r="C185" s="14">
        <v>0.52407407407407403</v>
      </c>
      <c r="D185" s="14" t="s">
        <v>30</v>
      </c>
      <c r="E185">
        <v>129</v>
      </c>
      <c r="F185">
        <v>3569</v>
      </c>
      <c r="G185">
        <v>149</v>
      </c>
      <c r="H185">
        <v>16430</v>
      </c>
      <c r="I185">
        <v>0.79</v>
      </c>
    </row>
    <row r="186" spans="1:9" x14ac:dyDescent="0.3">
      <c r="A186" t="s">
        <v>19</v>
      </c>
      <c r="B186">
        <v>225</v>
      </c>
      <c r="C186" s="14">
        <v>0.52414351851851848</v>
      </c>
      <c r="D186" s="14" t="s">
        <v>30</v>
      </c>
      <c r="E186">
        <v>129</v>
      </c>
      <c r="F186">
        <v>4655</v>
      </c>
      <c r="G186">
        <v>139</v>
      </c>
      <c r="H186">
        <v>15284</v>
      </c>
      <c r="I186">
        <v>0.7</v>
      </c>
    </row>
    <row r="187" spans="1:9" x14ac:dyDescent="0.3">
      <c r="A187" t="s">
        <v>19</v>
      </c>
      <c r="B187">
        <v>226</v>
      </c>
      <c r="C187" s="14">
        <v>0.5242013888888889</v>
      </c>
      <c r="D187" s="14" t="s">
        <v>30</v>
      </c>
      <c r="E187">
        <v>129</v>
      </c>
      <c r="F187">
        <v>4536</v>
      </c>
      <c r="G187">
        <v>139</v>
      </c>
      <c r="H187">
        <v>19152</v>
      </c>
      <c r="I187">
        <v>0.77</v>
      </c>
    </row>
    <row r="188" spans="1:9" x14ac:dyDescent="0.3">
      <c r="A188" t="s">
        <v>19</v>
      </c>
      <c r="B188">
        <v>227</v>
      </c>
      <c r="C188" s="14">
        <v>0.52424768518518516</v>
      </c>
      <c r="D188" s="14" t="s">
        <v>30</v>
      </c>
      <c r="E188">
        <v>139</v>
      </c>
      <c r="F188">
        <v>3619</v>
      </c>
      <c r="G188">
        <v>149</v>
      </c>
      <c r="H188">
        <v>15902</v>
      </c>
      <c r="I188">
        <v>0.78</v>
      </c>
    </row>
    <row r="189" spans="1:9" x14ac:dyDescent="0.3">
      <c r="A189" t="s">
        <v>19</v>
      </c>
      <c r="B189">
        <v>228</v>
      </c>
      <c r="C189" s="14">
        <v>0.52430555555555558</v>
      </c>
      <c r="D189" s="14" t="s">
        <v>30</v>
      </c>
      <c r="E189">
        <v>139</v>
      </c>
      <c r="F189">
        <v>5304</v>
      </c>
      <c r="G189">
        <v>159</v>
      </c>
      <c r="H189">
        <v>21455</v>
      </c>
      <c r="I189">
        <v>0.76</v>
      </c>
    </row>
    <row r="190" spans="1:9" x14ac:dyDescent="0.3">
      <c r="A190" t="s">
        <v>19</v>
      </c>
      <c r="B190">
        <v>229</v>
      </c>
      <c r="C190" s="14">
        <v>0.52435185185185185</v>
      </c>
      <c r="D190" s="14" t="s">
        <v>30</v>
      </c>
      <c r="E190">
        <v>129</v>
      </c>
      <c r="F190">
        <v>5393</v>
      </c>
      <c r="G190">
        <v>139</v>
      </c>
      <c r="H190">
        <v>21525</v>
      </c>
      <c r="I190">
        <v>0.75</v>
      </c>
    </row>
    <row r="191" spans="1:9" x14ac:dyDescent="0.3">
      <c r="A191" t="s">
        <v>19</v>
      </c>
      <c r="B191">
        <v>230</v>
      </c>
      <c r="C191" s="14">
        <v>0.52440972222222226</v>
      </c>
      <c r="D191" s="14" t="s">
        <v>30</v>
      </c>
      <c r="E191">
        <v>129</v>
      </c>
      <c r="F191">
        <v>4715</v>
      </c>
      <c r="G191">
        <v>149</v>
      </c>
      <c r="H191">
        <v>20558</v>
      </c>
      <c r="I191">
        <v>0.78</v>
      </c>
    </row>
    <row r="192" spans="1:9" x14ac:dyDescent="0.3">
      <c r="A192" t="s">
        <v>19</v>
      </c>
      <c r="B192">
        <v>231</v>
      </c>
      <c r="C192" s="14">
        <v>0.52447916666666672</v>
      </c>
      <c r="D192" s="14" t="s">
        <v>30</v>
      </c>
      <c r="E192">
        <v>119</v>
      </c>
      <c r="F192">
        <v>4426</v>
      </c>
      <c r="G192">
        <v>139</v>
      </c>
      <c r="H192">
        <v>19999</v>
      </c>
      <c r="I192">
        <v>0.78</v>
      </c>
    </row>
    <row r="193" spans="1:9" x14ac:dyDescent="0.3">
      <c r="A193" t="s">
        <v>19</v>
      </c>
      <c r="B193">
        <v>232</v>
      </c>
      <c r="C193" s="14">
        <v>0.52453703703703702</v>
      </c>
      <c r="D193" s="14" t="s">
        <v>30</v>
      </c>
      <c r="E193">
        <v>129</v>
      </c>
      <c r="F193">
        <v>4267</v>
      </c>
      <c r="G193">
        <v>139</v>
      </c>
      <c r="H193">
        <v>17776</v>
      </c>
      <c r="I193">
        <v>0.77</v>
      </c>
    </row>
    <row r="194" spans="1:9" x14ac:dyDescent="0.3">
      <c r="A194" t="s">
        <v>19</v>
      </c>
      <c r="B194">
        <v>233</v>
      </c>
      <c r="C194" s="14">
        <v>0.52458333333333329</v>
      </c>
      <c r="D194" s="14" t="s">
        <v>30</v>
      </c>
      <c r="E194">
        <v>129</v>
      </c>
      <c r="F194">
        <v>4426</v>
      </c>
      <c r="G194">
        <v>139</v>
      </c>
      <c r="H194">
        <v>18962</v>
      </c>
      <c r="I194">
        <v>0.77</v>
      </c>
    </row>
    <row r="195" spans="1:9" x14ac:dyDescent="0.3">
      <c r="A195" t="s">
        <v>19</v>
      </c>
      <c r="B195">
        <v>234</v>
      </c>
      <c r="C195" s="14">
        <v>0.52464120370370371</v>
      </c>
      <c r="D195" s="14" t="s">
        <v>30</v>
      </c>
      <c r="E195">
        <v>129</v>
      </c>
      <c r="F195">
        <v>5513</v>
      </c>
      <c r="G195">
        <v>149</v>
      </c>
      <c r="H195">
        <v>21904</v>
      </c>
      <c r="I195">
        <v>0.75</v>
      </c>
    </row>
    <row r="196" spans="1:9" x14ac:dyDescent="0.3">
      <c r="A196" t="s">
        <v>19</v>
      </c>
      <c r="B196">
        <v>235</v>
      </c>
      <c r="C196" s="14">
        <v>0.52469907407407412</v>
      </c>
      <c r="D196" s="14" t="s">
        <v>30</v>
      </c>
      <c r="E196">
        <v>139</v>
      </c>
      <c r="F196">
        <v>4705</v>
      </c>
      <c r="G196">
        <v>139</v>
      </c>
      <c r="H196">
        <v>19969</v>
      </c>
      <c r="I196">
        <v>0.77</v>
      </c>
    </row>
    <row r="197" spans="1:9" x14ac:dyDescent="0.3">
      <c r="A197" t="s">
        <v>18</v>
      </c>
      <c r="B197">
        <v>236</v>
      </c>
      <c r="C197" s="14">
        <v>0.52484953703703707</v>
      </c>
      <c r="D197" s="14" t="s">
        <v>30</v>
      </c>
      <c r="E197">
        <v>129</v>
      </c>
      <c r="F197">
        <v>3190</v>
      </c>
      <c r="G197">
        <v>139</v>
      </c>
      <c r="H197">
        <v>13050</v>
      </c>
      <c r="I197">
        <v>0.76</v>
      </c>
    </row>
    <row r="198" spans="1:9" x14ac:dyDescent="0.3">
      <c r="A198" t="s">
        <v>18</v>
      </c>
      <c r="B198">
        <v>237</v>
      </c>
      <c r="C198" s="14">
        <v>0.52490740740740738</v>
      </c>
      <c r="D198" s="14" t="s">
        <v>30</v>
      </c>
      <c r="E198">
        <v>129</v>
      </c>
      <c r="F198">
        <v>5493</v>
      </c>
      <c r="G198">
        <v>139</v>
      </c>
      <c r="H198">
        <v>22472</v>
      </c>
      <c r="I198">
        <v>0.76</v>
      </c>
    </row>
    <row r="199" spans="1:9" x14ac:dyDescent="0.3">
      <c r="A199" t="s">
        <v>18</v>
      </c>
      <c r="B199">
        <v>238</v>
      </c>
      <c r="C199" s="14">
        <v>0.52495370370370364</v>
      </c>
      <c r="D199" s="14" t="s">
        <v>30</v>
      </c>
      <c r="E199">
        <v>139</v>
      </c>
      <c r="F199">
        <v>5054</v>
      </c>
      <c r="G199">
        <v>149</v>
      </c>
      <c r="H199">
        <v>21914</v>
      </c>
      <c r="I199">
        <v>0.77</v>
      </c>
    </row>
    <row r="200" spans="1:9" x14ac:dyDescent="0.3">
      <c r="A200" t="s">
        <v>18</v>
      </c>
      <c r="B200">
        <v>239</v>
      </c>
      <c r="C200" s="14">
        <v>0.52500000000000002</v>
      </c>
      <c r="D200" s="14" t="s">
        <v>30</v>
      </c>
      <c r="E200">
        <v>139</v>
      </c>
      <c r="F200">
        <v>3838</v>
      </c>
      <c r="G200">
        <v>139</v>
      </c>
      <c r="H200">
        <v>14446</v>
      </c>
      <c r="I200">
        <v>0.74</v>
      </c>
    </row>
    <row r="201" spans="1:9" x14ac:dyDescent="0.3">
      <c r="A201" t="s">
        <v>18</v>
      </c>
      <c r="B201">
        <v>240</v>
      </c>
      <c r="C201" s="14">
        <v>0.52506944444444448</v>
      </c>
      <c r="D201" s="14" t="s">
        <v>30</v>
      </c>
      <c r="E201">
        <v>129</v>
      </c>
      <c r="F201">
        <v>3409</v>
      </c>
      <c r="G201">
        <v>139</v>
      </c>
      <c r="H201">
        <v>10139</v>
      </c>
      <c r="I201">
        <v>0.67</v>
      </c>
    </row>
    <row r="202" spans="1:9" x14ac:dyDescent="0.3">
      <c r="A202" t="s">
        <v>18</v>
      </c>
      <c r="B202">
        <v>241</v>
      </c>
      <c r="C202" s="14">
        <v>0.52512731481481478</v>
      </c>
      <c r="D202" s="14" t="s">
        <v>30</v>
      </c>
      <c r="E202">
        <v>139</v>
      </c>
      <c r="F202">
        <v>3798</v>
      </c>
      <c r="G202">
        <v>149</v>
      </c>
      <c r="H202">
        <v>14227</v>
      </c>
      <c r="I202">
        <v>0.74</v>
      </c>
    </row>
    <row r="203" spans="1:9" x14ac:dyDescent="0.3">
      <c r="A203" t="s">
        <v>18</v>
      </c>
      <c r="B203">
        <v>242</v>
      </c>
      <c r="C203" s="14">
        <v>0.5251851851851852</v>
      </c>
      <c r="D203" s="14" t="s">
        <v>30</v>
      </c>
      <c r="E203">
        <v>129</v>
      </c>
      <c r="F203">
        <v>5164</v>
      </c>
      <c r="G203">
        <v>139</v>
      </c>
      <c r="H203">
        <v>17068</v>
      </c>
      <c r="I203">
        <v>0.7</v>
      </c>
    </row>
    <row r="204" spans="1:9" x14ac:dyDescent="0.3">
      <c r="A204" t="s">
        <v>18</v>
      </c>
      <c r="B204">
        <v>243</v>
      </c>
      <c r="C204" s="14">
        <v>0.52526620370370369</v>
      </c>
      <c r="D204" s="14" t="s">
        <v>30</v>
      </c>
      <c r="E204">
        <v>129</v>
      </c>
      <c r="F204">
        <v>4147</v>
      </c>
      <c r="G204">
        <v>139</v>
      </c>
      <c r="H204">
        <v>17626</v>
      </c>
      <c r="I204">
        <v>0.77</v>
      </c>
    </row>
    <row r="205" spans="1:9" x14ac:dyDescent="0.3">
      <c r="A205" t="s">
        <v>18</v>
      </c>
      <c r="B205">
        <v>244</v>
      </c>
      <c r="C205" s="14">
        <v>0.52531249999999996</v>
      </c>
      <c r="D205" s="14" t="s">
        <v>30</v>
      </c>
      <c r="E205">
        <v>139</v>
      </c>
      <c r="F205">
        <v>4675</v>
      </c>
      <c r="G205">
        <v>149</v>
      </c>
      <c r="H205">
        <v>20827</v>
      </c>
      <c r="I205">
        <v>0.78</v>
      </c>
    </row>
    <row r="206" spans="1:9" x14ac:dyDescent="0.3">
      <c r="A206" t="s">
        <v>18</v>
      </c>
      <c r="B206">
        <v>245</v>
      </c>
      <c r="C206" s="14">
        <v>0.52537037037037038</v>
      </c>
      <c r="D206" s="14" t="s">
        <v>30</v>
      </c>
      <c r="E206">
        <v>129</v>
      </c>
      <c r="F206">
        <v>4446</v>
      </c>
      <c r="G206">
        <v>139</v>
      </c>
      <c r="H206">
        <v>18733</v>
      </c>
      <c r="I206">
        <v>0.77</v>
      </c>
    </row>
    <row r="207" spans="1:9" x14ac:dyDescent="0.3">
      <c r="A207" t="s">
        <v>18</v>
      </c>
      <c r="B207">
        <v>246</v>
      </c>
      <c r="C207" s="14">
        <v>0.52542824074074079</v>
      </c>
      <c r="D207" s="14" t="s">
        <v>30</v>
      </c>
      <c r="E207">
        <v>129</v>
      </c>
      <c r="F207">
        <v>4177</v>
      </c>
      <c r="G207">
        <v>139</v>
      </c>
      <c r="H207">
        <v>18653</v>
      </c>
      <c r="I207">
        <v>0.78</v>
      </c>
    </row>
    <row r="208" spans="1:9" x14ac:dyDescent="0.3">
      <c r="A208" t="s">
        <v>18</v>
      </c>
      <c r="B208">
        <v>247</v>
      </c>
      <c r="C208" s="14">
        <v>0.52549768518518525</v>
      </c>
      <c r="D208" s="14" t="s">
        <v>30</v>
      </c>
      <c r="E208">
        <v>139</v>
      </c>
      <c r="F208">
        <v>4267</v>
      </c>
      <c r="G208">
        <v>149</v>
      </c>
      <c r="H208">
        <v>18733</v>
      </c>
      <c r="I208">
        <v>0.78</v>
      </c>
    </row>
    <row r="209" spans="1:9" x14ac:dyDescent="0.3">
      <c r="A209" t="s">
        <v>18</v>
      </c>
      <c r="B209">
        <v>248</v>
      </c>
      <c r="C209" s="14">
        <v>0.52554398148148151</v>
      </c>
      <c r="D209" s="14" t="s">
        <v>30</v>
      </c>
      <c r="E209">
        <v>129</v>
      </c>
      <c r="F209">
        <v>3898</v>
      </c>
      <c r="G209">
        <v>139</v>
      </c>
      <c r="H209">
        <v>17098</v>
      </c>
      <c r="I209">
        <v>0.78</v>
      </c>
    </row>
    <row r="210" spans="1:9" x14ac:dyDescent="0.3">
      <c r="A210" t="s">
        <v>18</v>
      </c>
      <c r="B210">
        <v>249</v>
      </c>
      <c r="C210" s="14">
        <v>0.52560185185185182</v>
      </c>
      <c r="D210" s="14" t="s">
        <v>30</v>
      </c>
      <c r="E210">
        <v>129</v>
      </c>
      <c r="F210">
        <v>5044</v>
      </c>
      <c r="G210">
        <v>149</v>
      </c>
      <c r="H210">
        <v>21894</v>
      </c>
      <c r="I210">
        <v>0.77</v>
      </c>
    </row>
    <row r="211" spans="1:9" x14ac:dyDescent="0.3">
      <c r="A211" t="s">
        <v>18</v>
      </c>
      <c r="B211">
        <v>250</v>
      </c>
      <c r="C211" s="14">
        <v>0.52567129629629628</v>
      </c>
      <c r="D211" s="14" t="s">
        <v>30</v>
      </c>
      <c r="E211">
        <v>129</v>
      </c>
      <c r="F211">
        <v>4386</v>
      </c>
      <c r="G211">
        <v>139</v>
      </c>
      <c r="H211">
        <v>17936</v>
      </c>
      <c r="I211">
        <v>0.76</v>
      </c>
    </row>
    <row r="212" spans="1:9" x14ac:dyDescent="0.3">
      <c r="A212" t="s">
        <v>17</v>
      </c>
      <c r="B212">
        <v>251</v>
      </c>
      <c r="C212" s="14">
        <v>0.52622685185185192</v>
      </c>
      <c r="D212" s="14" t="s">
        <v>30</v>
      </c>
      <c r="E212">
        <v>129</v>
      </c>
      <c r="F212">
        <v>4187</v>
      </c>
      <c r="G212">
        <v>139</v>
      </c>
      <c r="H212">
        <v>17607</v>
      </c>
      <c r="I212">
        <v>0.77</v>
      </c>
    </row>
    <row r="213" spans="1:9" x14ac:dyDescent="0.3">
      <c r="A213" t="s">
        <v>17</v>
      </c>
      <c r="B213">
        <v>252</v>
      </c>
      <c r="C213" s="14">
        <v>0.52628472222222222</v>
      </c>
      <c r="D213" s="14" t="s">
        <v>30</v>
      </c>
      <c r="E213">
        <v>139</v>
      </c>
      <c r="F213">
        <v>3948</v>
      </c>
      <c r="G213">
        <v>149</v>
      </c>
      <c r="H213">
        <v>16051</v>
      </c>
      <c r="I213">
        <v>0.76</v>
      </c>
    </row>
    <row r="214" spans="1:9" x14ac:dyDescent="0.3">
      <c r="A214" t="s">
        <v>17</v>
      </c>
      <c r="B214">
        <v>253</v>
      </c>
      <c r="C214" s="14">
        <v>0.52634259259259253</v>
      </c>
      <c r="D214" s="14" t="s">
        <v>30</v>
      </c>
      <c r="E214">
        <v>139</v>
      </c>
      <c r="F214">
        <v>4506</v>
      </c>
      <c r="G214">
        <v>139</v>
      </c>
      <c r="H214">
        <v>20209</v>
      </c>
      <c r="I214">
        <v>0.78</v>
      </c>
    </row>
    <row r="215" spans="1:9" x14ac:dyDescent="0.3">
      <c r="A215" t="s">
        <v>17</v>
      </c>
      <c r="B215">
        <v>254</v>
      </c>
      <c r="C215" s="14">
        <v>0.52640046296296295</v>
      </c>
      <c r="D215" s="14" t="s">
        <v>30</v>
      </c>
      <c r="E215">
        <v>139</v>
      </c>
      <c r="F215">
        <v>4675</v>
      </c>
      <c r="G215">
        <v>149</v>
      </c>
      <c r="H215">
        <v>15293</v>
      </c>
      <c r="I215">
        <v>0.7</v>
      </c>
    </row>
    <row r="216" spans="1:9" x14ac:dyDescent="0.3">
      <c r="A216" t="s">
        <v>17</v>
      </c>
      <c r="B216">
        <v>255</v>
      </c>
      <c r="C216" s="14">
        <v>0.52645833333333336</v>
      </c>
      <c r="D216" s="14" t="s">
        <v>30</v>
      </c>
      <c r="E216">
        <v>139</v>
      </c>
      <c r="F216">
        <v>4955</v>
      </c>
      <c r="G216">
        <v>149</v>
      </c>
      <c r="H216">
        <v>19630</v>
      </c>
      <c r="I216">
        <v>0.75</v>
      </c>
    </row>
    <row r="217" spans="1:9" x14ac:dyDescent="0.3">
      <c r="A217" t="s">
        <v>17</v>
      </c>
      <c r="B217">
        <v>256</v>
      </c>
      <c r="C217" s="14">
        <v>0.52650462962962963</v>
      </c>
      <c r="D217" s="14" t="s">
        <v>30</v>
      </c>
      <c r="E217">
        <v>139</v>
      </c>
      <c r="F217">
        <v>3928</v>
      </c>
      <c r="G217">
        <v>149</v>
      </c>
      <c r="H217">
        <v>15991</v>
      </c>
      <c r="I217">
        <v>0.76</v>
      </c>
    </row>
    <row r="218" spans="1:9" x14ac:dyDescent="0.3">
      <c r="A218" t="s">
        <v>17</v>
      </c>
      <c r="B218">
        <v>257</v>
      </c>
      <c r="C218" s="14">
        <v>0.52656249999999993</v>
      </c>
      <c r="D218" s="14" t="s">
        <v>30</v>
      </c>
      <c r="E218">
        <v>129</v>
      </c>
      <c r="F218">
        <v>4217</v>
      </c>
      <c r="G218">
        <v>139</v>
      </c>
      <c r="H218">
        <v>18364</v>
      </c>
      <c r="I218">
        <v>0.78</v>
      </c>
    </row>
    <row r="219" spans="1:9" x14ac:dyDescent="0.3">
      <c r="A219" t="s">
        <v>17</v>
      </c>
      <c r="B219">
        <v>258</v>
      </c>
      <c r="C219" s="14">
        <v>0.52662037037037035</v>
      </c>
      <c r="D219" s="14" t="s">
        <v>30</v>
      </c>
      <c r="E219">
        <v>139</v>
      </c>
      <c r="F219">
        <v>5294</v>
      </c>
      <c r="G219">
        <v>149</v>
      </c>
      <c r="H219">
        <v>20568</v>
      </c>
      <c r="I219">
        <v>0.75</v>
      </c>
    </row>
    <row r="220" spans="1:9" x14ac:dyDescent="0.3">
      <c r="A220" t="s">
        <v>17</v>
      </c>
      <c r="B220">
        <v>259</v>
      </c>
      <c r="C220" s="14">
        <v>0.52666666666666673</v>
      </c>
      <c r="D220" s="14" t="s">
        <v>30</v>
      </c>
      <c r="E220">
        <v>129</v>
      </c>
      <c r="F220">
        <v>4117</v>
      </c>
      <c r="G220">
        <v>149</v>
      </c>
      <c r="H220">
        <v>17537</v>
      </c>
      <c r="I220">
        <v>0.77</v>
      </c>
    </row>
    <row r="221" spans="1:9" x14ac:dyDescent="0.3">
      <c r="A221" t="s">
        <v>17</v>
      </c>
      <c r="B221">
        <v>260</v>
      </c>
      <c r="C221" s="14">
        <v>0.52671296296296299</v>
      </c>
      <c r="D221" s="14" t="s">
        <v>30</v>
      </c>
      <c r="E221">
        <v>139</v>
      </c>
      <c r="F221">
        <v>4675</v>
      </c>
      <c r="G221">
        <v>149</v>
      </c>
      <c r="H221">
        <v>19680</v>
      </c>
      <c r="I221">
        <v>0.77</v>
      </c>
    </row>
    <row r="222" spans="1:9" x14ac:dyDescent="0.3">
      <c r="A222" t="s">
        <v>17</v>
      </c>
      <c r="B222">
        <v>261</v>
      </c>
      <c r="C222" s="14">
        <v>0.5267708333333333</v>
      </c>
      <c r="D222" s="14" t="s">
        <v>30</v>
      </c>
      <c r="E222">
        <v>139</v>
      </c>
      <c r="F222">
        <v>4685</v>
      </c>
      <c r="G222">
        <v>159</v>
      </c>
      <c r="H222">
        <v>19820</v>
      </c>
      <c r="I222">
        <v>0.77</v>
      </c>
    </row>
    <row r="223" spans="1:9" x14ac:dyDescent="0.3">
      <c r="A223" t="s">
        <v>17</v>
      </c>
      <c r="B223">
        <v>262</v>
      </c>
      <c r="C223" s="14">
        <v>0.52681712962962968</v>
      </c>
      <c r="D223" s="14" t="s">
        <v>30</v>
      </c>
      <c r="E223">
        <v>129</v>
      </c>
      <c r="F223">
        <v>4436</v>
      </c>
      <c r="G223">
        <v>149</v>
      </c>
      <c r="H223">
        <v>18354</v>
      </c>
      <c r="I223">
        <v>0.76</v>
      </c>
    </row>
    <row r="224" spans="1:9" x14ac:dyDescent="0.3">
      <c r="A224" t="s">
        <v>17</v>
      </c>
      <c r="B224">
        <v>263</v>
      </c>
      <c r="C224" s="14">
        <v>0.52688657407407413</v>
      </c>
      <c r="D224" s="14" t="s">
        <v>30</v>
      </c>
      <c r="E224">
        <v>139</v>
      </c>
      <c r="F224">
        <v>4516</v>
      </c>
      <c r="G224">
        <v>149</v>
      </c>
      <c r="H224">
        <v>18514</v>
      </c>
      <c r="I224">
        <v>0.76</v>
      </c>
    </row>
    <row r="225" spans="1:9" x14ac:dyDescent="0.3">
      <c r="A225" t="s">
        <v>17</v>
      </c>
      <c r="B225">
        <v>264</v>
      </c>
      <c r="C225" s="14">
        <v>0.52694444444444444</v>
      </c>
      <c r="D225" s="14" t="s">
        <v>30</v>
      </c>
      <c r="E225">
        <v>139</v>
      </c>
      <c r="F225">
        <v>4975</v>
      </c>
      <c r="G225">
        <v>159</v>
      </c>
      <c r="H225">
        <v>19630</v>
      </c>
      <c r="I225">
        <v>0.75</v>
      </c>
    </row>
    <row r="226" spans="1:9" x14ac:dyDescent="0.3">
      <c r="A226" t="s">
        <v>17</v>
      </c>
      <c r="B226">
        <v>265</v>
      </c>
      <c r="C226" s="14">
        <v>0.5269907407407407</v>
      </c>
      <c r="D226" s="14" t="s">
        <v>30</v>
      </c>
      <c r="E226">
        <v>139</v>
      </c>
      <c r="F226">
        <v>5104</v>
      </c>
      <c r="G226">
        <v>159</v>
      </c>
      <c r="H226">
        <v>21485</v>
      </c>
      <c r="I226">
        <v>0.77</v>
      </c>
    </row>
    <row r="227" spans="1:9" x14ac:dyDescent="0.3">
      <c r="A227" t="s">
        <v>22</v>
      </c>
      <c r="B227">
        <v>266</v>
      </c>
      <c r="C227" s="14">
        <v>0.52716435185185184</v>
      </c>
      <c r="D227" s="14" t="s">
        <v>30</v>
      </c>
      <c r="E227">
        <v>139</v>
      </c>
      <c r="F227">
        <v>4287</v>
      </c>
      <c r="G227">
        <v>149</v>
      </c>
      <c r="H227">
        <v>17656</v>
      </c>
      <c r="I227">
        <v>0.76</v>
      </c>
    </row>
    <row r="228" spans="1:9" x14ac:dyDescent="0.3">
      <c r="A228" t="s">
        <v>22</v>
      </c>
      <c r="B228">
        <v>267</v>
      </c>
      <c r="C228" s="14">
        <v>0.52722222222222226</v>
      </c>
      <c r="D228" s="14" t="s">
        <v>30</v>
      </c>
      <c r="E228">
        <v>139</v>
      </c>
      <c r="F228">
        <v>4147</v>
      </c>
      <c r="G228">
        <v>149</v>
      </c>
      <c r="H228">
        <v>17327</v>
      </c>
      <c r="I228">
        <v>0.77</v>
      </c>
    </row>
    <row r="229" spans="1:9" x14ac:dyDescent="0.3">
      <c r="A229" t="s">
        <v>22</v>
      </c>
      <c r="B229">
        <v>268</v>
      </c>
      <c r="C229" s="14">
        <v>0.52726851851851853</v>
      </c>
      <c r="D229" s="14" t="s">
        <v>30</v>
      </c>
      <c r="E229">
        <v>129</v>
      </c>
      <c r="F229">
        <v>3918</v>
      </c>
      <c r="G229">
        <v>139</v>
      </c>
      <c r="H229">
        <v>17068</v>
      </c>
      <c r="I229">
        <v>0.78</v>
      </c>
    </row>
    <row r="230" spans="1:9" x14ac:dyDescent="0.3">
      <c r="A230" t="s">
        <v>22</v>
      </c>
      <c r="B230">
        <v>269</v>
      </c>
      <c r="C230" s="14">
        <v>0.52732638888888894</v>
      </c>
      <c r="D230" s="14" t="s">
        <v>30</v>
      </c>
      <c r="E230">
        <v>129</v>
      </c>
      <c r="F230">
        <v>4486</v>
      </c>
      <c r="G230">
        <v>139</v>
      </c>
      <c r="H230">
        <v>18783</v>
      </c>
      <c r="I230">
        <v>0.77</v>
      </c>
    </row>
    <row r="231" spans="1:9" x14ac:dyDescent="0.3">
      <c r="A231" t="s">
        <v>22</v>
      </c>
      <c r="B231">
        <v>270</v>
      </c>
      <c r="C231" s="14">
        <v>0.5273958333333334</v>
      </c>
      <c r="D231" s="14" t="s">
        <v>30</v>
      </c>
      <c r="E231">
        <v>129</v>
      </c>
      <c r="F231">
        <v>4795</v>
      </c>
      <c r="G231">
        <v>139</v>
      </c>
      <c r="H231">
        <v>18992</v>
      </c>
      <c r="I231">
        <v>0.75</v>
      </c>
    </row>
    <row r="232" spans="1:9" x14ac:dyDescent="0.3">
      <c r="A232" t="s">
        <v>22</v>
      </c>
      <c r="B232">
        <v>271</v>
      </c>
      <c r="C232" s="14">
        <v>0.5274537037037037</v>
      </c>
      <c r="D232" s="14" t="s">
        <v>30</v>
      </c>
      <c r="E232">
        <v>119</v>
      </c>
      <c r="F232">
        <v>4277</v>
      </c>
      <c r="G232">
        <v>139</v>
      </c>
      <c r="H232">
        <v>17158</v>
      </c>
      <c r="I232">
        <v>0.76</v>
      </c>
    </row>
    <row r="233" spans="1:9" x14ac:dyDescent="0.3">
      <c r="A233" t="s">
        <v>22</v>
      </c>
      <c r="B233">
        <v>272</v>
      </c>
      <c r="C233" s="14">
        <v>0.52751157407407401</v>
      </c>
      <c r="D233" s="14" t="s">
        <v>30</v>
      </c>
      <c r="E233">
        <v>129</v>
      </c>
      <c r="F233">
        <v>4207</v>
      </c>
      <c r="G233">
        <v>149</v>
      </c>
      <c r="H233">
        <v>18623</v>
      </c>
      <c r="I233">
        <v>0.78</v>
      </c>
    </row>
    <row r="234" spans="1:9" x14ac:dyDescent="0.3">
      <c r="A234" t="s">
        <v>22</v>
      </c>
      <c r="B234">
        <v>273</v>
      </c>
      <c r="C234" s="14">
        <v>0.52756944444444442</v>
      </c>
      <c r="D234" s="14" t="s">
        <v>30</v>
      </c>
      <c r="E234">
        <v>159</v>
      </c>
      <c r="F234">
        <v>4107</v>
      </c>
      <c r="G234">
        <v>219</v>
      </c>
      <c r="H234">
        <v>15802</v>
      </c>
      <c r="I234">
        <v>0.75</v>
      </c>
    </row>
    <row r="235" spans="1:9" x14ac:dyDescent="0.3">
      <c r="A235" t="s">
        <v>22</v>
      </c>
      <c r="B235">
        <v>274</v>
      </c>
      <c r="C235" s="14">
        <v>0.52763888888888888</v>
      </c>
      <c r="D235" s="14" t="s">
        <v>30</v>
      </c>
      <c r="E235">
        <v>129</v>
      </c>
      <c r="F235">
        <v>5403</v>
      </c>
      <c r="G235">
        <v>139</v>
      </c>
      <c r="H235">
        <v>19441</v>
      </c>
      <c r="I235">
        <v>0.73</v>
      </c>
    </row>
    <row r="236" spans="1:9" x14ac:dyDescent="0.3">
      <c r="A236" t="s">
        <v>22</v>
      </c>
      <c r="B236">
        <v>275</v>
      </c>
      <c r="C236" s="14">
        <v>0.52771990740740737</v>
      </c>
      <c r="D236" s="14" t="s">
        <v>30</v>
      </c>
      <c r="E236">
        <v>129</v>
      </c>
      <c r="F236">
        <v>4137</v>
      </c>
      <c r="G236">
        <v>139</v>
      </c>
      <c r="H236">
        <v>17008</v>
      </c>
      <c r="I236">
        <v>0.76</v>
      </c>
    </row>
    <row r="237" spans="1:9" x14ac:dyDescent="0.3">
      <c r="A237" t="s">
        <v>22</v>
      </c>
      <c r="B237">
        <v>276</v>
      </c>
      <c r="C237" s="14">
        <v>0.52776620370370375</v>
      </c>
      <c r="D237" s="14" t="s">
        <v>30</v>
      </c>
      <c r="E237">
        <v>129</v>
      </c>
      <c r="F237">
        <v>6021</v>
      </c>
      <c r="G237">
        <v>139</v>
      </c>
      <c r="H237">
        <v>16151</v>
      </c>
      <c r="I237">
        <v>0.63</v>
      </c>
    </row>
    <row r="238" spans="1:9" x14ac:dyDescent="0.3">
      <c r="A238" t="s">
        <v>22</v>
      </c>
      <c r="B238">
        <v>277</v>
      </c>
      <c r="C238" s="14">
        <v>0.52782407407407406</v>
      </c>
      <c r="D238" s="14" t="s">
        <v>30</v>
      </c>
      <c r="E238">
        <v>139</v>
      </c>
      <c r="F238">
        <v>4087</v>
      </c>
      <c r="G238">
        <v>139</v>
      </c>
      <c r="H238">
        <v>14316</v>
      </c>
      <c r="I238">
        <v>0.72</v>
      </c>
    </row>
    <row r="239" spans="1:9" x14ac:dyDescent="0.3">
      <c r="A239" t="s">
        <v>22</v>
      </c>
      <c r="B239">
        <v>278</v>
      </c>
      <c r="C239" s="14">
        <v>0.52788194444444447</v>
      </c>
      <c r="D239" s="14" t="s">
        <v>30</v>
      </c>
      <c r="E239">
        <v>129</v>
      </c>
      <c r="F239">
        <v>4576</v>
      </c>
      <c r="G239">
        <v>149</v>
      </c>
      <c r="H239">
        <v>17168</v>
      </c>
      <c r="I239">
        <v>0.74</v>
      </c>
    </row>
    <row r="240" spans="1:9" x14ac:dyDescent="0.3">
      <c r="A240" t="s">
        <v>22</v>
      </c>
      <c r="B240">
        <v>279</v>
      </c>
      <c r="C240" s="14">
        <v>0.52792824074074074</v>
      </c>
      <c r="D240" s="14" t="s">
        <v>30</v>
      </c>
      <c r="E240">
        <v>139</v>
      </c>
      <c r="F240">
        <v>4197</v>
      </c>
      <c r="G240">
        <v>149</v>
      </c>
      <c r="H240">
        <v>17766</v>
      </c>
      <c r="I240">
        <v>0.77</v>
      </c>
    </row>
    <row r="241" spans="1:9" x14ac:dyDescent="0.3">
      <c r="A241" t="s">
        <v>22</v>
      </c>
      <c r="B241">
        <v>280</v>
      </c>
      <c r="C241" s="14">
        <v>0.52798611111111116</v>
      </c>
      <c r="D241" s="14" t="s">
        <v>30</v>
      </c>
      <c r="E241">
        <v>129</v>
      </c>
      <c r="F241">
        <v>4556</v>
      </c>
      <c r="G241">
        <v>139</v>
      </c>
      <c r="H241">
        <v>18434</v>
      </c>
      <c r="I241">
        <v>0.76</v>
      </c>
    </row>
    <row r="242" spans="1:9" x14ac:dyDescent="0.3">
      <c r="A242" t="s">
        <v>19</v>
      </c>
      <c r="B242">
        <v>281</v>
      </c>
      <c r="C242" s="14">
        <v>0.49258101851851849</v>
      </c>
      <c r="D242" s="14" t="s">
        <v>40</v>
      </c>
      <c r="E242">
        <v>129</v>
      </c>
      <c r="F242">
        <v>3808</v>
      </c>
      <c r="G242">
        <v>139</v>
      </c>
      <c r="H242">
        <v>17846</v>
      </c>
      <c r="I242">
        <v>0.79</v>
      </c>
    </row>
    <row r="243" spans="1:9" x14ac:dyDescent="0.3">
      <c r="A243" t="s">
        <v>19</v>
      </c>
      <c r="B243">
        <v>282</v>
      </c>
      <c r="C243" s="14">
        <v>0.4926388888888889</v>
      </c>
      <c r="D243" s="14" t="s">
        <v>40</v>
      </c>
      <c r="E243">
        <v>195</v>
      </c>
      <c r="F243">
        <v>7022</v>
      </c>
      <c r="G243">
        <v>227</v>
      </c>
      <c r="H243">
        <v>26626</v>
      </c>
      <c r="I243">
        <v>0.74</v>
      </c>
    </row>
    <row r="244" spans="1:9" x14ac:dyDescent="0.3">
      <c r="A244" t="s">
        <v>19</v>
      </c>
      <c r="B244">
        <v>283</v>
      </c>
      <c r="C244" s="14">
        <v>0.49268518518518517</v>
      </c>
      <c r="D244" s="14" t="s">
        <v>40</v>
      </c>
      <c r="E244">
        <v>119</v>
      </c>
      <c r="F244">
        <v>4027</v>
      </c>
      <c r="G244">
        <v>139</v>
      </c>
      <c r="H244">
        <v>17517</v>
      </c>
      <c r="I244">
        <v>0.78</v>
      </c>
    </row>
    <row r="245" spans="1:9" x14ac:dyDescent="0.3">
      <c r="A245" t="s">
        <v>19</v>
      </c>
      <c r="B245">
        <v>284</v>
      </c>
      <c r="C245" s="14">
        <v>0.49274305555555559</v>
      </c>
      <c r="D245" s="14" t="s">
        <v>40</v>
      </c>
      <c r="E245">
        <v>119</v>
      </c>
      <c r="F245">
        <v>4297</v>
      </c>
      <c r="G245">
        <v>139</v>
      </c>
      <c r="H245">
        <v>18135</v>
      </c>
      <c r="I245">
        <v>0.77</v>
      </c>
    </row>
    <row r="246" spans="1:9" x14ac:dyDescent="0.3">
      <c r="A246" t="s">
        <v>19</v>
      </c>
      <c r="B246">
        <v>285</v>
      </c>
      <c r="C246" s="14">
        <v>0.49278935185185185</v>
      </c>
      <c r="D246" s="14" t="s">
        <v>40</v>
      </c>
      <c r="E246">
        <v>119</v>
      </c>
      <c r="F246">
        <v>5104</v>
      </c>
      <c r="G246">
        <v>139</v>
      </c>
      <c r="H246">
        <v>20448</v>
      </c>
      <c r="I246">
        <v>0.75</v>
      </c>
    </row>
    <row r="247" spans="1:9" x14ac:dyDescent="0.3">
      <c r="A247" t="s">
        <v>19</v>
      </c>
      <c r="B247">
        <v>286</v>
      </c>
      <c r="C247" s="14">
        <v>0.49284722222222221</v>
      </c>
      <c r="D247" s="14" t="s">
        <v>40</v>
      </c>
      <c r="E247">
        <v>119</v>
      </c>
      <c r="F247">
        <v>3668</v>
      </c>
      <c r="G247">
        <v>129</v>
      </c>
      <c r="H247">
        <v>16420</v>
      </c>
      <c r="I247">
        <v>0.78</v>
      </c>
    </row>
    <row r="248" spans="1:9" x14ac:dyDescent="0.3">
      <c r="A248" t="s">
        <v>19</v>
      </c>
      <c r="B248">
        <v>287</v>
      </c>
      <c r="C248" s="14">
        <v>0.49291666666666667</v>
      </c>
      <c r="D248" s="14" t="s">
        <v>40</v>
      </c>
      <c r="E248">
        <v>129</v>
      </c>
      <c r="F248">
        <v>4366</v>
      </c>
      <c r="G248">
        <v>139</v>
      </c>
      <c r="H248">
        <v>18933</v>
      </c>
      <c r="I248">
        <v>0.77</v>
      </c>
    </row>
    <row r="249" spans="1:9" x14ac:dyDescent="0.3">
      <c r="A249" t="s">
        <v>19</v>
      </c>
      <c r="B249">
        <v>288</v>
      </c>
      <c r="C249" s="14">
        <v>0.49299768518518516</v>
      </c>
      <c r="D249" s="14" t="s">
        <v>40</v>
      </c>
      <c r="E249">
        <v>119</v>
      </c>
      <c r="F249">
        <v>3688</v>
      </c>
      <c r="G249">
        <v>139</v>
      </c>
      <c r="H249">
        <v>17327</v>
      </c>
      <c r="I249">
        <v>0.79</v>
      </c>
    </row>
    <row r="250" spans="1:9" x14ac:dyDescent="0.3">
      <c r="A250" t="s">
        <v>19</v>
      </c>
      <c r="B250">
        <v>289</v>
      </c>
      <c r="C250" s="14">
        <v>0.49307870370370371</v>
      </c>
      <c r="D250" s="14" t="s">
        <v>40</v>
      </c>
      <c r="E250">
        <v>119</v>
      </c>
      <c r="F250">
        <v>4496</v>
      </c>
      <c r="G250">
        <v>139</v>
      </c>
      <c r="H250">
        <v>18783</v>
      </c>
      <c r="I250">
        <v>0.77</v>
      </c>
    </row>
    <row r="251" spans="1:9" x14ac:dyDescent="0.3">
      <c r="A251" t="s">
        <v>19</v>
      </c>
      <c r="B251">
        <v>290</v>
      </c>
      <c r="C251" s="14">
        <v>0.49320601851851853</v>
      </c>
      <c r="D251" s="14" t="s">
        <v>40</v>
      </c>
      <c r="E251">
        <v>129</v>
      </c>
      <c r="F251">
        <v>3868</v>
      </c>
      <c r="G251">
        <v>129</v>
      </c>
      <c r="H251">
        <v>17148</v>
      </c>
      <c r="I251">
        <v>0.78</v>
      </c>
    </row>
    <row r="252" spans="1:9" x14ac:dyDescent="0.3">
      <c r="A252" t="s">
        <v>19</v>
      </c>
      <c r="B252">
        <v>291</v>
      </c>
      <c r="C252" s="14">
        <v>0.49341435185185184</v>
      </c>
      <c r="D252" s="14" t="s">
        <v>40</v>
      </c>
      <c r="E252">
        <v>129</v>
      </c>
      <c r="F252">
        <v>5543</v>
      </c>
      <c r="G252">
        <v>129</v>
      </c>
      <c r="H252">
        <v>19272</v>
      </c>
      <c r="I252">
        <v>0.72</v>
      </c>
    </row>
    <row r="253" spans="1:9" x14ac:dyDescent="0.3">
      <c r="A253" t="s">
        <v>19</v>
      </c>
      <c r="B253">
        <v>292</v>
      </c>
      <c r="C253" s="14">
        <v>0.4934837962962963</v>
      </c>
      <c r="D253" s="14" t="s">
        <v>40</v>
      </c>
      <c r="E253">
        <v>119</v>
      </c>
      <c r="F253">
        <v>3509</v>
      </c>
      <c r="G253">
        <v>139</v>
      </c>
      <c r="H253">
        <v>16410</v>
      </c>
      <c r="I253">
        <v>0.79</v>
      </c>
    </row>
    <row r="254" spans="1:9" x14ac:dyDescent="0.3">
      <c r="A254" t="s">
        <v>19</v>
      </c>
      <c r="B254">
        <v>293</v>
      </c>
      <c r="C254" s="14">
        <v>0.49356481481481485</v>
      </c>
      <c r="D254" s="14" t="s">
        <v>40</v>
      </c>
      <c r="E254">
        <v>119</v>
      </c>
      <c r="F254">
        <v>3958</v>
      </c>
      <c r="G254">
        <v>129</v>
      </c>
      <c r="H254">
        <v>17018</v>
      </c>
      <c r="I254">
        <v>0.77</v>
      </c>
    </row>
    <row r="255" spans="1:9" x14ac:dyDescent="0.3">
      <c r="A255" t="s">
        <v>19</v>
      </c>
      <c r="B255">
        <v>294</v>
      </c>
      <c r="C255" s="14">
        <v>0.49365740740740738</v>
      </c>
      <c r="D255" s="14" t="s">
        <v>40</v>
      </c>
      <c r="E255">
        <v>129</v>
      </c>
      <c r="F255">
        <v>4805</v>
      </c>
      <c r="G255">
        <v>139</v>
      </c>
      <c r="H255">
        <v>19122</v>
      </c>
      <c r="I255">
        <v>0.75</v>
      </c>
    </row>
    <row r="256" spans="1:9" x14ac:dyDescent="0.3">
      <c r="A256" t="s">
        <v>19</v>
      </c>
      <c r="B256">
        <v>295</v>
      </c>
      <c r="C256" s="14">
        <v>0.49386574074074074</v>
      </c>
      <c r="D256" s="14" t="s">
        <v>40</v>
      </c>
      <c r="E256">
        <v>129</v>
      </c>
      <c r="F256">
        <v>5463</v>
      </c>
      <c r="G256">
        <v>139</v>
      </c>
      <c r="H256">
        <v>22332</v>
      </c>
      <c r="I256">
        <v>0.76</v>
      </c>
    </row>
    <row r="257" spans="1:9" x14ac:dyDescent="0.3">
      <c r="A257" t="s">
        <v>18</v>
      </c>
      <c r="B257">
        <v>296</v>
      </c>
      <c r="C257" s="14">
        <v>0.49428240740740742</v>
      </c>
      <c r="D257" s="14" t="s">
        <v>40</v>
      </c>
      <c r="E257">
        <v>129</v>
      </c>
      <c r="F257">
        <v>4117</v>
      </c>
      <c r="G257">
        <v>139</v>
      </c>
      <c r="H257">
        <v>19052</v>
      </c>
      <c r="I257">
        <v>0.79</v>
      </c>
    </row>
    <row r="258" spans="1:9" x14ac:dyDescent="0.3">
      <c r="A258" t="s">
        <v>18</v>
      </c>
      <c r="B258">
        <v>297</v>
      </c>
      <c r="C258" s="14">
        <v>0.49436342592592591</v>
      </c>
      <c r="D258" s="14" t="s">
        <v>40</v>
      </c>
      <c r="E258">
        <v>119</v>
      </c>
      <c r="F258">
        <v>3778</v>
      </c>
      <c r="G258">
        <v>139</v>
      </c>
      <c r="H258">
        <v>18474</v>
      </c>
      <c r="I258">
        <v>0.8</v>
      </c>
    </row>
    <row r="259" spans="1:9" x14ac:dyDescent="0.3">
      <c r="A259" t="s">
        <v>18</v>
      </c>
      <c r="B259">
        <v>298</v>
      </c>
      <c r="C259" s="14">
        <v>0.49443287037037037</v>
      </c>
      <c r="D259" s="14" t="s">
        <v>40</v>
      </c>
      <c r="E259">
        <v>129</v>
      </c>
      <c r="F259">
        <v>5204</v>
      </c>
      <c r="G259">
        <v>139</v>
      </c>
      <c r="H259">
        <v>22382</v>
      </c>
      <c r="I259">
        <v>0.77</v>
      </c>
    </row>
    <row r="260" spans="1:9" x14ac:dyDescent="0.3">
      <c r="A260" t="s">
        <v>18</v>
      </c>
      <c r="B260">
        <v>299</v>
      </c>
      <c r="C260" s="14">
        <v>0.49449074074074079</v>
      </c>
      <c r="D260" s="14" t="s">
        <v>40</v>
      </c>
      <c r="E260">
        <v>119</v>
      </c>
      <c r="F260">
        <v>4616</v>
      </c>
      <c r="G260">
        <v>139</v>
      </c>
      <c r="H260">
        <v>20378</v>
      </c>
      <c r="I260">
        <v>0.78</v>
      </c>
    </row>
    <row r="261" spans="1:9" x14ac:dyDescent="0.3">
      <c r="A261" t="s">
        <v>18</v>
      </c>
      <c r="B261">
        <v>300</v>
      </c>
      <c r="C261" s="14">
        <v>0.49456018518518513</v>
      </c>
      <c r="D261" s="14" t="s">
        <v>40</v>
      </c>
      <c r="E261">
        <v>119</v>
      </c>
      <c r="F261">
        <v>4655</v>
      </c>
      <c r="G261">
        <v>139</v>
      </c>
      <c r="H261">
        <v>19890</v>
      </c>
      <c r="I261">
        <v>0.77</v>
      </c>
    </row>
    <row r="262" spans="1:9" x14ac:dyDescent="0.3">
      <c r="A262" t="s">
        <v>18</v>
      </c>
      <c r="B262">
        <v>301</v>
      </c>
      <c r="C262" s="14">
        <v>0.49461805555555555</v>
      </c>
      <c r="D262" s="14" t="s">
        <v>40</v>
      </c>
      <c r="E262">
        <v>119</v>
      </c>
      <c r="F262">
        <v>4416</v>
      </c>
      <c r="G262">
        <v>139</v>
      </c>
      <c r="H262">
        <v>19222</v>
      </c>
      <c r="I262">
        <v>0.77</v>
      </c>
    </row>
    <row r="263" spans="1:9" x14ac:dyDescent="0.3">
      <c r="A263" t="s">
        <v>18</v>
      </c>
      <c r="B263">
        <v>302</v>
      </c>
      <c r="C263" s="14">
        <v>0.49467592592592591</v>
      </c>
      <c r="D263" s="14" t="s">
        <v>40</v>
      </c>
      <c r="E263">
        <v>119</v>
      </c>
      <c r="F263">
        <v>4675</v>
      </c>
      <c r="G263">
        <v>129</v>
      </c>
      <c r="H263">
        <v>19870</v>
      </c>
      <c r="I263">
        <v>0.77</v>
      </c>
    </row>
    <row r="264" spans="1:9" x14ac:dyDescent="0.3">
      <c r="A264" t="s">
        <v>18</v>
      </c>
      <c r="B264">
        <v>303</v>
      </c>
      <c r="C264" s="14">
        <v>0.49475694444444446</v>
      </c>
      <c r="D264" s="14" t="s">
        <v>40</v>
      </c>
      <c r="E264">
        <v>119</v>
      </c>
      <c r="F264">
        <v>4955</v>
      </c>
      <c r="G264">
        <v>139</v>
      </c>
      <c r="H264">
        <v>21106</v>
      </c>
      <c r="I264">
        <v>0.77</v>
      </c>
    </row>
    <row r="265" spans="1:9" x14ac:dyDescent="0.3">
      <c r="A265" t="s">
        <v>18</v>
      </c>
      <c r="B265">
        <v>304</v>
      </c>
      <c r="C265" s="14">
        <v>0.49481481481481482</v>
      </c>
      <c r="D265" s="14" t="s">
        <v>40</v>
      </c>
      <c r="E265">
        <v>119</v>
      </c>
      <c r="F265">
        <v>3888</v>
      </c>
      <c r="G265">
        <v>129</v>
      </c>
      <c r="H265">
        <v>17756</v>
      </c>
      <c r="I265">
        <v>0.79</v>
      </c>
    </row>
    <row r="266" spans="1:9" x14ac:dyDescent="0.3">
      <c r="A266" t="s">
        <v>18</v>
      </c>
      <c r="B266">
        <v>305</v>
      </c>
      <c r="C266" s="14">
        <v>0.49487268518518518</v>
      </c>
      <c r="D266" s="14" t="s">
        <v>40</v>
      </c>
      <c r="E266">
        <v>119</v>
      </c>
      <c r="F266">
        <v>4426</v>
      </c>
      <c r="G266">
        <v>139</v>
      </c>
      <c r="H266">
        <v>19850</v>
      </c>
      <c r="I266">
        <v>0.78</v>
      </c>
    </row>
    <row r="267" spans="1:9" x14ac:dyDescent="0.3">
      <c r="A267" t="s">
        <v>18</v>
      </c>
      <c r="B267">
        <v>306</v>
      </c>
      <c r="C267" s="14">
        <v>0.49564814814814812</v>
      </c>
      <c r="D267" s="14" t="s">
        <v>40</v>
      </c>
      <c r="E267">
        <v>129</v>
      </c>
      <c r="F267">
        <v>3928</v>
      </c>
      <c r="G267">
        <v>139</v>
      </c>
      <c r="H267">
        <v>17028</v>
      </c>
      <c r="I267">
        <v>0.78</v>
      </c>
    </row>
    <row r="268" spans="1:9" x14ac:dyDescent="0.3">
      <c r="A268" t="s">
        <v>18</v>
      </c>
      <c r="B268">
        <v>307</v>
      </c>
      <c r="C268" s="14">
        <v>0.49571759259259257</v>
      </c>
      <c r="D268" s="14" t="s">
        <v>40</v>
      </c>
      <c r="E268">
        <v>129</v>
      </c>
      <c r="F268">
        <v>4476</v>
      </c>
      <c r="G268">
        <v>139</v>
      </c>
      <c r="H268">
        <v>20139</v>
      </c>
      <c r="I268">
        <v>0.78</v>
      </c>
    </row>
    <row r="269" spans="1:9" x14ac:dyDescent="0.3">
      <c r="A269" t="s">
        <v>18</v>
      </c>
      <c r="B269">
        <v>308</v>
      </c>
      <c r="C269" s="14">
        <v>0.49577546296296293</v>
      </c>
      <c r="D269" s="14" t="s">
        <v>40</v>
      </c>
      <c r="E269">
        <v>129</v>
      </c>
      <c r="F269">
        <v>4675</v>
      </c>
      <c r="G269">
        <v>139</v>
      </c>
      <c r="H269">
        <v>20677</v>
      </c>
      <c r="I269">
        <v>0.78</v>
      </c>
    </row>
    <row r="270" spans="1:9" x14ac:dyDescent="0.3">
      <c r="A270" t="s">
        <v>18</v>
      </c>
      <c r="B270">
        <v>309</v>
      </c>
      <c r="C270" s="14">
        <v>0.49583333333333335</v>
      </c>
      <c r="D270" s="14" t="s">
        <v>40</v>
      </c>
      <c r="E270">
        <v>119</v>
      </c>
      <c r="F270">
        <v>4097</v>
      </c>
      <c r="G270">
        <v>139</v>
      </c>
      <c r="H270">
        <v>18055</v>
      </c>
      <c r="I270">
        <v>0.78</v>
      </c>
    </row>
    <row r="271" spans="1:9" x14ac:dyDescent="0.3">
      <c r="A271" t="s">
        <v>18</v>
      </c>
      <c r="B271">
        <v>310</v>
      </c>
      <c r="C271" s="14">
        <v>0.49591435185185184</v>
      </c>
      <c r="D271" s="14" t="s">
        <v>40</v>
      </c>
      <c r="E271">
        <v>119</v>
      </c>
      <c r="F271">
        <v>4207</v>
      </c>
      <c r="G271">
        <v>139</v>
      </c>
      <c r="H271">
        <v>17337</v>
      </c>
      <c r="I271">
        <v>0.76</v>
      </c>
    </row>
    <row r="272" spans="1:9" x14ac:dyDescent="0.3">
      <c r="A272" t="s">
        <v>17</v>
      </c>
      <c r="B272">
        <v>311</v>
      </c>
      <c r="C272" s="14">
        <v>0.49645833333333328</v>
      </c>
      <c r="D272" s="14" t="s">
        <v>40</v>
      </c>
      <c r="E272">
        <v>129</v>
      </c>
      <c r="F272">
        <v>3469</v>
      </c>
      <c r="G272">
        <v>139</v>
      </c>
      <c r="H272">
        <v>15293</v>
      </c>
      <c r="I272">
        <v>0.78</v>
      </c>
    </row>
    <row r="273" spans="1:9" x14ac:dyDescent="0.3">
      <c r="A273" t="s">
        <v>17</v>
      </c>
      <c r="B273">
        <v>312</v>
      </c>
      <c r="C273" s="14">
        <v>0.4965162037037037</v>
      </c>
      <c r="D273" s="14" t="s">
        <v>40</v>
      </c>
      <c r="E273">
        <v>119</v>
      </c>
      <c r="F273">
        <v>2691</v>
      </c>
      <c r="G273">
        <v>129</v>
      </c>
      <c r="H273">
        <v>11535</v>
      </c>
      <c r="I273">
        <v>0.77</v>
      </c>
    </row>
    <row r="274" spans="1:9" x14ac:dyDescent="0.3">
      <c r="A274" t="s">
        <v>17</v>
      </c>
      <c r="B274">
        <v>313</v>
      </c>
      <c r="C274" s="14">
        <v>0.49657407407407406</v>
      </c>
      <c r="D274" s="14" t="s">
        <v>40</v>
      </c>
      <c r="E274">
        <v>129</v>
      </c>
      <c r="F274">
        <v>4117</v>
      </c>
      <c r="G274">
        <v>139</v>
      </c>
      <c r="H274">
        <v>18394</v>
      </c>
      <c r="I274">
        <v>0.78</v>
      </c>
    </row>
    <row r="275" spans="1:9" x14ac:dyDescent="0.3">
      <c r="A275" t="s">
        <v>17</v>
      </c>
      <c r="B275">
        <v>314</v>
      </c>
      <c r="C275" s="14">
        <v>0.49663194444444447</v>
      </c>
      <c r="D275" s="14" t="s">
        <v>40</v>
      </c>
      <c r="E275">
        <v>129</v>
      </c>
      <c r="F275">
        <v>4636</v>
      </c>
      <c r="G275">
        <v>139</v>
      </c>
      <c r="H275">
        <v>18314</v>
      </c>
      <c r="I275">
        <v>0.75</v>
      </c>
    </row>
    <row r="276" spans="1:9" x14ac:dyDescent="0.3">
      <c r="A276" t="s">
        <v>17</v>
      </c>
      <c r="B276">
        <v>315</v>
      </c>
      <c r="C276" s="14">
        <v>0.49670138888888887</v>
      </c>
      <c r="D276" s="14" t="s">
        <v>40</v>
      </c>
      <c r="E276">
        <v>119</v>
      </c>
      <c r="F276">
        <v>6380</v>
      </c>
      <c r="G276">
        <v>139</v>
      </c>
      <c r="H276">
        <v>23509</v>
      </c>
      <c r="I276">
        <v>0.73</v>
      </c>
    </row>
    <row r="277" spans="1:9" x14ac:dyDescent="0.3">
      <c r="A277" t="s">
        <v>17</v>
      </c>
      <c r="B277">
        <v>316</v>
      </c>
      <c r="C277" s="14">
        <v>0.49677083333333333</v>
      </c>
      <c r="D277" s="14" t="s">
        <v>40</v>
      </c>
      <c r="E277">
        <v>129</v>
      </c>
      <c r="F277">
        <v>5214</v>
      </c>
      <c r="G277">
        <v>139</v>
      </c>
      <c r="H277">
        <v>21804</v>
      </c>
      <c r="I277">
        <v>0.77</v>
      </c>
    </row>
    <row r="278" spans="1:9" x14ac:dyDescent="0.3">
      <c r="A278" t="s">
        <v>17</v>
      </c>
      <c r="B278">
        <v>317</v>
      </c>
      <c r="C278" s="14">
        <v>0.49686342592592592</v>
      </c>
      <c r="D278" s="14" t="s">
        <v>40</v>
      </c>
      <c r="E278">
        <v>119</v>
      </c>
      <c r="F278">
        <v>3748</v>
      </c>
      <c r="G278">
        <v>139</v>
      </c>
      <c r="H278">
        <v>15971</v>
      </c>
      <c r="I278">
        <v>0.77</v>
      </c>
    </row>
    <row r="279" spans="1:9" x14ac:dyDescent="0.3">
      <c r="A279" t="s">
        <v>17</v>
      </c>
      <c r="B279">
        <v>318</v>
      </c>
      <c r="C279" s="14">
        <v>0.49715277777777778</v>
      </c>
      <c r="D279" s="14" t="s">
        <v>40</v>
      </c>
      <c r="E279">
        <v>119</v>
      </c>
      <c r="F279">
        <v>4815</v>
      </c>
      <c r="G279">
        <v>139</v>
      </c>
      <c r="H279">
        <v>21415</v>
      </c>
      <c r="I279">
        <v>0.78</v>
      </c>
    </row>
    <row r="280" spans="1:9" x14ac:dyDescent="0.3">
      <c r="A280" t="s">
        <v>17</v>
      </c>
      <c r="B280">
        <v>319</v>
      </c>
      <c r="C280" s="14">
        <v>0.49722222222222223</v>
      </c>
      <c r="D280" s="14" t="s">
        <v>40</v>
      </c>
      <c r="E280">
        <v>119</v>
      </c>
      <c r="F280">
        <v>4765</v>
      </c>
      <c r="G280">
        <v>139</v>
      </c>
      <c r="H280">
        <v>21305</v>
      </c>
      <c r="I280">
        <v>0.78</v>
      </c>
    </row>
    <row r="281" spans="1:9" x14ac:dyDescent="0.3">
      <c r="A281" t="s">
        <v>17</v>
      </c>
      <c r="B281">
        <v>320</v>
      </c>
      <c r="C281" s="14">
        <v>0.49730324074074073</v>
      </c>
      <c r="D281" s="14" t="s">
        <v>40</v>
      </c>
      <c r="E281">
        <v>129</v>
      </c>
      <c r="F281">
        <v>5014</v>
      </c>
      <c r="G281">
        <v>139</v>
      </c>
      <c r="H281">
        <v>21405</v>
      </c>
      <c r="I281">
        <v>0.77</v>
      </c>
    </row>
    <row r="282" spans="1:9" x14ac:dyDescent="0.3">
      <c r="A282" t="s">
        <v>17</v>
      </c>
      <c r="B282">
        <v>321</v>
      </c>
      <c r="C282" s="14">
        <v>0.49754629629629626</v>
      </c>
      <c r="D282" s="14" t="s">
        <v>40</v>
      </c>
      <c r="E282">
        <v>129</v>
      </c>
      <c r="F282">
        <v>4436</v>
      </c>
      <c r="G282">
        <v>139</v>
      </c>
      <c r="H282">
        <v>19401</v>
      </c>
      <c r="I282">
        <v>0.78</v>
      </c>
    </row>
    <row r="283" spans="1:9" x14ac:dyDescent="0.3">
      <c r="A283" t="s">
        <v>17</v>
      </c>
      <c r="B283">
        <v>322</v>
      </c>
      <c r="C283" s="14">
        <v>0.49762731481481487</v>
      </c>
      <c r="D283" s="14" t="s">
        <v>40</v>
      </c>
      <c r="E283">
        <v>129</v>
      </c>
      <c r="F283">
        <v>4705</v>
      </c>
      <c r="G283">
        <v>139</v>
      </c>
      <c r="H283">
        <v>20956</v>
      </c>
      <c r="I283">
        <v>0.78</v>
      </c>
    </row>
    <row r="284" spans="1:9" x14ac:dyDescent="0.3">
      <c r="A284" t="s">
        <v>17</v>
      </c>
      <c r="B284">
        <v>323</v>
      </c>
      <c r="C284" s="14">
        <v>0.49769675925925921</v>
      </c>
      <c r="D284" s="14" t="s">
        <v>40</v>
      </c>
      <c r="E284">
        <v>119</v>
      </c>
      <c r="F284">
        <v>3988</v>
      </c>
      <c r="G284">
        <v>139</v>
      </c>
      <c r="H284">
        <v>19900</v>
      </c>
      <c r="I284">
        <v>0.8</v>
      </c>
    </row>
    <row r="285" spans="1:9" x14ac:dyDescent="0.3">
      <c r="A285" t="s">
        <v>17</v>
      </c>
      <c r="B285">
        <v>324</v>
      </c>
      <c r="C285" s="14">
        <v>0.49777777777777782</v>
      </c>
      <c r="D285" s="14" t="s">
        <v>40</v>
      </c>
      <c r="E285">
        <v>129</v>
      </c>
      <c r="F285">
        <v>4795</v>
      </c>
      <c r="G285">
        <v>139</v>
      </c>
      <c r="H285">
        <v>22282</v>
      </c>
      <c r="I285">
        <v>0.79</v>
      </c>
    </row>
    <row r="286" spans="1:9" x14ac:dyDescent="0.3">
      <c r="A286" t="s">
        <v>17</v>
      </c>
      <c r="B286">
        <v>325</v>
      </c>
      <c r="C286" s="14">
        <v>0.49784722222222227</v>
      </c>
      <c r="D286" s="14" t="s">
        <v>40</v>
      </c>
      <c r="E286">
        <v>129</v>
      </c>
      <c r="F286">
        <v>4795</v>
      </c>
      <c r="G286">
        <v>139</v>
      </c>
      <c r="H286">
        <v>21634</v>
      </c>
      <c r="I286">
        <v>0.78</v>
      </c>
    </row>
    <row r="287" spans="1:9" x14ac:dyDescent="0.3">
      <c r="A287" t="s">
        <v>22</v>
      </c>
      <c r="B287">
        <v>326</v>
      </c>
      <c r="C287" s="14">
        <v>0.49813657407407402</v>
      </c>
      <c r="D287" s="14" t="s">
        <v>40</v>
      </c>
      <c r="E287">
        <v>129</v>
      </c>
      <c r="F287">
        <v>4376</v>
      </c>
      <c r="G287">
        <v>139</v>
      </c>
      <c r="H287">
        <v>18275</v>
      </c>
      <c r="I287">
        <v>0.77</v>
      </c>
    </row>
    <row r="288" spans="1:9" x14ac:dyDescent="0.3">
      <c r="A288" t="s">
        <v>22</v>
      </c>
      <c r="B288">
        <v>327</v>
      </c>
      <c r="C288" s="14">
        <v>0.49819444444444444</v>
      </c>
      <c r="D288" s="14" t="s">
        <v>40</v>
      </c>
      <c r="E288">
        <v>119</v>
      </c>
      <c r="F288">
        <v>3878</v>
      </c>
      <c r="G288">
        <v>139</v>
      </c>
      <c r="H288">
        <v>16590</v>
      </c>
      <c r="I288">
        <v>0.77</v>
      </c>
    </row>
    <row r="289" spans="1:9" x14ac:dyDescent="0.3">
      <c r="A289" t="s">
        <v>22</v>
      </c>
      <c r="B289">
        <v>328</v>
      </c>
      <c r="C289" s="14">
        <v>0.4982523148148148</v>
      </c>
      <c r="D289" s="14" t="s">
        <v>40</v>
      </c>
      <c r="E289">
        <v>129</v>
      </c>
      <c r="F289">
        <v>3978</v>
      </c>
      <c r="G289">
        <v>139</v>
      </c>
      <c r="H289">
        <v>18374</v>
      </c>
      <c r="I289">
        <v>0.79</v>
      </c>
    </row>
    <row r="290" spans="1:9" x14ac:dyDescent="0.3">
      <c r="A290" t="s">
        <v>22</v>
      </c>
      <c r="B290">
        <v>329</v>
      </c>
      <c r="C290" s="14">
        <v>0.49832175925925926</v>
      </c>
      <c r="D290" s="14" t="s">
        <v>40</v>
      </c>
      <c r="E290">
        <v>129</v>
      </c>
      <c r="F290">
        <v>3828</v>
      </c>
      <c r="G290">
        <v>139</v>
      </c>
      <c r="H290">
        <v>18265</v>
      </c>
      <c r="I290">
        <v>0.8</v>
      </c>
    </row>
    <row r="291" spans="1:9" x14ac:dyDescent="0.3">
      <c r="A291" t="s">
        <v>22</v>
      </c>
      <c r="B291">
        <v>330</v>
      </c>
      <c r="C291" s="14">
        <v>0.49837962962962962</v>
      </c>
      <c r="D291" s="14" t="s">
        <v>40</v>
      </c>
      <c r="E291">
        <v>129</v>
      </c>
      <c r="F291">
        <v>4576</v>
      </c>
      <c r="G291">
        <v>139</v>
      </c>
      <c r="H291">
        <v>20259</v>
      </c>
      <c r="I291">
        <v>0.78</v>
      </c>
    </row>
    <row r="292" spans="1:9" x14ac:dyDescent="0.3">
      <c r="A292" t="s">
        <v>22</v>
      </c>
      <c r="B292">
        <v>331</v>
      </c>
      <c r="C292" s="14">
        <v>0.49843750000000003</v>
      </c>
      <c r="D292" s="14" t="s">
        <v>40</v>
      </c>
      <c r="E292">
        <v>129</v>
      </c>
      <c r="F292">
        <v>4905</v>
      </c>
      <c r="G292">
        <v>139</v>
      </c>
      <c r="H292">
        <v>22911</v>
      </c>
      <c r="I292">
        <v>0.79</v>
      </c>
    </row>
    <row r="293" spans="1:9" x14ac:dyDescent="0.3">
      <c r="A293" t="s">
        <v>22</v>
      </c>
      <c r="B293">
        <v>332</v>
      </c>
      <c r="C293" s="14">
        <v>0.49850694444444449</v>
      </c>
      <c r="D293" s="14" t="s">
        <v>40</v>
      </c>
      <c r="E293">
        <v>119</v>
      </c>
      <c r="F293">
        <v>4566</v>
      </c>
      <c r="G293">
        <v>129</v>
      </c>
      <c r="H293">
        <v>19072</v>
      </c>
      <c r="I293">
        <v>0.77</v>
      </c>
    </row>
    <row r="294" spans="1:9" x14ac:dyDescent="0.3">
      <c r="A294" t="s">
        <v>22</v>
      </c>
      <c r="B294">
        <v>333</v>
      </c>
      <c r="C294" s="14">
        <v>0.49859953703703702</v>
      </c>
      <c r="D294" s="14" t="s">
        <v>40</v>
      </c>
      <c r="E294">
        <v>119</v>
      </c>
      <c r="F294">
        <v>5652</v>
      </c>
      <c r="G294">
        <v>139</v>
      </c>
      <c r="H294">
        <v>24077</v>
      </c>
      <c r="I294">
        <v>0.77</v>
      </c>
    </row>
    <row r="295" spans="1:9" x14ac:dyDescent="0.3">
      <c r="A295" t="s">
        <v>22</v>
      </c>
      <c r="B295">
        <v>334</v>
      </c>
      <c r="C295" s="14">
        <v>0.49866898148148148</v>
      </c>
      <c r="D295" s="14" t="s">
        <v>40</v>
      </c>
      <c r="E295">
        <v>129</v>
      </c>
      <c r="F295">
        <v>4566</v>
      </c>
      <c r="G295">
        <v>139</v>
      </c>
      <c r="H295">
        <v>20598</v>
      </c>
      <c r="I295">
        <v>0.78</v>
      </c>
    </row>
    <row r="296" spans="1:9" x14ac:dyDescent="0.3">
      <c r="A296" t="s">
        <v>22</v>
      </c>
      <c r="B296">
        <v>335</v>
      </c>
      <c r="C296" s="14">
        <v>0.49872685185185189</v>
      </c>
      <c r="D296" s="14" t="s">
        <v>40</v>
      </c>
      <c r="E296">
        <v>195</v>
      </c>
      <c r="F296">
        <v>7087</v>
      </c>
      <c r="G296">
        <v>227</v>
      </c>
      <c r="H296">
        <v>25488</v>
      </c>
      <c r="I296">
        <v>0.73</v>
      </c>
    </row>
    <row r="297" spans="1:9" x14ac:dyDescent="0.3">
      <c r="A297" t="s">
        <v>22</v>
      </c>
      <c r="B297">
        <v>336</v>
      </c>
      <c r="C297" s="14">
        <v>0.49877314814814816</v>
      </c>
      <c r="D297" s="14" t="s">
        <v>40</v>
      </c>
      <c r="E297">
        <v>129</v>
      </c>
      <c r="F297">
        <v>3658</v>
      </c>
      <c r="G297">
        <v>139</v>
      </c>
      <c r="H297">
        <v>17188</v>
      </c>
      <c r="I297">
        <v>0.79</v>
      </c>
    </row>
    <row r="298" spans="1:9" x14ac:dyDescent="0.3">
      <c r="A298" t="s">
        <v>22</v>
      </c>
      <c r="B298">
        <v>337</v>
      </c>
      <c r="C298" s="14">
        <v>0.49884259259259256</v>
      </c>
      <c r="D298" s="14" t="s">
        <v>40</v>
      </c>
      <c r="E298">
        <v>119</v>
      </c>
      <c r="F298">
        <v>4616</v>
      </c>
      <c r="G298">
        <v>139</v>
      </c>
      <c r="H298">
        <v>19800</v>
      </c>
      <c r="I298">
        <v>0.77</v>
      </c>
    </row>
    <row r="299" spans="1:9" x14ac:dyDescent="0.3">
      <c r="A299" t="s">
        <v>22</v>
      </c>
      <c r="B299">
        <v>338</v>
      </c>
      <c r="C299" s="14">
        <v>0.49891203703703701</v>
      </c>
      <c r="D299" s="14" t="s">
        <v>40</v>
      </c>
      <c r="E299">
        <v>119</v>
      </c>
      <c r="F299">
        <v>4416</v>
      </c>
      <c r="G299">
        <v>129</v>
      </c>
      <c r="H299">
        <v>21026</v>
      </c>
      <c r="I299">
        <v>0.79</v>
      </c>
    </row>
    <row r="300" spans="1:9" x14ac:dyDescent="0.3">
      <c r="A300" t="s">
        <v>22</v>
      </c>
      <c r="B300">
        <v>339</v>
      </c>
      <c r="C300" s="14">
        <v>0.49898148148148147</v>
      </c>
      <c r="D300" s="14" t="s">
        <v>40</v>
      </c>
      <c r="E300">
        <v>129</v>
      </c>
      <c r="F300">
        <v>4486</v>
      </c>
      <c r="G300">
        <v>139</v>
      </c>
      <c r="H300">
        <v>18374</v>
      </c>
      <c r="I300">
        <v>0.76</v>
      </c>
    </row>
    <row r="301" spans="1:9" x14ac:dyDescent="0.3">
      <c r="A301" t="s">
        <v>22</v>
      </c>
      <c r="B301">
        <v>340</v>
      </c>
      <c r="C301" s="14">
        <v>0.49906249999999996</v>
      </c>
      <c r="D301" s="14" t="s">
        <v>40</v>
      </c>
      <c r="E301">
        <v>119</v>
      </c>
      <c r="F301">
        <v>4366</v>
      </c>
      <c r="G301">
        <v>139</v>
      </c>
      <c r="H301">
        <v>20817</v>
      </c>
      <c r="I301">
        <v>0.79</v>
      </c>
    </row>
    <row r="302" spans="1:9" x14ac:dyDescent="0.3">
      <c r="A302" t="s">
        <v>19</v>
      </c>
      <c r="B302">
        <v>341</v>
      </c>
      <c r="C302" s="14">
        <v>0.49818287037037035</v>
      </c>
      <c r="D302" s="14" t="s">
        <v>42</v>
      </c>
      <c r="E302">
        <v>119</v>
      </c>
      <c r="F302">
        <v>3848</v>
      </c>
      <c r="G302">
        <v>139</v>
      </c>
      <c r="H302">
        <v>19341</v>
      </c>
      <c r="I302">
        <v>0.81</v>
      </c>
    </row>
    <row r="303" spans="1:9" x14ac:dyDescent="0.3">
      <c r="A303" t="s">
        <v>19</v>
      </c>
      <c r="B303">
        <v>342</v>
      </c>
      <c r="C303" s="14">
        <v>0.50018518518518518</v>
      </c>
      <c r="D303" s="14" t="s">
        <v>42</v>
      </c>
      <c r="E303">
        <v>119</v>
      </c>
      <c r="F303">
        <v>4795</v>
      </c>
      <c r="G303">
        <v>129</v>
      </c>
      <c r="H303">
        <v>22472</v>
      </c>
      <c r="I303">
        <v>0.79</v>
      </c>
    </row>
    <row r="304" spans="1:9" x14ac:dyDescent="0.3">
      <c r="A304" t="s">
        <v>19</v>
      </c>
      <c r="B304">
        <v>343</v>
      </c>
      <c r="C304" s="14">
        <v>0.50024305555555559</v>
      </c>
      <c r="D304" s="14" t="s">
        <v>42</v>
      </c>
      <c r="E304">
        <v>119</v>
      </c>
      <c r="F304">
        <v>4386</v>
      </c>
      <c r="G304">
        <v>139</v>
      </c>
      <c r="H304">
        <v>22302</v>
      </c>
      <c r="I304">
        <v>0.81</v>
      </c>
    </row>
    <row r="305" spans="1:9" x14ac:dyDescent="0.3">
      <c r="A305" t="s">
        <v>19</v>
      </c>
      <c r="B305">
        <v>344</v>
      </c>
      <c r="C305" s="14">
        <v>0.5003009259259259</v>
      </c>
      <c r="D305" s="14" t="s">
        <v>42</v>
      </c>
      <c r="E305">
        <v>119</v>
      </c>
      <c r="F305">
        <v>5054</v>
      </c>
      <c r="G305">
        <v>139</v>
      </c>
      <c r="H305">
        <v>22292</v>
      </c>
      <c r="I305">
        <v>0.78</v>
      </c>
    </row>
    <row r="306" spans="1:9" x14ac:dyDescent="0.3">
      <c r="A306" t="s">
        <v>19</v>
      </c>
      <c r="B306">
        <v>345</v>
      </c>
      <c r="C306" s="14">
        <v>0.50037037037037035</v>
      </c>
      <c r="D306" s="14" t="s">
        <v>42</v>
      </c>
      <c r="E306">
        <v>119</v>
      </c>
      <c r="F306">
        <v>4865</v>
      </c>
      <c r="G306">
        <v>139</v>
      </c>
      <c r="H306">
        <v>22811</v>
      </c>
      <c r="I306">
        <v>0.79</v>
      </c>
    </row>
    <row r="307" spans="1:9" x14ac:dyDescent="0.3">
      <c r="A307" t="s">
        <v>19</v>
      </c>
      <c r="B307">
        <v>346</v>
      </c>
      <c r="C307" s="14">
        <v>0.50042824074074077</v>
      </c>
      <c r="D307" s="14" t="s">
        <v>42</v>
      </c>
      <c r="E307">
        <v>119</v>
      </c>
      <c r="F307">
        <v>4586</v>
      </c>
      <c r="G307">
        <v>139</v>
      </c>
      <c r="H307">
        <v>21993</v>
      </c>
      <c r="I307">
        <v>0.8</v>
      </c>
    </row>
    <row r="308" spans="1:9" x14ac:dyDescent="0.3">
      <c r="A308" t="s">
        <v>19</v>
      </c>
      <c r="B308">
        <v>347</v>
      </c>
      <c r="C308" s="14">
        <v>0.50047453703703704</v>
      </c>
      <c r="D308" s="14" t="s">
        <v>42</v>
      </c>
      <c r="E308">
        <v>119</v>
      </c>
      <c r="F308">
        <v>6440</v>
      </c>
      <c r="G308">
        <v>129</v>
      </c>
      <c r="H308">
        <v>26121</v>
      </c>
      <c r="I308">
        <v>0.76</v>
      </c>
    </row>
    <row r="309" spans="1:9" x14ac:dyDescent="0.3">
      <c r="A309" t="s">
        <v>19</v>
      </c>
      <c r="B309">
        <v>348</v>
      </c>
      <c r="C309" s="14">
        <v>0.50054398148148149</v>
      </c>
      <c r="D309" s="14" t="s">
        <v>42</v>
      </c>
      <c r="E309">
        <v>119</v>
      </c>
      <c r="F309">
        <v>4745</v>
      </c>
      <c r="G309">
        <v>139</v>
      </c>
      <c r="H309">
        <v>21295</v>
      </c>
      <c r="I309">
        <v>0.78</v>
      </c>
    </row>
    <row r="310" spans="1:9" x14ac:dyDescent="0.3">
      <c r="A310" t="s">
        <v>19</v>
      </c>
      <c r="B310">
        <v>349</v>
      </c>
      <c r="C310" s="14">
        <v>0.50059027777777776</v>
      </c>
      <c r="D310" s="14" t="s">
        <v>42</v>
      </c>
      <c r="E310">
        <v>119</v>
      </c>
      <c r="F310">
        <v>5024</v>
      </c>
      <c r="G310">
        <v>129</v>
      </c>
      <c r="H310">
        <v>22243</v>
      </c>
      <c r="I310">
        <v>0.78</v>
      </c>
    </row>
    <row r="311" spans="1:9" x14ac:dyDescent="0.3">
      <c r="A311" t="s">
        <v>19</v>
      </c>
      <c r="B311">
        <v>350</v>
      </c>
      <c r="C311" s="14">
        <v>0.50064814814814818</v>
      </c>
      <c r="D311" s="14" t="s">
        <v>42</v>
      </c>
      <c r="E311">
        <v>119</v>
      </c>
      <c r="F311">
        <v>3818</v>
      </c>
      <c r="G311">
        <v>139</v>
      </c>
      <c r="H311">
        <v>18962</v>
      </c>
      <c r="I311">
        <v>0.8</v>
      </c>
    </row>
    <row r="312" spans="1:9" x14ac:dyDescent="0.3">
      <c r="A312" t="s">
        <v>19</v>
      </c>
      <c r="B312">
        <v>351</v>
      </c>
      <c r="C312" s="14">
        <v>0.50070601851851848</v>
      </c>
      <c r="D312" s="14" t="s">
        <v>42</v>
      </c>
      <c r="E312">
        <v>119</v>
      </c>
      <c r="F312">
        <v>3678</v>
      </c>
      <c r="G312">
        <v>129</v>
      </c>
      <c r="H312">
        <v>17656</v>
      </c>
      <c r="I312">
        <v>0.8</v>
      </c>
    </row>
    <row r="313" spans="1:9" x14ac:dyDescent="0.3">
      <c r="A313" t="s">
        <v>19</v>
      </c>
      <c r="B313">
        <v>352</v>
      </c>
      <c r="C313" s="14">
        <v>0.50077546296296294</v>
      </c>
      <c r="D313" s="14" t="s">
        <v>42</v>
      </c>
      <c r="E313">
        <v>119</v>
      </c>
      <c r="F313">
        <v>5822</v>
      </c>
      <c r="G313">
        <v>129</v>
      </c>
      <c r="H313">
        <v>23898</v>
      </c>
      <c r="I313">
        <v>0.76</v>
      </c>
    </row>
    <row r="314" spans="1:9" x14ac:dyDescent="0.3">
      <c r="A314" t="s">
        <v>19</v>
      </c>
      <c r="B314">
        <v>353</v>
      </c>
      <c r="C314" s="14">
        <v>0.50083333333333335</v>
      </c>
      <c r="D314" s="14" t="s">
        <v>42</v>
      </c>
      <c r="E314">
        <v>119</v>
      </c>
      <c r="F314">
        <v>4636</v>
      </c>
      <c r="G314">
        <v>129</v>
      </c>
      <c r="H314">
        <v>23100</v>
      </c>
      <c r="I314">
        <v>0.8</v>
      </c>
    </row>
    <row r="315" spans="1:9" x14ac:dyDescent="0.3">
      <c r="A315" t="s">
        <v>19</v>
      </c>
      <c r="B315">
        <v>354</v>
      </c>
      <c r="C315" s="14">
        <v>0.50087962962962962</v>
      </c>
      <c r="D315" s="14" t="s">
        <v>42</v>
      </c>
      <c r="E315">
        <v>119</v>
      </c>
      <c r="F315">
        <v>4626</v>
      </c>
      <c r="G315">
        <v>139</v>
      </c>
      <c r="H315">
        <v>20817</v>
      </c>
      <c r="I315">
        <v>0.78</v>
      </c>
    </row>
    <row r="316" spans="1:9" x14ac:dyDescent="0.3">
      <c r="A316" t="s">
        <v>19</v>
      </c>
      <c r="B316">
        <v>355</v>
      </c>
      <c r="C316" s="14">
        <v>0.50092592592592589</v>
      </c>
      <c r="D316" s="14" t="s">
        <v>42</v>
      </c>
      <c r="E316">
        <v>129</v>
      </c>
      <c r="F316">
        <v>4755</v>
      </c>
      <c r="G316">
        <v>129</v>
      </c>
      <c r="H316">
        <v>22033</v>
      </c>
      <c r="I316">
        <v>0.79</v>
      </c>
    </row>
    <row r="317" spans="1:9" x14ac:dyDescent="0.3">
      <c r="A317" t="s">
        <v>18</v>
      </c>
      <c r="B317">
        <v>356</v>
      </c>
      <c r="C317" s="14">
        <v>0.5015856481481481</v>
      </c>
      <c r="D317" s="14" t="s">
        <v>42</v>
      </c>
      <c r="E317">
        <v>119</v>
      </c>
      <c r="F317">
        <v>4217</v>
      </c>
      <c r="G317">
        <v>139</v>
      </c>
      <c r="H317">
        <v>21295</v>
      </c>
      <c r="I317">
        <v>0.81</v>
      </c>
    </row>
    <row r="318" spans="1:9" x14ac:dyDescent="0.3">
      <c r="A318" t="s">
        <v>18</v>
      </c>
      <c r="B318">
        <v>357</v>
      </c>
      <c r="C318" s="14">
        <v>0.50163194444444448</v>
      </c>
      <c r="D318" s="14" t="s">
        <v>42</v>
      </c>
      <c r="E318">
        <v>119</v>
      </c>
      <c r="F318">
        <v>5742</v>
      </c>
      <c r="G318">
        <v>139</v>
      </c>
      <c r="H318">
        <v>25323</v>
      </c>
      <c r="I318">
        <v>0.78</v>
      </c>
    </row>
    <row r="319" spans="1:9" x14ac:dyDescent="0.3">
      <c r="A319" t="s">
        <v>18</v>
      </c>
      <c r="B319">
        <v>358</v>
      </c>
      <c r="C319" s="14">
        <v>0.50261574074074067</v>
      </c>
      <c r="D319" s="14" t="s">
        <v>42</v>
      </c>
      <c r="E319">
        <v>119</v>
      </c>
      <c r="F319">
        <v>4416</v>
      </c>
      <c r="G319">
        <v>139</v>
      </c>
      <c r="H319">
        <v>19630</v>
      </c>
      <c r="I319">
        <v>0.78</v>
      </c>
    </row>
    <row r="320" spans="1:9" x14ac:dyDescent="0.3">
      <c r="A320" t="s">
        <v>18</v>
      </c>
      <c r="B320">
        <v>359</v>
      </c>
      <c r="C320" s="14">
        <v>0.50268518518518512</v>
      </c>
      <c r="D320" s="14" t="s">
        <v>42</v>
      </c>
      <c r="E320">
        <v>119</v>
      </c>
      <c r="F320">
        <v>4017</v>
      </c>
      <c r="G320">
        <v>139</v>
      </c>
      <c r="H320">
        <v>18873</v>
      </c>
      <c r="I320">
        <v>0.79</v>
      </c>
    </row>
    <row r="321" spans="1:9" x14ac:dyDescent="0.3">
      <c r="A321" t="s">
        <v>18</v>
      </c>
      <c r="B321">
        <v>360</v>
      </c>
      <c r="C321" s="14">
        <v>0.5027314814814815</v>
      </c>
      <c r="D321" s="14" t="s">
        <v>42</v>
      </c>
      <c r="E321">
        <v>129</v>
      </c>
      <c r="F321">
        <v>4416</v>
      </c>
      <c r="G321">
        <v>139</v>
      </c>
      <c r="H321">
        <v>20169</v>
      </c>
      <c r="I321">
        <v>0.79</v>
      </c>
    </row>
    <row r="322" spans="1:9" x14ac:dyDescent="0.3">
      <c r="A322" t="s">
        <v>18</v>
      </c>
      <c r="B322">
        <v>361</v>
      </c>
      <c r="C322" s="14">
        <v>0.50278935185185192</v>
      </c>
      <c r="D322" s="14" t="s">
        <v>42</v>
      </c>
      <c r="E322">
        <v>119</v>
      </c>
      <c r="F322">
        <v>3718</v>
      </c>
      <c r="G322">
        <v>139</v>
      </c>
      <c r="H322">
        <v>18275</v>
      </c>
      <c r="I322">
        <v>0.8</v>
      </c>
    </row>
    <row r="323" spans="1:9" x14ac:dyDescent="0.3">
      <c r="A323" t="s">
        <v>18</v>
      </c>
      <c r="B323">
        <v>362</v>
      </c>
      <c r="C323" s="14">
        <v>0.50283564814814818</v>
      </c>
      <c r="D323" s="14" t="s">
        <v>42</v>
      </c>
      <c r="E323">
        <v>129</v>
      </c>
      <c r="F323">
        <v>3928</v>
      </c>
      <c r="G323">
        <v>139</v>
      </c>
      <c r="H323">
        <v>17866</v>
      </c>
      <c r="I323">
        <v>0.79</v>
      </c>
    </row>
    <row r="324" spans="1:9" x14ac:dyDescent="0.3">
      <c r="A324" t="s">
        <v>18</v>
      </c>
      <c r="B324">
        <v>363</v>
      </c>
      <c r="C324" s="14">
        <v>0.50289351851851849</v>
      </c>
      <c r="D324" s="14" t="s">
        <v>42</v>
      </c>
      <c r="E324">
        <v>129</v>
      </c>
      <c r="F324">
        <v>5054</v>
      </c>
      <c r="G324">
        <v>139</v>
      </c>
      <c r="H324">
        <v>23379</v>
      </c>
      <c r="I324">
        <v>0.79</v>
      </c>
    </row>
    <row r="325" spans="1:9" x14ac:dyDescent="0.3">
      <c r="A325" t="s">
        <v>18</v>
      </c>
      <c r="B325">
        <v>364</v>
      </c>
      <c r="C325" s="14">
        <v>0.50295138888888891</v>
      </c>
      <c r="D325" s="14" t="s">
        <v>42</v>
      </c>
      <c r="E325">
        <v>119</v>
      </c>
      <c r="F325">
        <v>4526</v>
      </c>
      <c r="G325">
        <v>139</v>
      </c>
      <c r="H325">
        <v>18943</v>
      </c>
      <c r="I325">
        <v>0.77</v>
      </c>
    </row>
    <row r="326" spans="1:9" x14ac:dyDescent="0.3">
      <c r="A326" t="s">
        <v>18</v>
      </c>
      <c r="B326">
        <v>365</v>
      </c>
      <c r="C326" s="14">
        <v>0.50300925925925932</v>
      </c>
      <c r="D326" s="14" t="s">
        <v>42</v>
      </c>
      <c r="E326">
        <v>119</v>
      </c>
      <c r="F326">
        <v>4865</v>
      </c>
      <c r="G326">
        <v>139</v>
      </c>
      <c r="H326">
        <v>22482</v>
      </c>
      <c r="I326">
        <v>0.79</v>
      </c>
    </row>
    <row r="327" spans="1:9" x14ac:dyDescent="0.3">
      <c r="A327" t="s">
        <v>18</v>
      </c>
      <c r="B327">
        <v>366</v>
      </c>
      <c r="C327" s="14">
        <v>0.50306712962962963</v>
      </c>
      <c r="D327" s="14" t="s">
        <v>42</v>
      </c>
      <c r="E327">
        <v>119</v>
      </c>
      <c r="F327">
        <v>4167</v>
      </c>
      <c r="G327">
        <v>139</v>
      </c>
      <c r="H327">
        <v>20677</v>
      </c>
      <c r="I327">
        <v>0.8</v>
      </c>
    </row>
    <row r="328" spans="1:9" x14ac:dyDescent="0.3">
      <c r="A328" t="s">
        <v>18</v>
      </c>
      <c r="B328">
        <v>367</v>
      </c>
      <c r="C328" s="14">
        <v>0.50314814814814812</v>
      </c>
      <c r="D328" s="14" t="s">
        <v>42</v>
      </c>
      <c r="E328">
        <v>119</v>
      </c>
      <c r="F328">
        <v>5792</v>
      </c>
      <c r="G328">
        <v>139</v>
      </c>
      <c r="H328">
        <v>24605</v>
      </c>
      <c r="I328">
        <v>0.77</v>
      </c>
    </row>
    <row r="329" spans="1:9" x14ac:dyDescent="0.3">
      <c r="A329" t="s">
        <v>18</v>
      </c>
      <c r="B329">
        <v>368</v>
      </c>
      <c r="C329" s="14">
        <v>0.50320601851851854</v>
      </c>
      <c r="D329" s="14" t="s">
        <v>42</v>
      </c>
      <c r="E329">
        <v>119</v>
      </c>
      <c r="F329">
        <v>4217</v>
      </c>
      <c r="G329">
        <v>139</v>
      </c>
      <c r="H329">
        <v>19152</v>
      </c>
      <c r="I329">
        <v>0.78</v>
      </c>
    </row>
    <row r="330" spans="1:9" x14ac:dyDescent="0.3">
      <c r="A330" t="s">
        <v>18</v>
      </c>
      <c r="B330">
        <v>369</v>
      </c>
      <c r="C330" s="14">
        <v>0.50329861111111118</v>
      </c>
      <c r="D330" s="14" t="s">
        <v>42</v>
      </c>
      <c r="E330">
        <v>119</v>
      </c>
      <c r="F330">
        <v>3170</v>
      </c>
      <c r="G330">
        <v>139</v>
      </c>
      <c r="H330">
        <v>14556</v>
      </c>
      <c r="I330">
        <v>0.79</v>
      </c>
    </row>
    <row r="331" spans="1:9" x14ac:dyDescent="0.3">
      <c r="A331" t="s">
        <v>18</v>
      </c>
      <c r="B331">
        <v>370</v>
      </c>
      <c r="C331" s="14">
        <v>0.50335648148148149</v>
      </c>
      <c r="D331" s="14" t="s">
        <v>42</v>
      </c>
      <c r="E331">
        <v>119</v>
      </c>
      <c r="F331">
        <v>4217</v>
      </c>
      <c r="G331">
        <v>139</v>
      </c>
      <c r="H331">
        <v>18962</v>
      </c>
      <c r="I331">
        <v>0.78</v>
      </c>
    </row>
    <row r="332" spans="1:9" x14ac:dyDescent="0.3">
      <c r="A332" t="s">
        <v>17</v>
      </c>
      <c r="B332">
        <v>371</v>
      </c>
      <c r="C332" s="14">
        <v>0.50394675925925925</v>
      </c>
      <c r="D332" s="14" t="s">
        <v>42</v>
      </c>
      <c r="E332">
        <v>119</v>
      </c>
      <c r="F332">
        <v>3649</v>
      </c>
      <c r="G332">
        <v>139</v>
      </c>
      <c r="H332">
        <v>16739</v>
      </c>
      <c r="I332">
        <v>0.79</v>
      </c>
    </row>
    <row r="333" spans="1:9" x14ac:dyDescent="0.3">
      <c r="A333" t="s">
        <v>17</v>
      </c>
      <c r="B333">
        <v>372</v>
      </c>
      <c r="C333" s="14">
        <v>0.50400462962962966</v>
      </c>
      <c r="D333" s="14" t="s">
        <v>42</v>
      </c>
      <c r="E333">
        <v>119</v>
      </c>
      <c r="F333">
        <v>5314</v>
      </c>
      <c r="G333">
        <v>129</v>
      </c>
      <c r="H333">
        <v>21036</v>
      </c>
      <c r="I333">
        <v>0.75</v>
      </c>
    </row>
    <row r="334" spans="1:9" x14ac:dyDescent="0.3">
      <c r="A334" t="s">
        <v>17</v>
      </c>
      <c r="B334">
        <v>373</v>
      </c>
      <c r="C334" s="14">
        <v>0.50406249999999997</v>
      </c>
      <c r="D334" s="14" t="s">
        <v>42</v>
      </c>
      <c r="E334">
        <v>119</v>
      </c>
      <c r="F334">
        <v>4735</v>
      </c>
      <c r="G334">
        <v>139</v>
      </c>
      <c r="H334">
        <v>20169</v>
      </c>
      <c r="I334">
        <v>0.77</v>
      </c>
    </row>
    <row r="335" spans="1:9" x14ac:dyDescent="0.3">
      <c r="A335" t="s">
        <v>17</v>
      </c>
      <c r="B335">
        <v>374</v>
      </c>
      <c r="C335" s="14">
        <v>0.50412037037037039</v>
      </c>
      <c r="D335" s="14" t="s">
        <v>42</v>
      </c>
      <c r="E335">
        <v>119</v>
      </c>
      <c r="F335">
        <v>5224</v>
      </c>
      <c r="G335">
        <v>129</v>
      </c>
      <c r="H335">
        <v>19591</v>
      </c>
      <c r="I335">
        <v>0.74</v>
      </c>
    </row>
    <row r="336" spans="1:9" x14ac:dyDescent="0.3">
      <c r="A336" t="s">
        <v>17</v>
      </c>
      <c r="B336">
        <v>375</v>
      </c>
      <c r="C336" s="14">
        <v>0.50420138888888888</v>
      </c>
      <c r="D336" s="14" t="s">
        <v>42</v>
      </c>
      <c r="E336">
        <v>119</v>
      </c>
      <c r="F336">
        <v>4885</v>
      </c>
      <c r="G336">
        <v>139</v>
      </c>
      <c r="H336">
        <v>22213</v>
      </c>
      <c r="I336">
        <v>0.78</v>
      </c>
    </row>
    <row r="337" spans="1:9" x14ac:dyDescent="0.3">
      <c r="A337" t="s">
        <v>17</v>
      </c>
      <c r="B337">
        <v>376</v>
      </c>
      <c r="C337" s="14">
        <v>0.5042592592592593</v>
      </c>
      <c r="D337" s="14" t="s">
        <v>42</v>
      </c>
      <c r="E337">
        <v>119</v>
      </c>
      <c r="F337">
        <v>4157</v>
      </c>
      <c r="G337">
        <v>139</v>
      </c>
      <c r="H337">
        <v>19531</v>
      </c>
      <c r="I337">
        <v>0.79</v>
      </c>
    </row>
    <row r="338" spans="1:9" x14ac:dyDescent="0.3">
      <c r="A338" t="s">
        <v>17</v>
      </c>
      <c r="B338">
        <v>377</v>
      </c>
      <c r="C338" s="14">
        <v>0.50432870370370375</v>
      </c>
      <c r="D338" s="14" t="s">
        <v>42</v>
      </c>
      <c r="E338">
        <v>119</v>
      </c>
      <c r="F338">
        <v>5134</v>
      </c>
      <c r="G338">
        <v>139</v>
      </c>
      <c r="H338">
        <v>21405</v>
      </c>
      <c r="I338">
        <v>0.76</v>
      </c>
    </row>
    <row r="339" spans="1:9" x14ac:dyDescent="0.3">
      <c r="A339" t="s">
        <v>17</v>
      </c>
      <c r="B339">
        <v>378</v>
      </c>
      <c r="C339" s="14">
        <v>0.50439814814814821</v>
      </c>
      <c r="D339" s="14" t="s">
        <v>42</v>
      </c>
      <c r="E339">
        <v>119</v>
      </c>
      <c r="F339">
        <v>5722</v>
      </c>
      <c r="G339">
        <v>139</v>
      </c>
      <c r="H339">
        <v>25832</v>
      </c>
      <c r="I339">
        <v>0.78</v>
      </c>
    </row>
    <row r="340" spans="1:9" x14ac:dyDescent="0.3">
      <c r="A340" t="s">
        <v>17</v>
      </c>
      <c r="B340">
        <v>379</v>
      </c>
      <c r="C340" s="14">
        <v>0.50445601851851851</v>
      </c>
      <c r="D340" s="14" t="s">
        <v>42</v>
      </c>
      <c r="E340">
        <v>119</v>
      </c>
      <c r="F340">
        <v>4346</v>
      </c>
      <c r="G340">
        <v>129</v>
      </c>
      <c r="H340">
        <v>19979</v>
      </c>
      <c r="I340">
        <v>0.79</v>
      </c>
    </row>
    <row r="341" spans="1:9" x14ac:dyDescent="0.3">
      <c r="A341" t="s">
        <v>17</v>
      </c>
      <c r="B341">
        <v>380</v>
      </c>
      <c r="C341" s="14">
        <v>0.50461805555555561</v>
      </c>
      <c r="D341" s="14" t="s">
        <v>42</v>
      </c>
      <c r="E341">
        <v>119</v>
      </c>
      <c r="F341">
        <v>5034</v>
      </c>
      <c r="G341">
        <v>139</v>
      </c>
      <c r="H341">
        <v>22721</v>
      </c>
      <c r="I341">
        <v>0.78</v>
      </c>
    </row>
    <row r="342" spans="1:9" x14ac:dyDescent="0.3">
      <c r="A342" t="s">
        <v>17</v>
      </c>
      <c r="B342">
        <v>381</v>
      </c>
      <c r="C342" s="14">
        <v>0.50467592592592592</v>
      </c>
      <c r="D342" s="14" t="s">
        <v>42</v>
      </c>
      <c r="E342">
        <v>119</v>
      </c>
      <c r="F342">
        <v>4775</v>
      </c>
      <c r="G342">
        <v>139</v>
      </c>
      <c r="H342">
        <v>21754</v>
      </c>
      <c r="I342">
        <v>0.78</v>
      </c>
    </row>
    <row r="343" spans="1:9" x14ac:dyDescent="0.3">
      <c r="A343" t="s">
        <v>17</v>
      </c>
      <c r="B343">
        <v>382</v>
      </c>
      <c r="C343" s="14">
        <v>0.50474537037037037</v>
      </c>
      <c r="D343" s="14" t="s">
        <v>42</v>
      </c>
      <c r="E343">
        <v>119</v>
      </c>
      <c r="F343">
        <v>3858</v>
      </c>
      <c r="G343">
        <v>139</v>
      </c>
      <c r="H343">
        <v>18065</v>
      </c>
      <c r="I343">
        <v>0.79</v>
      </c>
    </row>
    <row r="344" spans="1:9" x14ac:dyDescent="0.3">
      <c r="A344" t="s">
        <v>17</v>
      </c>
      <c r="B344">
        <v>383</v>
      </c>
      <c r="C344" s="14">
        <v>0.50480324074074068</v>
      </c>
      <c r="D344" s="14" t="s">
        <v>42</v>
      </c>
      <c r="E344">
        <v>119</v>
      </c>
      <c r="F344">
        <v>5224</v>
      </c>
      <c r="G344">
        <v>139</v>
      </c>
      <c r="H344">
        <v>24506</v>
      </c>
      <c r="I344">
        <v>0.79</v>
      </c>
    </row>
    <row r="345" spans="1:9" x14ac:dyDescent="0.3">
      <c r="A345" t="s">
        <v>17</v>
      </c>
      <c r="B345">
        <v>384</v>
      </c>
      <c r="C345" s="14">
        <v>0.50487268518518513</v>
      </c>
      <c r="D345" s="14" t="s">
        <v>42</v>
      </c>
      <c r="E345">
        <v>119</v>
      </c>
      <c r="F345">
        <v>4007</v>
      </c>
      <c r="G345">
        <v>129</v>
      </c>
      <c r="H345">
        <v>19850</v>
      </c>
      <c r="I345">
        <v>0.8</v>
      </c>
    </row>
    <row r="346" spans="1:9" x14ac:dyDescent="0.3">
      <c r="A346" t="s">
        <v>17</v>
      </c>
      <c r="B346">
        <v>385</v>
      </c>
      <c r="C346" s="14">
        <v>0.50494212962962959</v>
      </c>
      <c r="D346" s="14" t="s">
        <v>42</v>
      </c>
      <c r="E346">
        <v>119</v>
      </c>
      <c r="F346">
        <v>4546</v>
      </c>
      <c r="G346">
        <v>129</v>
      </c>
      <c r="H346">
        <v>20169</v>
      </c>
      <c r="I346">
        <v>0.78</v>
      </c>
    </row>
    <row r="347" spans="1:9" x14ac:dyDescent="0.3">
      <c r="A347" t="s">
        <v>22</v>
      </c>
      <c r="B347">
        <v>386</v>
      </c>
      <c r="C347" s="14">
        <v>0.50528935185185186</v>
      </c>
      <c r="D347" s="14" t="s">
        <v>42</v>
      </c>
      <c r="E347">
        <v>119</v>
      </c>
      <c r="F347">
        <v>4157</v>
      </c>
      <c r="G347">
        <v>139</v>
      </c>
      <c r="H347">
        <v>20298</v>
      </c>
      <c r="I347">
        <v>0.8</v>
      </c>
    </row>
    <row r="348" spans="1:9" x14ac:dyDescent="0.3">
      <c r="A348" t="s">
        <v>22</v>
      </c>
      <c r="B348">
        <v>387</v>
      </c>
      <c r="C348" s="14">
        <v>0.50535879629629632</v>
      </c>
      <c r="D348" s="14" t="s">
        <v>42</v>
      </c>
      <c r="E348">
        <v>119</v>
      </c>
      <c r="F348">
        <v>4386</v>
      </c>
      <c r="G348">
        <v>139</v>
      </c>
      <c r="H348">
        <v>20787</v>
      </c>
      <c r="I348">
        <v>0.79</v>
      </c>
    </row>
    <row r="349" spans="1:9" x14ac:dyDescent="0.3">
      <c r="A349" t="s">
        <v>22</v>
      </c>
      <c r="B349">
        <v>388</v>
      </c>
      <c r="C349" s="14">
        <v>0.50541666666666674</v>
      </c>
      <c r="D349" s="14" t="s">
        <v>42</v>
      </c>
      <c r="E349">
        <v>119</v>
      </c>
      <c r="F349">
        <v>4287</v>
      </c>
      <c r="G349">
        <v>139</v>
      </c>
      <c r="H349">
        <v>21136</v>
      </c>
      <c r="I349">
        <v>0.8</v>
      </c>
    </row>
    <row r="350" spans="1:9" x14ac:dyDescent="0.3">
      <c r="A350" t="s">
        <v>22</v>
      </c>
      <c r="B350">
        <v>389</v>
      </c>
      <c r="C350" s="14">
        <v>0.50548611111111108</v>
      </c>
      <c r="D350" s="14" t="s">
        <v>42</v>
      </c>
      <c r="E350">
        <v>119</v>
      </c>
      <c r="F350">
        <v>4376</v>
      </c>
      <c r="G350">
        <v>139</v>
      </c>
      <c r="H350">
        <v>20986</v>
      </c>
      <c r="I350">
        <v>0.8</v>
      </c>
    </row>
    <row r="351" spans="1:9" x14ac:dyDescent="0.3">
      <c r="A351" t="s">
        <v>22</v>
      </c>
      <c r="B351">
        <v>390</v>
      </c>
      <c r="C351" s="14">
        <v>0.50555555555555554</v>
      </c>
      <c r="D351" s="14" t="s">
        <v>42</v>
      </c>
      <c r="E351">
        <v>119</v>
      </c>
      <c r="F351">
        <v>4885</v>
      </c>
      <c r="G351">
        <v>129</v>
      </c>
      <c r="H351">
        <v>22272</v>
      </c>
      <c r="I351">
        <v>0.78</v>
      </c>
    </row>
    <row r="352" spans="1:9" x14ac:dyDescent="0.3">
      <c r="A352" t="s">
        <v>22</v>
      </c>
      <c r="B352">
        <v>391</v>
      </c>
      <c r="C352" s="14">
        <v>0.50561342592592595</v>
      </c>
      <c r="D352" s="14" t="s">
        <v>42</v>
      </c>
      <c r="E352">
        <v>119</v>
      </c>
      <c r="F352">
        <v>4007</v>
      </c>
      <c r="G352">
        <v>139</v>
      </c>
      <c r="H352">
        <v>18753</v>
      </c>
      <c r="I352">
        <v>0.79</v>
      </c>
    </row>
    <row r="353" spans="1:9" x14ac:dyDescent="0.3">
      <c r="A353" t="s">
        <v>22</v>
      </c>
      <c r="B353">
        <v>392</v>
      </c>
      <c r="C353" s="14">
        <v>0.50567129629629626</v>
      </c>
      <c r="D353" s="14" t="s">
        <v>42</v>
      </c>
      <c r="E353">
        <v>119</v>
      </c>
      <c r="F353">
        <v>4705</v>
      </c>
      <c r="G353">
        <v>129</v>
      </c>
      <c r="H353">
        <v>21565</v>
      </c>
      <c r="I353">
        <v>0.79</v>
      </c>
    </row>
    <row r="354" spans="1:9" x14ac:dyDescent="0.3">
      <c r="A354" t="s">
        <v>22</v>
      </c>
      <c r="B354">
        <v>393</v>
      </c>
      <c r="C354" s="14">
        <v>0.50574074074074071</v>
      </c>
      <c r="D354" s="14" t="s">
        <v>42</v>
      </c>
      <c r="E354">
        <v>119</v>
      </c>
      <c r="F354">
        <v>4227</v>
      </c>
      <c r="G354">
        <v>139</v>
      </c>
      <c r="H354">
        <v>21315</v>
      </c>
      <c r="I354">
        <v>0.81</v>
      </c>
    </row>
    <row r="355" spans="1:9" x14ac:dyDescent="0.3">
      <c r="A355" t="s">
        <v>22</v>
      </c>
      <c r="B355">
        <v>394</v>
      </c>
      <c r="C355" s="14">
        <v>0.50582175925925921</v>
      </c>
      <c r="D355" s="14" t="s">
        <v>42</v>
      </c>
      <c r="E355">
        <v>119</v>
      </c>
      <c r="F355">
        <v>3838</v>
      </c>
      <c r="G355">
        <v>139</v>
      </c>
      <c r="H355">
        <v>19571</v>
      </c>
      <c r="I355">
        <v>0.81</v>
      </c>
    </row>
    <row r="356" spans="1:9" x14ac:dyDescent="0.3">
      <c r="A356" t="s">
        <v>22</v>
      </c>
      <c r="B356">
        <v>395</v>
      </c>
      <c r="C356" s="14">
        <v>0.50587962962962962</v>
      </c>
      <c r="D356" s="14" t="s">
        <v>42</v>
      </c>
      <c r="E356">
        <v>119</v>
      </c>
      <c r="F356">
        <v>4356</v>
      </c>
      <c r="G356">
        <v>139</v>
      </c>
      <c r="H356">
        <v>20209</v>
      </c>
      <c r="I356">
        <v>0.79</v>
      </c>
    </row>
    <row r="357" spans="1:9" x14ac:dyDescent="0.3">
      <c r="A357" t="s">
        <v>22</v>
      </c>
      <c r="B357">
        <v>396</v>
      </c>
      <c r="C357" s="14">
        <v>0.50593750000000004</v>
      </c>
      <c r="D357" s="14" t="s">
        <v>42</v>
      </c>
      <c r="E357">
        <v>119</v>
      </c>
      <c r="F357">
        <v>4466</v>
      </c>
      <c r="G357">
        <v>139</v>
      </c>
      <c r="H357">
        <v>22442</v>
      </c>
      <c r="I357">
        <v>0.81</v>
      </c>
    </row>
    <row r="358" spans="1:9" x14ac:dyDescent="0.3">
      <c r="A358" t="s">
        <v>22</v>
      </c>
      <c r="B358">
        <v>397</v>
      </c>
      <c r="C358" s="14">
        <v>0.50599537037037035</v>
      </c>
      <c r="D358" s="14" t="s">
        <v>42</v>
      </c>
      <c r="E358">
        <v>119</v>
      </c>
      <c r="F358">
        <v>4416</v>
      </c>
      <c r="G358">
        <v>129</v>
      </c>
      <c r="H358">
        <v>22661</v>
      </c>
      <c r="I358">
        <v>0.81</v>
      </c>
    </row>
    <row r="359" spans="1:9" x14ac:dyDescent="0.3">
      <c r="A359" t="s">
        <v>22</v>
      </c>
      <c r="B359">
        <v>398</v>
      </c>
      <c r="C359" s="14">
        <v>0.50604166666666661</v>
      </c>
      <c r="D359" s="14" t="s">
        <v>42</v>
      </c>
      <c r="E359">
        <v>119</v>
      </c>
      <c r="F359">
        <v>4875</v>
      </c>
      <c r="G359">
        <v>129</v>
      </c>
      <c r="H359">
        <v>20707</v>
      </c>
      <c r="I359">
        <v>0.77</v>
      </c>
    </row>
    <row r="360" spans="1:9" x14ac:dyDescent="0.3">
      <c r="A360" t="s">
        <v>22</v>
      </c>
      <c r="B360">
        <v>399</v>
      </c>
      <c r="C360" s="14">
        <v>0.50612268518518522</v>
      </c>
      <c r="D360" s="14" t="s">
        <v>42</v>
      </c>
      <c r="E360">
        <v>119</v>
      </c>
      <c r="F360">
        <v>4336</v>
      </c>
      <c r="G360">
        <v>139</v>
      </c>
      <c r="H360">
        <v>21963</v>
      </c>
      <c r="I360">
        <v>0.81</v>
      </c>
    </row>
    <row r="361" spans="1:9" x14ac:dyDescent="0.3">
      <c r="A361" t="s">
        <v>22</v>
      </c>
      <c r="B361">
        <v>400</v>
      </c>
      <c r="C361" s="14">
        <v>0.50618055555555552</v>
      </c>
      <c r="D361" s="14" t="s">
        <v>42</v>
      </c>
      <c r="E361">
        <v>119</v>
      </c>
      <c r="F361">
        <v>4865</v>
      </c>
      <c r="G361">
        <v>129</v>
      </c>
      <c r="H361">
        <v>22651</v>
      </c>
      <c r="I361">
        <v>0.79</v>
      </c>
    </row>
    <row r="362" spans="1:9" x14ac:dyDescent="0.3">
      <c r="A362" t="s">
        <v>19</v>
      </c>
      <c r="B362">
        <v>401</v>
      </c>
      <c r="C362" s="14">
        <v>0.5348032407407407</v>
      </c>
      <c r="D362" s="14" t="s">
        <v>26</v>
      </c>
      <c r="E362">
        <v>139</v>
      </c>
      <c r="F362">
        <v>4117</v>
      </c>
      <c r="G362">
        <v>149</v>
      </c>
      <c r="H362">
        <v>17816</v>
      </c>
      <c r="I362">
        <v>0.77</v>
      </c>
    </row>
    <row r="363" spans="1:9" x14ac:dyDescent="0.3">
      <c r="A363" t="s">
        <v>19</v>
      </c>
      <c r="B363">
        <v>402</v>
      </c>
      <c r="C363" s="14">
        <v>0.53491898148148154</v>
      </c>
      <c r="D363" s="14" t="s">
        <v>26</v>
      </c>
      <c r="E363">
        <v>139</v>
      </c>
      <c r="F363">
        <v>4775</v>
      </c>
      <c r="G363">
        <v>149</v>
      </c>
      <c r="H363">
        <v>17118</v>
      </c>
      <c r="I363">
        <v>0.73</v>
      </c>
    </row>
    <row r="364" spans="1:9" x14ac:dyDescent="0.3">
      <c r="A364" t="s">
        <v>19</v>
      </c>
      <c r="B364">
        <v>403</v>
      </c>
      <c r="C364" s="14">
        <v>0.53497685185185184</v>
      </c>
      <c r="D364" s="14" t="s">
        <v>26</v>
      </c>
      <c r="E364">
        <v>139</v>
      </c>
      <c r="F364">
        <v>4985</v>
      </c>
      <c r="G364">
        <v>149</v>
      </c>
      <c r="H364">
        <v>20328</v>
      </c>
      <c r="I364">
        <v>0.76</v>
      </c>
    </row>
    <row r="365" spans="1:9" x14ac:dyDescent="0.3">
      <c r="A365" t="s">
        <v>19</v>
      </c>
      <c r="B365">
        <v>404</v>
      </c>
      <c r="C365" s="14">
        <v>0.53502314814814811</v>
      </c>
      <c r="D365" s="14" t="s">
        <v>26</v>
      </c>
      <c r="E365">
        <v>129</v>
      </c>
      <c r="F365">
        <v>4536</v>
      </c>
      <c r="G365">
        <v>149</v>
      </c>
      <c r="H365">
        <v>18514</v>
      </c>
      <c r="I365">
        <v>0.76</v>
      </c>
    </row>
    <row r="366" spans="1:9" x14ac:dyDescent="0.3">
      <c r="A366" t="s">
        <v>19</v>
      </c>
      <c r="B366">
        <v>405</v>
      </c>
      <c r="C366" s="14">
        <v>0.53506944444444449</v>
      </c>
      <c r="D366" s="14" t="s">
        <v>26</v>
      </c>
      <c r="E366">
        <v>129</v>
      </c>
      <c r="F366">
        <v>4426</v>
      </c>
      <c r="G366">
        <v>139</v>
      </c>
      <c r="H366">
        <v>17756</v>
      </c>
      <c r="I366">
        <v>0.76</v>
      </c>
    </row>
    <row r="367" spans="1:9" x14ac:dyDescent="0.3">
      <c r="A367" t="s">
        <v>19</v>
      </c>
      <c r="B367">
        <v>406</v>
      </c>
      <c r="C367" s="14">
        <v>0.53512731481481479</v>
      </c>
      <c r="D367" s="14" t="s">
        <v>26</v>
      </c>
      <c r="E367">
        <v>129</v>
      </c>
      <c r="F367">
        <v>4725</v>
      </c>
      <c r="G367">
        <v>149</v>
      </c>
      <c r="H367">
        <v>20937</v>
      </c>
      <c r="I367">
        <v>0.78</v>
      </c>
    </row>
    <row r="368" spans="1:9" x14ac:dyDescent="0.3">
      <c r="A368" t="s">
        <v>19</v>
      </c>
      <c r="B368">
        <v>407</v>
      </c>
      <c r="C368" s="14">
        <v>0.53518518518518521</v>
      </c>
      <c r="D368" s="14" t="s">
        <v>26</v>
      </c>
      <c r="E368">
        <v>139</v>
      </c>
      <c r="F368">
        <v>4506</v>
      </c>
      <c r="G368">
        <v>149</v>
      </c>
      <c r="H368">
        <v>18245</v>
      </c>
      <c r="I368">
        <v>0.76</v>
      </c>
    </row>
    <row r="369" spans="1:9" x14ac:dyDescent="0.3">
      <c r="A369" t="s">
        <v>19</v>
      </c>
      <c r="B369">
        <v>408</v>
      </c>
      <c r="C369" s="14">
        <v>0.53524305555555551</v>
      </c>
      <c r="D369" s="14" t="s">
        <v>26</v>
      </c>
      <c r="E369">
        <v>129</v>
      </c>
      <c r="F369">
        <v>4875</v>
      </c>
      <c r="G369">
        <v>159</v>
      </c>
      <c r="H369">
        <v>18594</v>
      </c>
      <c r="I369">
        <v>0.74</v>
      </c>
    </row>
    <row r="370" spans="1:9" x14ac:dyDescent="0.3">
      <c r="A370" t="s">
        <v>19</v>
      </c>
      <c r="B370">
        <v>409</v>
      </c>
      <c r="C370" s="14">
        <v>0.53530092592592593</v>
      </c>
      <c r="D370" s="14" t="s">
        <v>26</v>
      </c>
      <c r="E370">
        <v>129</v>
      </c>
      <c r="F370">
        <v>4905</v>
      </c>
      <c r="G370">
        <v>139</v>
      </c>
      <c r="H370">
        <v>18544</v>
      </c>
      <c r="I370">
        <v>0.74</v>
      </c>
    </row>
    <row r="371" spans="1:9" x14ac:dyDescent="0.3">
      <c r="A371" t="s">
        <v>19</v>
      </c>
      <c r="B371">
        <v>410</v>
      </c>
      <c r="C371" s="14">
        <v>0.5353472222222222</v>
      </c>
      <c r="D371" s="14" t="s">
        <v>26</v>
      </c>
      <c r="E371">
        <v>139</v>
      </c>
      <c r="F371">
        <v>4955</v>
      </c>
      <c r="G371">
        <v>149</v>
      </c>
      <c r="H371">
        <v>19940</v>
      </c>
      <c r="I371">
        <v>0.76</v>
      </c>
    </row>
    <row r="372" spans="1:9" x14ac:dyDescent="0.3">
      <c r="A372" t="s">
        <v>19</v>
      </c>
      <c r="B372">
        <v>411</v>
      </c>
      <c r="C372" s="14">
        <v>0.53540509259259261</v>
      </c>
      <c r="D372" s="14" t="s">
        <v>26</v>
      </c>
      <c r="E372">
        <v>129</v>
      </c>
      <c r="F372">
        <v>3619</v>
      </c>
      <c r="G372">
        <v>159</v>
      </c>
      <c r="H372">
        <v>14855</v>
      </c>
      <c r="I372">
        <v>0.76</v>
      </c>
    </row>
    <row r="373" spans="1:9" x14ac:dyDescent="0.3">
      <c r="A373" t="s">
        <v>19</v>
      </c>
      <c r="B373">
        <v>412</v>
      </c>
      <c r="C373" s="14">
        <v>0.53546296296296292</v>
      </c>
      <c r="D373" s="14" t="s">
        <v>26</v>
      </c>
      <c r="E373">
        <v>129</v>
      </c>
      <c r="F373">
        <v>4426</v>
      </c>
      <c r="G373">
        <v>149</v>
      </c>
      <c r="H373">
        <v>17557</v>
      </c>
      <c r="I373">
        <v>0.75</v>
      </c>
    </row>
    <row r="374" spans="1:9" x14ac:dyDescent="0.3">
      <c r="A374" t="s">
        <v>19</v>
      </c>
      <c r="B374">
        <v>413</v>
      </c>
      <c r="C374" s="14">
        <v>0.5355092592592593</v>
      </c>
      <c r="D374" s="14" t="s">
        <v>26</v>
      </c>
      <c r="E374">
        <v>129</v>
      </c>
      <c r="F374">
        <v>4267</v>
      </c>
      <c r="G374">
        <v>139</v>
      </c>
      <c r="H374">
        <v>17696</v>
      </c>
      <c r="I374">
        <v>0.76</v>
      </c>
    </row>
    <row r="375" spans="1:9" x14ac:dyDescent="0.3">
      <c r="A375" t="s">
        <v>19</v>
      </c>
      <c r="B375">
        <v>414</v>
      </c>
      <c r="C375" s="14">
        <v>0.5355671296296296</v>
      </c>
      <c r="D375" s="14" t="s">
        <v>26</v>
      </c>
      <c r="E375">
        <v>129</v>
      </c>
      <c r="F375">
        <v>3698</v>
      </c>
      <c r="G375">
        <v>139</v>
      </c>
      <c r="H375">
        <v>16041</v>
      </c>
      <c r="I375">
        <v>0.78</v>
      </c>
    </row>
    <row r="376" spans="1:9" x14ac:dyDescent="0.3">
      <c r="A376" t="s">
        <v>19</v>
      </c>
      <c r="B376">
        <v>415</v>
      </c>
      <c r="C376" s="14">
        <v>0.53561342592592587</v>
      </c>
      <c r="D376" s="14" t="s">
        <v>26</v>
      </c>
      <c r="E376">
        <v>139</v>
      </c>
      <c r="F376">
        <v>4496</v>
      </c>
      <c r="G376">
        <v>149</v>
      </c>
      <c r="H376">
        <v>17497</v>
      </c>
      <c r="I376">
        <v>0.75</v>
      </c>
    </row>
    <row r="377" spans="1:9" x14ac:dyDescent="0.3">
      <c r="A377" t="s">
        <v>18</v>
      </c>
      <c r="B377">
        <v>416</v>
      </c>
      <c r="C377" s="14">
        <v>0.53576388888888882</v>
      </c>
      <c r="D377" s="14" t="s">
        <v>26</v>
      </c>
      <c r="E377">
        <v>139</v>
      </c>
      <c r="F377">
        <v>4037</v>
      </c>
      <c r="G377">
        <v>149</v>
      </c>
      <c r="H377">
        <v>16988</v>
      </c>
      <c r="I377">
        <v>0.77</v>
      </c>
    </row>
    <row r="378" spans="1:9" x14ac:dyDescent="0.3">
      <c r="A378" t="s">
        <v>18</v>
      </c>
      <c r="B378">
        <v>417</v>
      </c>
      <c r="C378" s="14">
        <v>0.53581018518518519</v>
      </c>
      <c r="D378" s="14" t="s">
        <v>26</v>
      </c>
      <c r="E378">
        <v>139</v>
      </c>
      <c r="F378">
        <v>5672</v>
      </c>
      <c r="G378">
        <v>149</v>
      </c>
      <c r="H378">
        <v>22253</v>
      </c>
      <c r="I378">
        <v>0.75</v>
      </c>
    </row>
    <row r="379" spans="1:9" x14ac:dyDescent="0.3">
      <c r="A379" t="s">
        <v>18</v>
      </c>
      <c r="B379">
        <v>418</v>
      </c>
      <c r="C379" s="14">
        <v>0.53587962962962965</v>
      </c>
      <c r="D379" s="14" t="s">
        <v>26</v>
      </c>
      <c r="E379">
        <v>139</v>
      </c>
      <c r="F379">
        <v>5573</v>
      </c>
      <c r="G379">
        <v>159</v>
      </c>
      <c r="H379">
        <v>21884</v>
      </c>
      <c r="I379">
        <v>0.75</v>
      </c>
    </row>
    <row r="380" spans="1:9" x14ac:dyDescent="0.3">
      <c r="A380" t="s">
        <v>18</v>
      </c>
      <c r="B380">
        <v>419</v>
      </c>
      <c r="C380" s="14">
        <v>0.53592592592592592</v>
      </c>
      <c r="D380" s="14" t="s">
        <v>26</v>
      </c>
      <c r="E380">
        <v>139</v>
      </c>
      <c r="F380">
        <v>4725</v>
      </c>
      <c r="G380">
        <v>149</v>
      </c>
      <c r="H380">
        <v>17696</v>
      </c>
      <c r="I380">
        <v>0.74</v>
      </c>
    </row>
    <row r="381" spans="1:9" x14ac:dyDescent="0.3">
      <c r="A381" t="s">
        <v>18</v>
      </c>
      <c r="B381">
        <v>420</v>
      </c>
      <c r="C381" s="14">
        <v>0.53598379629629633</v>
      </c>
      <c r="D381" s="14" t="s">
        <v>26</v>
      </c>
      <c r="E381">
        <v>149</v>
      </c>
      <c r="F381">
        <v>6649</v>
      </c>
      <c r="G381">
        <v>149</v>
      </c>
      <c r="H381">
        <v>24895</v>
      </c>
      <c r="I381">
        <v>0.74</v>
      </c>
    </row>
    <row r="382" spans="1:9" x14ac:dyDescent="0.3">
      <c r="A382" t="s">
        <v>18</v>
      </c>
      <c r="B382">
        <v>421</v>
      </c>
      <c r="C382" s="14">
        <v>0.53604166666666664</v>
      </c>
      <c r="D382" s="14" t="s">
        <v>26</v>
      </c>
      <c r="E382">
        <v>139</v>
      </c>
      <c r="F382">
        <v>4277</v>
      </c>
      <c r="G382">
        <v>149</v>
      </c>
      <c r="H382">
        <v>16320</v>
      </c>
      <c r="I382">
        <v>0.74</v>
      </c>
    </row>
    <row r="383" spans="1:9" x14ac:dyDescent="0.3">
      <c r="A383" t="s">
        <v>18</v>
      </c>
      <c r="B383">
        <v>422</v>
      </c>
      <c r="C383" s="14">
        <v>0.53612268518518513</v>
      </c>
      <c r="D383" s="14" t="s">
        <v>26</v>
      </c>
      <c r="E383">
        <v>149</v>
      </c>
      <c r="F383">
        <v>4207</v>
      </c>
      <c r="G383">
        <v>159</v>
      </c>
      <c r="H383">
        <v>17138</v>
      </c>
      <c r="I383">
        <v>0.76</v>
      </c>
    </row>
    <row r="384" spans="1:9" x14ac:dyDescent="0.3">
      <c r="A384" t="s">
        <v>18</v>
      </c>
      <c r="B384">
        <v>423</v>
      </c>
      <c r="C384" s="14">
        <v>0.53619212962962959</v>
      </c>
      <c r="D384" s="14" t="s">
        <v>26</v>
      </c>
      <c r="E384">
        <v>139</v>
      </c>
      <c r="F384">
        <v>4636</v>
      </c>
      <c r="G384">
        <v>149</v>
      </c>
      <c r="H384">
        <v>19969</v>
      </c>
      <c r="I384">
        <v>0.77</v>
      </c>
    </row>
    <row r="385" spans="1:9" x14ac:dyDescent="0.3">
      <c r="A385" t="s">
        <v>18</v>
      </c>
      <c r="B385">
        <v>424</v>
      </c>
      <c r="C385" s="14">
        <v>0.53626157407407404</v>
      </c>
      <c r="D385" s="14" t="s">
        <v>26</v>
      </c>
      <c r="E385">
        <v>149</v>
      </c>
      <c r="F385">
        <v>4885</v>
      </c>
      <c r="G385">
        <v>169</v>
      </c>
      <c r="H385">
        <v>18723</v>
      </c>
      <c r="I385">
        <v>0.74</v>
      </c>
    </row>
    <row r="386" spans="1:9" x14ac:dyDescent="0.3">
      <c r="A386" t="s">
        <v>18</v>
      </c>
      <c r="B386">
        <v>425</v>
      </c>
      <c r="C386" s="14">
        <v>0.53630787037037042</v>
      </c>
      <c r="D386" s="14" t="s">
        <v>26</v>
      </c>
      <c r="E386">
        <v>139</v>
      </c>
      <c r="F386">
        <v>5702</v>
      </c>
      <c r="G386">
        <v>159</v>
      </c>
      <c r="H386">
        <v>22641</v>
      </c>
      <c r="I386">
        <v>0.75</v>
      </c>
    </row>
    <row r="387" spans="1:9" x14ac:dyDescent="0.3">
      <c r="A387" t="s">
        <v>18</v>
      </c>
      <c r="B387">
        <v>426</v>
      </c>
      <c r="C387" s="14">
        <v>0.53636574074074073</v>
      </c>
      <c r="D387" s="14" t="s">
        <v>26</v>
      </c>
      <c r="E387">
        <v>139</v>
      </c>
      <c r="F387">
        <v>6021</v>
      </c>
      <c r="G387">
        <v>149</v>
      </c>
      <c r="H387">
        <v>23299</v>
      </c>
      <c r="I387">
        <v>0.75</v>
      </c>
    </row>
    <row r="388" spans="1:9" x14ac:dyDescent="0.3">
      <c r="A388" t="s">
        <v>18</v>
      </c>
      <c r="B388">
        <v>427</v>
      </c>
      <c r="C388" s="14">
        <v>0.53642361111111114</v>
      </c>
      <c r="D388" s="14" t="s">
        <v>26</v>
      </c>
      <c r="E388">
        <v>139</v>
      </c>
      <c r="F388">
        <v>4376</v>
      </c>
      <c r="G388">
        <v>159</v>
      </c>
      <c r="H388">
        <v>18085</v>
      </c>
      <c r="I388">
        <v>0.76</v>
      </c>
    </row>
    <row r="389" spans="1:9" x14ac:dyDescent="0.3">
      <c r="A389" t="s">
        <v>18</v>
      </c>
      <c r="B389">
        <v>428</v>
      </c>
      <c r="C389" s="14">
        <v>0.53648148148148145</v>
      </c>
      <c r="D389" s="14" t="s">
        <v>26</v>
      </c>
      <c r="E389">
        <v>139</v>
      </c>
      <c r="F389">
        <v>3798</v>
      </c>
      <c r="G389">
        <v>159</v>
      </c>
      <c r="H389">
        <v>15593</v>
      </c>
      <c r="I389">
        <v>0.76</v>
      </c>
    </row>
    <row r="390" spans="1:9" x14ac:dyDescent="0.3">
      <c r="A390" t="s">
        <v>18</v>
      </c>
      <c r="B390">
        <v>429</v>
      </c>
      <c r="C390" s="14">
        <v>0.53652777777777783</v>
      </c>
      <c r="D390" s="14" t="s">
        <v>26</v>
      </c>
      <c r="E390">
        <v>139</v>
      </c>
      <c r="F390">
        <v>4037</v>
      </c>
      <c r="G390">
        <v>149</v>
      </c>
      <c r="H390">
        <v>16161</v>
      </c>
      <c r="I390">
        <v>0.76</v>
      </c>
    </row>
    <row r="391" spans="1:9" x14ac:dyDescent="0.3">
      <c r="A391" t="s">
        <v>18</v>
      </c>
      <c r="B391">
        <v>430</v>
      </c>
      <c r="C391" s="14">
        <v>0.53658564814814813</v>
      </c>
      <c r="D391" s="14" t="s">
        <v>26</v>
      </c>
      <c r="E391">
        <v>139</v>
      </c>
      <c r="F391">
        <v>4556</v>
      </c>
      <c r="G391">
        <v>149</v>
      </c>
      <c r="H391">
        <v>18683</v>
      </c>
      <c r="I391">
        <v>0.76</v>
      </c>
    </row>
    <row r="392" spans="1:9" x14ac:dyDescent="0.3">
      <c r="A392" t="s">
        <v>17</v>
      </c>
      <c r="B392">
        <v>431</v>
      </c>
      <c r="C392" s="14">
        <v>0.53672453703703704</v>
      </c>
      <c r="D392" s="14" t="s">
        <v>26</v>
      </c>
      <c r="E392">
        <v>139</v>
      </c>
      <c r="F392">
        <v>3609</v>
      </c>
      <c r="G392">
        <v>149</v>
      </c>
      <c r="H392">
        <v>14675</v>
      </c>
      <c r="I392">
        <v>0.76</v>
      </c>
    </row>
    <row r="393" spans="1:9" x14ac:dyDescent="0.3">
      <c r="A393" t="s">
        <v>17</v>
      </c>
      <c r="B393">
        <v>432</v>
      </c>
      <c r="C393" s="14">
        <v>0.53678240740740735</v>
      </c>
      <c r="D393" s="14" t="s">
        <v>26</v>
      </c>
      <c r="E393">
        <v>139</v>
      </c>
      <c r="F393">
        <v>2821</v>
      </c>
      <c r="G393">
        <v>149</v>
      </c>
      <c r="H393">
        <v>11405</v>
      </c>
      <c r="I393">
        <v>0.76</v>
      </c>
    </row>
    <row r="394" spans="1:9" x14ac:dyDescent="0.3">
      <c r="A394" t="s">
        <v>17</v>
      </c>
      <c r="B394">
        <v>433</v>
      </c>
      <c r="C394" s="14">
        <v>0.53682870370370372</v>
      </c>
      <c r="D394" s="14" t="s">
        <v>26</v>
      </c>
      <c r="E394">
        <v>149</v>
      </c>
      <c r="F394">
        <v>4307</v>
      </c>
      <c r="G394">
        <v>159</v>
      </c>
      <c r="H394">
        <v>17696</v>
      </c>
      <c r="I394">
        <v>0.76</v>
      </c>
    </row>
    <row r="395" spans="1:9" x14ac:dyDescent="0.3">
      <c r="A395" t="s">
        <v>17</v>
      </c>
      <c r="B395">
        <v>434</v>
      </c>
      <c r="C395" s="14">
        <v>0.53688657407407414</v>
      </c>
      <c r="D395" s="14" t="s">
        <v>26</v>
      </c>
      <c r="E395">
        <v>149</v>
      </c>
      <c r="F395">
        <v>4815</v>
      </c>
      <c r="G395">
        <v>159</v>
      </c>
      <c r="H395">
        <v>17866</v>
      </c>
      <c r="I395">
        <v>0.74</v>
      </c>
    </row>
    <row r="396" spans="1:9" x14ac:dyDescent="0.3">
      <c r="A396" t="s">
        <v>17</v>
      </c>
      <c r="B396">
        <v>435</v>
      </c>
      <c r="C396" s="14">
        <v>0.53695601851851849</v>
      </c>
      <c r="D396" s="14" t="s">
        <v>26</v>
      </c>
      <c r="E396">
        <v>139</v>
      </c>
      <c r="F396">
        <v>4217</v>
      </c>
      <c r="G396">
        <v>149</v>
      </c>
      <c r="H396">
        <v>12761</v>
      </c>
      <c r="I396">
        <v>0.68</v>
      </c>
    </row>
    <row r="397" spans="1:9" x14ac:dyDescent="0.3">
      <c r="A397" t="s">
        <v>17</v>
      </c>
      <c r="B397">
        <v>436</v>
      </c>
      <c r="C397" s="14">
        <v>0.53702546296296294</v>
      </c>
      <c r="D397" s="14" t="s">
        <v>26</v>
      </c>
      <c r="E397">
        <v>139</v>
      </c>
      <c r="F397">
        <v>3858</v>
      </c>
      <c r="G397">
        <v>159</v>
      </c>
      <c r="H397">
        <v>15154</v>
      </c>
      <c r="I397">
        <v>0.75</v>
      </c>
    </row>
    <row r="398" spans="1:9" x14ac:dyDescent="0.3">
      <c r="A398" t="s">
        <v>17</v>
      </c>
      <c r="B398">
        <v>437</v>
      </c>
      <c r="C398" s="14">
        <v>0.53708333333333336</v>
      </c>
      <c r="D398" s="14" t="s">
        <v>26</v>
      </c>
      <c r="E398">
        <v>149</v>
      </c>
      <c r="F398">
        <v>4865</v>
      </c>
      <c r="G398">
        <v>159</v>
      </c>
      <c r="H398">
        <v>18544</v>
      </c>
      <c r="I398">
        <v>0.74</v>
      </c>
    </row>
    <row r="399" spans="1:9" x14ac:dyDescent="0.3">
      <c r="A399" t="s">
        <v>17</v>
      </c>
      <c r="B399">
        <v>438</v>
      </c>
      <c r="C399" s="14">
        <v>0.53712962962962962</v>
      </c>
      <c r="D399" s="14" t="s">
        <v>26</v>
      </c>
      <c r="E399">
        <v>139</v>
      </c>
      <c r="F399">
        <v>4207</v>
      </c>
      <c r="G399">
        <v>149</v>
      </c>
      <c r="H399">
        <v>17038</v>
      </c>
      <c r="I399">
        <v>0.76</v>
      </c>
    </row>
    <row r="400" spans="1:9" x14ac:dyDescent="0.3">
      <c r="A400" t="s">
        <v>17</v>
      </c>
      <c r="B400">
        <v>439</v>
      </c>
      <c r="C400" s="14">
        <v>0.53717592592592589</v>
      </c>
      <c r="D400" s="14" t="s">
        <v>26</v>
      </c>
      <c r="E400">
        <v>149</v>
      </c>
      <c r="F400">
        <v>4675</v>
      </c>
      <c r="G400">
        <v>159</v>
      </c>
      <c r="H400">
        <v>18943</v>
      </c>
      <c r="I400">
        <v>0.76</v>
      </c>
    </row>
    <row r="401" spans="1:9" x14ac:dyDescent="0.3">
      <c r="A401" t="s">
        <v>17</v>
      </c>
      <c r="B401">
        <v>440</v>
      </c>
      <c r="C401" s="14">
        <v>0.53723379629629631</v>
      </c>
      <c r="D401" s="14" t="s">
        <v>26</v>
      </c>
      <c r="E401">
        <v>129</v>
      </c>
      <c r="F401">
        <v>4297</v>
      </c>
      <c r="G401">
        <v>149</v>
      </c>
      <c r="H401">
        <v>18873</v>
      </c>
      <c r="I401">
        <v>0.78</v>
      </c>
    </row>
    <row r="402" spans="1:9" x14ac:dyDescent="0.3">
      <c r="A402" t="s">
        <v>17</v>
      </c>
      <c r="B402">
        <v>441</v>
      </c>
      <c r="C402" s="14">
        <v>0.53729166666666661</v>
      </c>
      <c r="D402" s="14" t="s">
        <v>26</v>
      </c>
      <c r="E402">
        <v>149</v>
      </c>
      <c r="F402">
        <v>5353</v>
      </c>
      <c r="G402">
        <v>159</v>
      </c>
      <c r="H402">
        <v>20538</v>
      </c>
      <c r="I402">
        <v>0.74</v>
      </c>
    </row>
    <row r="403" spans="1:9" x14ac:dyDescent="0.3">
      <c r="A403" t="s">
        <v>17</v>
      </c>
      <c r="B403">
        <v>442</v>
      </c>
      <c r="C403" s="14">
        <v>0.53733796296296299</v>
      </c>
      <c r="D403" s="14" t="s">
        <v>26</v>
      </c>
      <c r="E403">
        <v>149</v>
      </c>
      <c r="F403">
        <v>4047</v>
      </c>
      <c r="G403">
        <v>169</v>
      </c>
      <c r="H403">
        <v>16510</v>
      </c>
      <c r="I403">
        <v>0.76</v>
      </c>
    </row>
    <row r="404" spans="1:9" x14ac:dyDescent="0.3">
      <c r="A404" t="s">
        <v>17</v>
      </c>
      <c r="B404">
        <v>443</v>
      </c>
      <c r="C404" s="14">
        <v>0.53740740740740744</v>
      </c>
      <c r="D404" s="14" t="s">
        <v>26</v>
      </c>
      <c r="E404">
        <v>139</v>
      </c>
      <c r="F404">
        <v>4027</v>
      </c>
      <c r="G404">
        <v>149</v>
      </c>
      <c r="H404">
        <v>17018</v>
      </c>
      <c r="I404">
        <v>0.77</v>
      </c>
    </row>
    <row r="405" spans="1:9" x14ac:dyDescent="0.3">
      <c r="A405" t="s">
        <v>17</v>
      </c>
      <c r="B405">
        <v>444</v>
      </c>
      <c r="C405" s="14">
        <v>0.53746527777777775</v>
      </c>
      <c r="D405" s="14" t="s">
        <v>26</v>
      </c>
      <c r="E405">
        <v>169</v>
      </c>
      <c r="F405">
        <v>4725</v>
      </c>
      <c r="G405">
        <v>179</v>
      </c>
      <c r="H405">
        <v>17886</v>
      </c>
      <c r="I405">
        <v>0.74</v>
      </c>
    </row>
    <row r="406" spans="1:9" x14ac:dyDescent="0.3">
      <c r="A406" t="s">
        <v>17</v>
      </c>
      <c r="B406">
        <v>445</v>
      </c>
      <c r="C406" s="14">
        <v>0.53752314814814817</v>
      </c>
      <c r="D406" s="14" t="s">
        <v>26</v>
      </c>
      <c r="E406">
        <v>149</v>
      </c>
      <c r="F406">
        <v>4336</v>
      </c>
      <c r="G406">
        <v>169</v>
      </c>
      <c r="H406">
        <v>16998</v>
      </c>
      <c r="I406">
        <v>0.75</v>
      </c>
    </row>
    <row r="407" spans="1:9" x14ac:dyDescent="0.3">
      <c r="A407" t="s">
        <v>22</v>
      </c>
      <c r="B407">
        <v>446</v>
      </c>
      <c r="C407" s="14">
        <v>0.53765046296296293</v>
      </c>
      <c r="D407" s="14" t="s">
        <v>26</v>
      </c>
      <c r="E407">
        <v>129</v>
      </c>
      <c r="F407">
        <v>5692</v>
      </c>
      <c r="G407">
        <v>149</v>
      </c>
      <c r="H407">
        <v>18633</v>
      </c>
      <c r="I407">
        <v>0.7</v>
      </c>
    </row>
    <row r="408" spans="1:9" x14ac:dyDescent="0.3">
      <c r="A408" t="s">
        <v>22</v>
      </c>
      <c r="B408">
        <v>447</v>
      </c>
      <c r="C408" s="14">
        <v>0.53771990740740738</v>
      </c>
      <c r="D408" s="14" t="s">
        <v>26</v>
      </c>
      <c r="E408">
        <v>139</v>
      </c>
      <c r="F408">
        <v>4157</v>
      </c>
      <c r="G408">
        <v>149</v>
      </c>
      <c r="H408">
        <v>16909</v>
      </c>
      <c r="I408">
        <v>0.76</v>
      </c>
    </row>
    <row r="409" spans="1:9" x14ac:dyDescent="0.3">
      <c r="A409" t="s">
        <v>22</v>
      </c>
      <c r="B409">
        <v>448</v>
      </c>
      <c r="C409" s="14">
        <v>0.53776620370370376</v>
      </c>
      <c r="D409" s="14" t="s">
        <v>26</v>
      </c>
      <c r="E409">
        <v>129</v>
      </c>
      <c r="F409">
        <v>4177</v>
      </c>
      <c r="G409">
        <v>139</v>
      </c>
      <c r="H409">
        <v>16739</v>
      </c>
      <c r="I409">
        <v>0.76</v>
      </c>
    </row>
    <row r="410" spans="1:9" x14ac:dyDescent="0.3">
      <c r="A410" t="s">
        <v>22</v>
      </c>
      <c r="B410">
        <v>449</v>
      </c>
      <c r="C410" s="14">
        <v>0.53783564814814822</v>
      </c>
      <c r="D410" s="14" t="s">
        <v>26</v>
      </c>
      <c r="E410">
        <v>129</v>
      </c>
      <c r="F410">
        <v>4695</v>
      </c>
      <c r="G410">
        <v>149</v>
      </c>
      <c r="H410">
        <v>17477</v>
      </c>
      <c r="I410">
        <v>0.74</v>
      </c>
    </row>
    <row r="411" spans="1:9" x14ac:dyDescent="0.3">
      <c r="A411" t="s">
        <v>22</v>
      </c>
      <c r="B411">
        <v>450</v>
      </c>
      <c r="C411" s="14">
        <v>0.53789351851851852</v>
      </c>
      <c r="D411" s="14" t="s">
        <v>26</v>
      </c>
      <c r="E411">
        <v>139</v>
      </c>
      <c r="F411">
        <v>5244</v>
      </c>
      <c r="G411">
        <v>149</v>
      </c>
      <c r="H411">
        <v>18284</v>
      </c>
      <c r="I411">
        <v>0.72</v>
      </c>
    </row>
    <row r="412" spans="1:9" x14ac:dyDescent="0.3">
      <c r="A412" t="s">
        <v>22</v>
      </c>
      <c r="B412">
        <v>451</v>
      </c>
      <c r="C412" s="14">
        <v>0.53795138888888883</v>
      </c>
      <c r="D412" s="14" t="s">
        <v>26</v>
      </c>
      <c r="E412">
        <v>179</v>
      </c>
      <c r="F412">
        <v>4027</v>
      </c>
      <c r="G412">
        <v>189</v>
      </c>
      <c r="H412">
        <v>13589</v>
      </c>
      <c r="I412">
        <v>0.71</v>
      </c>
    </row>
    <row r="413" spans="1:9" x14ac:dyDescent="0.3">
      <c r="A413" t="s">
        <v>22</v>
      </c>
      <c r="B413">
        <v>452</v>
      </c>
      <c r="C413" s="14">
        <v>0.5379976851851852</v>
      </c>
      <c r="D413" s="14" t="s">
        <v>26</v>
      </c>
      <c r="E413">
        <v>169</v>
      </c>
      <c r="F413">
        <v>5373</v>
      </c>
      <c r="G413">
        <v>179</v>
      </c>
      <c r="H413">
        <v>16739</v>
      </c>
      <c r="I413">
        <v>0.69</v>
      </c>
    </row>
    <row r="414" spans="1:9" x14ac:dyDescent="0.3">
      <c r="A414" t="s">
        <v>22</v>
      </c>
      <c r="B414">
        <v>453</v>
      </c>
      <c r="C414" s="14">
        <v>0.5380787037037037</v>
      </c>
      <c r="D414" s="14" t="s">
        <v>26</v>
      </c>
      <c r="E414">
        <v>139</v>
      </c>
      <c r="F414">
        <v>4655</v>
      </c>
      <c r="G414">
        <v>149</v>
      </c>
      <c r="H414">
        <v>18384</v>
      </c>
      <c r="I414">
        <v>0.75</v>
      </c>
    </row>
    <row r="415" spans="1:9" x14ac:dyDescent="0.3">
      <c r="A415" t="s">
        <v>22</v>
      </c>
      <c r="B415">
        <v>454</v>
      </c>
      <c r="C415" s="14">
        <v>0.53813657407407411</v>
      </c>
      <c r="D415" s="14" t="s">
        <v>26</v>
      </c>
      <c r="E415">
        <v>129</v>
      </c>
      <c r="F415">
        <v>4317</v>
      </c>
      <c r="G415">
        <v>149</v>
      </c>
      <c r="H415">
        <v>17297</v>
      </c>
      <c r="I415">
        <v>0.76</v>
      </c>
    </row>
    <row r="416" spans="1:9" x14ac:dyDescent="0.3">
      <c r="A416" t="s">
        <v>22</v>
      </c>
      <c r="B416">
        <v>455</v>
      </c>
      <c r="C416" s="14">
        <v>0.53819444444444442</v>
      </c>
      <c r="D416" s="14" t="s">
        <v>26</v>
      </c>
      <c r="E416">
        <v>139</v>
      </c>
      <c r="F416">
        <v>5034</v>
      </c>
      <c r="G416">
        <v>159</v>
      </c>
      <c r="H416">
        <v>21405</v>
      </c>
      <c r="I416">
        <v>0.77</v>
      </c>
    </row>
    <row r="417" spans="1:9" x14ac:dyDescent="0.3">
      <c r="A417" t="s">
        <v>22</v>
      </c>
      <c r="B417">
        <v>456</v>
      </c>
      <c r="C417" s="14">
        <v>0.53825231481481484</v>
      </c>
      <c r="D417" s="14" t="s">
        <v>26</v>
      </c>
      <c r="E417">
        <v>129</v>
      </c>
      <c r="F417">
        <v>4805</v>
      </c>
      <c r="G417">
        <v>139</v>
      </c>
      <c r="H417">
        <v>17347</v>
      </c>
      <c r="I417">
        <v>0.73</v>
      </c>
    </row>
    <row r="418" spans="1:9" x14ac:dyDescent="0.3">
      <c r="A418" t="s">
        <v>22</v>
      </c>
      <c r="B418">
        <v>457</v>
      </c>
      <c r="C418" s="14">
        <v>0.5382986111111111</v>
      </c>
      <c r="D418" s="14" t="s">
        <v>26</v>
      </c>
      <c r="E418">
        <v>129</v>
      </c>
      <c r="F418">
        <v>6071</v>
      </c>
      <c r="G418">
        <v>139</v>
      </c>
      <c r="H418">
        <v>21784</v>
      </c>
      <c r="I418">
        <v>0.73</v>
      </c>
    </row>
    <row r="419" spans="1:9" x14ac:dyDescent="0.3">
      <c r="A419" t="s">
        <v>22</v>
      </c>
      <c r="B419">
        <v>458</v>
      </c>
      <c r="C419" s="14">
        <v>0.5383796296296296</v>
      </c>
      <c r="D419" s="14" t="s">
        <v>26</v>
      </c>
      <c r="E419">
        <v>129</v>
      </c>
      <c r="F419">
        <v>5842</v>
      </c>
      <c r="G419">
        <v>149</v>
      </c>
      <c r="H419">
        <v>21814</v>
      </c>
      <c r="I419">
        <v>0.74</v>
      </c>
    </row>
    <row r="420" spans="1:9" x14ac:dyDescent="0.3">
      <c r="A420" t="s">
        <v>22</v>
      </c>
      <c r="B420">
        <v>459</v>
      </c>
      <c r="C420" s="14">
        <v>0.53842592592592597</v>
      </c>
      <c r="D420" s="14" t="s">
        <v>26</v>
      </c>
      <c r="E420">
        <v>159</v>
      </c>
      <c r="F420">
        <v>4307</v>
      </c>
      <c r="G420">
        <v>179</v>
      </c>
      <c r="H420">
        <v>17866</v>
      </c>
      <c r="I420">
        <v>0.77</v>
      </c>
    </row>
    <row r="421" spans="1:9" x14ac:dyDescent="0.3">
      <c r="A421" t="s">
        <v>22</v>
      </c>
      <c r="B421">
        <v>460</v>
      </c>
      <c r="C421" s="14">
        <v>0.53848379629629628</v>
      </c>
      <c r="D421" s="14" t="s">
        <v>26</v>
      </c>
      <c r="E421">
        <v>227</v>
      </c>
      <c r="F421">
        <v>7022</v>
      </c>
      <c r="G421">
        <v>227</v>
      </c>
      <c r="H421">
        <v>23407</v>
      </c>
      <c r="I421">
        <v>0.71</v>
      </c>
    </row>
    <row r="422" spans="1:9" x14ac:dyDescent="0.3">
      <c r="A422" t="s">
        <v>19</v>
      </c>
      <c r="B422">
        <v>461</v>
      </c>
      <c r="C422" s="14">
        <v>0.51893518518518522</v>
      </c>
      <c r="D422" s="14" t="s">
        <v>28</v>
      </c>
      <c r="E422">
        <v>139</v>
      </c>
      <c r="F422">
        <v>4406</v>
      </c>
      <c r="G422">
        <v>149</v>
      </c>
      <c r="H422">
        <v>14237</v>
      </c>
      <c r="I422">
        <v>0.7</v>
      </c>
    </row>
    <row r="423" spans="1:9" x14ac:dyDescent="0.3">
      <c r="A423" t="s">
        <v>19</v>
      </c>
      <c r="B423">
        <v>462</v>
      </c>
      <c r="C423" s="14">
        <v>0.51913194444444444</v>
      </c>
      <c r="D423" s="14" t="s">
        <v>28</v>
      </c>
      <c r="E423">
        <v>149</v>
      </c>
      <c r="F423">
        <v>4087</v>
      </c>
      <c r="G423">
        <v>159</v>
      </c>
      <c r="H423">
        <v>17307</v>
      </c>
      <c r="I423">
        <v>0.77</v>
      </c>
    </row>
    <row r="424" spans="1:9" x14ac:dyDescent="0.3">
      <c r="A424" t="s">
        <v>19</v>
      </c>
      <c r="B424">
        <v>463</v>
      </c>
      <c r="C424" s="14">
        <v>0.51918981481481474</v>
      </c>
      <c r="D424" s="14" t="s">
        <v>28</v>
      </c>
      <c r="E424">
        <v>139</v>
      </c>
      <c r="F424">
        <v>4636</v>
      </c>
      <c r="G424">
        <v>159</v>
      </c>
      <c r="H424">
        <v>18135</v>
      </c>
      <c r="I424">
        <v>0.75</v>
      </c>
    </row>
    <row r="425" spans="1:9" x14ac:dyDescent="0.3">
      <c r="A425" t="s">
        <v>19</v>
      </c>
      <c r="B425">
        <v>464</v>
      </c>
      <c r="C425" s="14">
        <v>0.51924768518518516</v>
      </c>
      <c r="D425" s="14" t="s">
        <v>28</v>
      </c>
      <c r="E425">
        <v>149</v>
      </c>
      <c r="F425">
        <v>5054</v>
      </c>
      <c r="G425">
        <v>159</v>
      </c>
      <c r="H425">
        <v>19989</v>
      </c>
      <c r="I425">
        <v>0.75</v>
      </c>
    </row>
    <row r="426" spans="1:9" x14ac:dyDescent="0.3">
      <c r="A426" t="s">
        <v>19</v>
      </c>
      <c r="B426">
        <v>465</v>
      </c>
      <c r="C426" s="14">
        <v>0.51930555555555558</v>
      </c>
      <c r="D426" s="14" t="s">
        <v>28</v>
      </c>
      <c r="E426">
        <v>139</v>
      </c>
      <c r="F426">
        <v>4675</v>
      </c>
      <c r="G426">
        <v>149</v>
      </c>
      <c r="H426">
        <v>18733</v>
      </c>
      <c r="I426">
        <v>0.76</v>
      </c>
    </row>
    <row r="427" spans="1:9" x14ac:dyDescent="0.3">
      <c r="A427" t="s">
        <v>19</v>
      </c>
      <c r="B427">
        <v>466</v>
      </c>
      <c r="C427" s="14">
        <v>0.51936342592592599</v>
      </c>
      <c r="D427" s="14" t="s">
        <v>28</v>
      </c>
      <c r="E427">
        <v>139</v>
      </c>
      <c r="F427">
        <v>3489</v>
      </c>
      <c r="G427">
        <v>139</v>
      </c>
      <c r="H427">
        <v>6330</v>
      </c>
      <c r="I427">
        <v>0.46</v>
      </c>
    </row>
    <row r="428" spans="1:9" x14ac:dyDescent="0.3">
      <c r="A428" t="s">
        <v>19</v>
      </c>
      <c r="B428">
        <v>467</v>
      </c>
      <c r="C428" s="14">
        <v>0.5194212962962963</v>
      </c>
      <c r="D428" s="14" t="s">
        <v>28</v>
      </c>
      <c r="E428">
        <v>139</v>
      </c>
      <c r="F428">
        <v>4496</v>
      </c>
      <c r="G428">
        <v>149</v>
      </c>
      <c r="H428">
        <v>18085</v>
      </c>
      <c r="I428">
        <v>0.76</v>
      </c>
    </row>
    <row r="429" spans="1:9" x14ac:dyDescent="0.3">
      <c r="A429" t="s">
        <v>19</v>
      </c>
      <c r="B429">
        <v>468</v>
      </c>
      <c r="C429" s="14">
        <v>0.5194791666666666</v>
      </c>
      <c r="D429" s="14" t="s">
        <v>28</v>
      </c>
      <c r="E429">
        <v>239</v>
      </c>
      <c r="F429">
        <v>3668</v>
      </c>
      <c r="G429">
        <v>259</v>
      </c>
      <c r="H429">
        <v>9900</v>
      </c>
      <c r="I429">
        <v>0.64</v>
      </c>
    </row>
    <row r="430" spans="1:9" x14ac:dyDescent="0.3">
      <c r="A430" t="s">
        <v>19</v>
      </c>
      <c r="B430">
        <v>469</v>
      </c>
      <c r="C430" s="14">
        <v>0.51952546296296298</v>
      </c>
      <c r="D430" s="14" t="s">
        <v>28</v>
      </c>
      <c r="E430">
        <v>139</v>
      </c>
      <c r="F430">
        <v>3858</v>
      </c>
      <c r="G430">
        <v>149</v>
      </c>
      <c r="H430">
        <v>15852</v>
      </c>
      <c r="I430">
        <v>0.76</v>
      </c>
    </row>
    <row r="431" spans="1:9" x14ac:dyDescent="0.3">
      <c r="A431" t="s">
        <v>19</v>
      </c>
      <c r="B431">
        <v>470</v>
      </c>
      <c r="C431" s="14">
        <v>0.5195833333333334</v>
      </c>
      <c r="D431" s="14" t="s">
        <v>28</v>
      </c>
      <c r="E431">
        <v>149</v>
      </c>
      <c r="F431">
        <v>5373</v>
      </c>
      <c r="G431">
        <v>169</v>
      </c>
      <c r="H431">
        <v>20966</v>
      </c>
      <c r="I431">
        <v>0.75</v>
      </c>
    </row>
    <row r="432" spans="1:9" x14ac:dyDescent="0.3">
      <c r="A432" t="s">
        <v>19</v>
      </c>
      <c r="B432">
        <v>471</v>
      </c>
      <c r="C432" s="14">
        <v>0.51965277777777785</v>
      </c>
      <c r="D432" s="14" t="s">
        <v>28</v>
      </c>
      <c r="E432">
        <v>139</v>
      </c>
      <c r="F432">
        <v>5463</v>
      </c>
      <c r="G432">
        <v>159</v>
      </c>
      <c r="H432">
        <v>20917</v>
      </c>
      <c r="I432">
        <v>0.74</v>
      </c>
    </row>
    <row r="433" spans="1:9" x14ac:dyDescent="0.3">
      <c r="A433" t="s">
        <v>19</v>
      </c>
      <c r="B433">
        <v>472</v>
      </c>
      <c r="C433" s="14">
        <v>0.51971064814814816</v>
      </c>
      <c r="D433" s="14" t="s">
        <v>28</v>
      </c>
      <c r="E433">
        <v>159</v>
      </c>
      <c r="F433">
        <v>4775</v>
      </c>
      <c r="G433">
        <v>169</v>
      </c>
      <c r="H433">
        <v>13987</v>
      </c>
      <c r="I433">
        <v>0.67</v>
      </c>
    </row>
    <row r="434" spans="1:9" x14ac:dyDescent="0.3">
      <c r="A434" t="s">
        <v>19</v>
      </c>
      <c r="B434">
        <v>473</v>
      </c>
      <c r="C434" s="14">
        <v>0.51976851851851846</v>
      </c>
      <c r="D434" s="14" t="s">
        <v>28</v>
      </c>
      <c r="E434">
        <v>149</v>
      </c>
      <c r="F434">
        <v>5732</v>
      </c>
      <c r="G434">
        <v>159</v>
      </c>
      <c r="H434">
        <v>21455</v>
      </c>
      <c r="I434">
        <v>0.74</v>
      </c>
    </row>
    <row r="435" spans="1:9" x14ac:dyDescent="0.3">
      <c r="A435" t="s">
        <v>19</v>
      </c>
      <c r="B435">
        <v>474</v>
      </c>
      <c r="C435" s="14">
        <v>0.51982638888888888</v>
      </c>
      <c r="D435" s="14" t="s">
        <v>28</v>
      </c>
      <c r="E435">
        <v>149</v>
      </c>
      <c r="F435">
        <v>4994</v>
      </c>
      <c r="G435">
        <v>159</v>
      </c>
      <c r="H435">
        <v>18235</v>
      </c>
      <c r="I435">
        <v>0.73</v>
      </c>
    </row>
    <row r="436" spans="1:9" x14ac:dyDescent="0.3">
      <c r="A436" t="s">
        <v>19</v>
      </c>
      <c r="B436">
        <v>475</v>
      </c>
      <c r="C436" s="14">
        <v>0.5198842592592593</v>
      </c>
      <c r="D436" s="14" t="s">
        <v>28</v>
      </c>
      <c r="E436">
        <v>159</v>
      </c>
      <c r="F436">
        <v>3320</v>
      </c>
      <c r="G436">
        <v>169</v>
      </c>
      <c r="H436">
        <v>12671</v>
      </c>
      <c r="I436">
        <v>0.75</v>
      </c>
    </row>
    <row r="437" spans="1:9" x14ac:dyDescent="0.3">
      <c r="A437" t="s">
        <v>18</v>
      </c>
      <c r="B437">
        <v>476</v>
      </c>
      <c r="C437" s="14">
        <v>0.52018518518518519</v>
      </c>
      <c r="D437" s="14" t="s">
        <v>28</v>
      </c>
      <c r="E437">
        <v>149</v>
      </c>
      <c r="F437">
        <v>4735</v>
      </c>
      <c r="G437">
        <v>159</v>
      </c>
      <c r="H437">
        <v>18454</v>
      </c>
      <c r="I437">
        <v>0.75</v>
      </c>
    </row>
    <row r="438" spans="1:9" x14ac:dyDescent="0.3">
      <c r="A438" t="s">
        <v>18</v>
      </c>
      <c r="B438">
        <v>477</v>
      </c>
      <c r="C438" s="14">
        <v>0.52024305555555561</v>
      </c>
      <c r="D438" s="14" t="s">
        <v>28</v>
      </c>
      <c r="E438">
        <v>149</v>
      </c>
      <c r="F438">
        <v>4197</v>
      </c>
      <c r="G438">
        <v>159</v>
      </c>
      <c r="H438">
        <v>17377</v>
      </c>
      <c r="I438">
        <v>0.76</v>
      </c>
    </row>
    <row r="439" spans="1:9" x14ac:dyDescent="0.3">
      <c r="A439" t="s">
        <v>18</v>
      </c>
      <c r="B439">
        <v>478</v>
      </c>
      <c r="C439" s="14">
        <v>0.52032407407407411</v>
      </c>
      <c r="D439" s="14" t="s">
        <v>28</v>
      </c>
      <c r="E439">
        <v>149</v>
      </c>
      <c r="F439">
        <v>4795</v>
      </c>
      <c r="G439">
        <v>149</v>
      </c>
      <c r="H439">
        <v>20139</v>
      </c>
      <c r="I439">
        <v>0.77</v>
      </c>
    </row>
    <row r="440" spans="1:9" x14ac:dyDescent="0.3">
      <c r="A440" t="s">
        <v>18</v>
      </c>
      <c r="B440">
        <v>479</v>
      </c>
      <c r="C440" s="14">
        <v>0.52038194444444441</v>
      </c>
      <c r="D440" s="14" t="s">
        <v>28</v>
      </c>
      <c r="E440">
        <v>129</v>
      </c>
      <c r="F440">
        <v>4905</v>
      </c>
      <c r="G440">
        <v>149</v>
      </c>
      <c r="H440">
        <v>18454</v>
      </c>
      <c r="I440">
        <v>0.74</v>
      </c>
    </row>
    <row r="441" spans="1:9" x14ac:dyDescent="0.3">
      <c r="A441" t="s">
        <v>18</v>
      </c>
      <c r="B441">
        <v>480</v>
      </c>
      <c r="C441" s="14">
        <v>0.52043981481481483</v>
      </c>
      <c r="D441" s="14" t="s">
        <v>28</v>
      </c>
      <c r="E441">
        <v>149</v>
      </c>
      <c r="F441">
        <v>4596</v>
      </c>
      <c r="G441">
        <v>159</v>
      </c>
      <c r="H441">
        <v>17547</v>
      </c>
      <c r="I441">
        <v>0.74</v>
      </c>
    </row>
    <row r="442" spans="1:9" x14ac:dyDescent="0.3">
      <c r="A442" t="s">
        <v>18</v>
      </c>
      <c r="B442">
        <v>481</v>
      </c>
      <c r="C442" s="14">
        <v>0.52049768518518513</v>
      </c>
      <c r="D442" s="14" t="s">
        <v>28</v>
      </c>
      <c r="E442">
        <v>139</v>
      </c>
      <c r="F442">
        <v>4456</v>
      </c>
      <c r="G442">
        <v>149</v>
      </c>
      <c r="H442">
        <v>17447</v>
      </c>
      <c r="I442">
        <v>0.75</v>
      </c>
    </row>
    <row r="443" spans="1:9" x14ac:dyDescent="0.3">
      <c r="A443" t="s">
        <v>18</v>
      </c>
      <c r="B443">
        <v>482</v>
      </c>
      <c r="C443" s="14">
        <v>0.52055555555555555</v>
      </c>
      <c r="D443" s="14" t="s">
        <v>28</v>
      </c>
      <c r="E443">
        <v>149</v>
      </c>
      <c r="F443">
        <v>4037</v>
      </c>
      <c r="G443">
        <v>149</v>
      </c>
      <c r="H443">
        <v>13688</v>
      </c>
      <c r="I443">
        <v>0.71</v>
      </c>
    </row>
    <row r="444" spans="1:9" x14ac:dyDescent="0.3">
      <c r="A444" t="s">
        <v>18</v>
      </c>
      <c r="B444">
        <v>483</v>
      </c>
      <c r="C444" s="14">
        <v>0.52061342592592597</v>
      </c>
      <c r="D444" s="14" t="s">
        <v>28</v>
      </c>
      <c r="E444">
        <v>149</v>
      </c>
      <c r="F444">
        <v>5174</v>
      </c>
      <c r="G444">
        <v>159</v>
      </c>
      <c r="H444">
        <v>19601</v>
      </c>
      <c r="I444">
        <v>0.74</v>
      </c>
    </row>
    <row r="445" spans="1:9" x14ac:dyDescent="0.3">
      <c r="A445" t="s">
        <v>18</v>
      </c>
      <c r="B445">
        <v>484</v>
      </c>
      <c r="C445" s="14">
        <v>0.52067129629629627</v>
      </c>
      <c r="D445" s="14" t="s">
        <v>28</v>
      </c>
      <c r="E445">
        <v>139</v>
      </c>
      <c r="F445">
        <v>4027</v>
      </c>
      <c r="G445">
        <v>149</v>
      </c>
      <c r="H445">
        <v>15104</v>
      </c>
      <c r="I445">
        <v>0.74</v>
      </c>
    </row>
    <row r="446" spans="1:9" x14ac:dyDescent="0.3">
      <c r="A446" t="s">
        <v>18</v>
      </c>
      <c r="B446">
        <v>485</v>
      </c>
      <c r="C446" s="14">
        <v>0.52072916666666669</v>
      </c>
      <c r="D446" s="14" t="s">
        <v>28</v>
      </c>
      <c r="E446">
        <v>139</v>
      </c>
      <c r="F446">
        <v>3948</v>
      </c>
      <c r="G446">
        <v>149</v>
      </c>
      <c r="H446">
        <v>15244</v>
      </c>
      <c r="I446">
        <v>0.75</v>
      </c>
    </row>
    <row r="447" spans="1:9" x14ac:dyDescent="0.3">
      <c r="A447" t="s">
        <v>18</v>
      </c>
      <c r="B447">
        <v>486</v>
      </c>
      <c r="C447" s="14">
        <v>0.52079861111111114</v>
      </c>
      <c r="D447" s="14" t="s">
        <v>28</v>
      </c>
      <c r="E447">
        <v>139</v>
      </c>
      <c r="F447">
        <v>4596</v>
      </c>
      <c r="G447">
        <v>139</v>
      </c>
      <c r="H447">
        <v>17218</v>
      </c>
      <c r="I447">
        <v>0.74</v>
      </c>
    </row>
    <row r="448" spans="1:9" x14ac:dyDescent="0.3">
      <c r="A448" t="s">
        <v>18</v>
      </c>
      <c r="B448">
        <v>487</v>
      </c>
      <c r="C448" s="14">
        <v>0.52087962962962964</v>
      </c>
      <c r="D448" s="14" t="s">
        <v>28</v>
      </c>
      <c r="E448">
        <v>139</v>
      </c>
      <c r="F448">
        <v>3559</v>
      </c>
      <c r="G448">
        <v>159</v>
      </c>
      <c r="H448">
        <v>13609</v>
      </c>
      <c r="I448">
        <v>0.75</v>
      </c>
    </row>
    <row r="449" spans="1:9" x14ac:dyDescent="0.3">
      <c r="A449" t="s">
        <v>18</v>
      </c>
      <c r="B449">
        <v>488</v>
      </c>
      <c r="C449" s="14">
        <v>0.52093749999999994</v>
      </c>
      <c r="D449" s="14" t="s">
        <v>28</v>
      </c>
      <c r="E449">
        <v>139</v>
      </c>
      <c r="F449">
        <v>4426</v>
      </c>
      <c r="G449">
        <v>159</v>
      </c>
      <c r="H449">
        <v>17457</v>
      </c>
      <c r="I449">
        <v>0.75</v>
      </c>
    </row>
    <row r="450" spans="1:9" x14ac:dyDescent="0.3">
      <c r="A450" t="s">
        <v>18</v>
      </c>
      <c r="B450">
        <v>489</v>
      </c>
      <c r="C450" s="14">
        <v>0.52103009259259259</v>
      </c>
      <c r="D450" s="14" t="s">
        <v>28</v>
      </c>
      <c r="E450">
        <v>129</v>
      </c>
      <c r="F450">
        <v>4695</v>
      </c>
      <c r="G450">
        <v>139</v>
      </c>
      <c r="H450">
        <v>17377</v>
      </c>
      <c r="I450">
        <v>0.74</v>
      </c>
    </row>
    <row r="451" spans="1:9" x14ac:dyDescent="0.3">
      <c r="A451" t="s">
        <v>18</v>
      </c>
      <c r="B451">
        <v>490</v>
      </c>
      <c r="C451" s="14">
        <v>0.52111111111111108</v>
      </c>
      <c r="D451" s="14" t="s">
        <v>28</v>
      </c>
      <c r="E451">
        <v>149</v>
      </c>
      <c r="F451">
        <v>3868</v>
      </c>
      <c r="G451">
        <v>159</v>
      </c>
      <c r="H451">
        <v>14177</v>
      </c>
      <c r="I451">
        <v>0.73</v>
      </c>
    </row>
    <row r="452" spans="1:9" x14ac:dyDescent="0.3">
      <c r="A452" t="s">
        <v>17</v>
      </c>
      <c r="B452">
        <v>491</v>
      </c>
      <c r="C452" s="14">
        <v>0.52153935185185185</v>
      </c>
      <c r="D452" s="14" t="s">
        <v>28</v>
      </c>
      <c r="E452">
        <v>149</v>
      </c>
      <c r="F452">
        <v>4107</v>
      </c>
      <c r="G452">
        <v>159</v>
      </c>
      <c r="H452">
        <v>16081</v>
      </c>
      <c r="I452">
        <v>0.75</v>
      </c>
    </row>
    <row r="453" spans="1:9" x14ac:dyDescent="0.3">
      <c r="A453" t="s">
        <v>17</v>
      </c>
      <c r="B453">
        <v>492</v>
      </c>
      <c r="C453" s="14">
        <v>0.52159722222222216</v>
      </c>
      <c r="D453" s="14" t="s">
        <v>28</v>
      </c>
      <c r="E453">
        <v>149</v>
      </c>
      <c r="F453">
        <v>3938</v>
      </c>
      <c r="G453">
        <v>149</v>
      </c>
      <c r="H453">
        <v>13628</v>
      </c>
      <c r="I453">
        <v>0.72</v>
      </c>
    </row>
    <row r="454" spans="1:9" x14ac:dyDescent="0.3">
      <c r="A454" t="s">
        <v>17</v>
      </c>
      <c r="B454">
        <v>493</v>
      </c>
      <c r="C454" s="14">
        <v>0.52165509259259257</v>
      </c>
      <c r="D454" s="14" t="s">
        <v>28</v>
      </c>
      <c r="E454">
        <v>149</v>
      </c>
      <c r="F454">
        <v>4257</v>
      </c>
      <c r="G454">
        <v>159</v>
      </c>
      <c r="H454">
        <v>16590</v>
      </c>
      <c r="I454">
        <v>0.75</v>
      </c>
    </row>
    <row r="455" spans="1:9" x14ac:dyDescent="0.3">
      <c r="A455" t="s">
        <v>17</v>
      </c>
      <c r="B455">
        <v>494</v>
      </c>
      <c r="C455" s="14">
        <v>0.52170138888888895</v>
      </c>
      <c r="D455" s="14" t="s">
        <v>28</v>
      </c>
      <c r="E455">
        <v>149</v>
      </c>
      <c r="F455">
        <v>2991</v>
      </c>
      <c r="G455">
        <v>159</v>
      </c>
      <c r="H455">
        <v>4386</v>
      </c>
      <c r="I455">
        <v>0.33</v>
      </c>
    </row>
    <row r="456" spans="1:9" x14ac:dyDescent="0.3">
      <c r="A456" t="s">
        <v>17</v>
      </c>
      <c r="B456">
        <v>495</v>
      </c>
      <c r="C456" s="14">
        <v>0.52177083333333341</v>
      </c>
      <c r="D456" s="14" t="s">
        <v>28</v>
      </c>
      <c r="E456">
        <v>149</v>
      </c>
      <c r="F456">
        <v>2931</v>
      </c>
      <c r="G456">
        <v>149</v>
      </c>
      <c r="H456">
        <v>4287</v>
      </c>
      <c r="I456">
        <v>0.33</v>
      </c>
    </row>
    <row r="457" spans="1:9" x14ac:dyDescent="0.3">
      <c r="A457" t="s">
        <v>17</v>
      </c>
      <c r="B457">
        <v>496</v>
      </c>
      <c r="C457" s="14">
        <v>0.52182870370370371</v>
      </c>
      <c r="D457" s="14" t="s">
        <v>28</v>
      </c>
      <c r="E457">
        <v>149</v>
      </c>
      <c r="F457">
        <v>4406</v>
      </c>
      <c r="G457">
        <v>159</v>
      </c>
      <c r="H457">
        <v>16560</v>
      </c>
      <c r="I457">
        <v>0.74</v>
      </c>
    </row>
    <row r="458" spans="1:9" x14ac:dyDescent="0.3">
      <c r="A458" t="s">
        <v>17</v>
      </c>
      <c r="B458">
        <v>497</v>
      </c>
      <c r="C458" s="14">
        <v>0.52188657407407402</v>
      </c>
      <c r="D458" s="14" t="s">
        <v>28</v>
      </c>
      <c r="E458">
        <v>159</v>
      </c>
      <c r="F458">
        <v>4217</v>
      </c>
      <c r="G458">
        <v>169</v>
      </c>
      <c r="H458">
        <v>16600</v>
      </c>
      <c r="I458">
        <v>0.75</v>
      </c>
    </row>
    <row r="459" spans="1:9" x14ac:dyDescent="0.3">
      <c r="A459" t="s">
        <v>17</v>
      </c>
      <c r="B459">
        <v>498</v>
      </c>
      <c r="C459" s="14">
        <v>0.52197916666666666</v>
      </c>
      <c r="D459" s="14" t="s">
        <v>28</v>
      </c>
      <c r="E459">
        <v>149</v>
      </c>
      <c r="F459">
        <v>4805</v>
      </c>
      <c r="G459">
        <v>169</v>
      </c>
      <c r="H459">
        <v>17417</v>
      </c>
      <c r="I459">
        <v>0.73</v>
      </c>
    </row>
    <row r="460" spans="1:9" x14ac:dyDescent="0.3">
      <c r="A460" t="s">
        <v>17</v>
      </c>
      <c r="B460">
        <v>499</v>
      </c>
      <c r="C460" s="14">
        <v>0.52206018518518515</v>
      </c>
      <c r="D460" s="14" t="s">
        <v>28</v>
      </c>
      <c r="E460">
        <v>159</v>
      </c>
      <c r="F460">
        <v>4147</v>
      </c>
      <c r="G460">
        <v>169</v>
      </c>
      <c r="H460">
        <v>9621</v>
      </c>
      <c r="I460">
        <v>0.57999999999999996</v>
      </c>
    </row>
    <row r="461" spans="1:9" x14ac:dyDescent="0.3">
      <c r="A461" t="s">
        <v>17</v>
      </c>
      <c r="B461">
        <v>500</v>
      </c>
      <c r="C461" s="14">
        <v>0.52211805555555557</v>
      </c>
      <c r="D461" s="14" t="s">
        <v>28</v>
      </c>
      <c r="E461">
        <v>149</v>
      </c>
      <c r="F461">
        <v>3828</v>
      </c>
      <c r="G461">
        <v>159</v>
      </c>
      <c r="H461">
        <v>15403</v>
      </c>
      <c r="I461">
        <v>0.76</v>
      </c>
    </row>
    <row r="462" spans="1:9" x14ac:dyDescent="0.3">
      <c r="A462" t="s">
        <v>17</v>
      </c>
      <c r="B462">
        <v>501</v>
      </c>
      <c r="C462" s="14">
        <v>0.52217592592592588</v>
      </c>
      <c r="D462" s="14" t="s">
        <v>28</v>
      </c>
      <c r="E462">
        <v>149</v>
      </c>
      <c r="F462">
        <v>3549</v>
      </c>
      <c r="G462">
        <v>179</v>
      </c>
      <c r="H462">
        <v>13738</v>
      </c>
      <c r="I462">
        <v>0.75</v>
      </c>
    </row>
    <row r="463" spans="1:9" x14ac:dyDescent="0.3">
      <c r="A463" t="s">
        <v>17</v>
      </c>
      <c r="B463">
        <v>502</v>
      </c>
      <c r="C463" s="14">
        <v>0.52222222222222225</v>
      </c>
      <c r="D463" s="14" t="s">
        <v>28</v>
      </c>
      <c r="E463">
        <v>149</v>
      </c>
      <c r="F463">
        <v>5064</v>
      </c>
      <c r="G463">
        <v>159</v>
      </c>
      <c r="H463">
        <v>19880</v>
      </c>
      <c r="I463">
        <v>0.75</v>
      </c>
    </row>
    <row r="464" spans="1:9" x14ac:dyDescent="0.3">
      <c r="A464" t="s">
        <v>17</v>
      </c>
      <c r="B464">
        <v>503</v>
      </c>
      <c r="C464" s="14">
        <v>0.52229166666666671</v>
      </c>
      <c r="D464" s="14" t="s">
        <v>28</v>
      </c>
      <c r="E464">
        <v>149</v>
      </c>
      <c r="F464">
        <v>4396</v>
      </c>
      <c r="G464">
        <v>159</v>
      </c>
      <c r="H464">
        <v>14895</v>
      </c>
      <c r="I464">
        <v>0.71</v>
      </c>
    </row>
    <row r="465" spans="1:9" x14ac:dyDescent="0.3">
      <c r="A465" t="s">
        <v>17</v>
      </c>
      <c r="B465">
        <v>504</v>
      </c>
      <c r="C465" s="14">
        <v>0.52234953703703701</v>
      </c>
      <c r="D465" s="14" t="s">
        <v>28</v>
      </c>
      <c r="E465">
        <v>149</v>
      </c>
      <c r="F465">
        <v>5692</v>
      </c>
      <c r="G465">
        <v>169</v>
      </c>
      <c r="H465">
        <v>19032</v>
      </c>
      <c r="I465">
        <v>0.71</v>
      </c>
    </row>
    <row r="466" spans="1:9" x14ac:dyDescent="0.3">
      <c r="A466" t="s">
        <v>17</v>
      </c>
      <c r="B466">
        <v>505</v>
      </c>
      <c r="C466" s="14">
        <v>0.52241898148148147</v>
      </c>
      <c r="D466" s="14" t="s">
        <v>28</v>
      </c>
      <c r="E466">
        <v>149</v>
      </c>
      <c r="F466">
        <v>4476</v>
      </c>
      <c r="G466">
        <v>159</v>
      </c>
      <c r="H466">
        <v>18773</v>
      </c>
      <c r="I466">
        <v>0.77</v>
      </c>
    </row>
    <row r="467" spans="1:9" x14ac:dyDescent="0.3">
      <c r="A467" t="s">
        <v>22</v>
      </c>
      <c r="B467">
        <v>506</v>
      </c>
      <c r="C467" s="14">
        <v>0.52262731481481484</v>
      </c>
      <c r="D467" s="14" t="s">
        <v>28</v>
      </c>
      <c r="E467">
        <v>149</v>
      </c>
      <c r="F467">
        <v>4785</v>
      </c>
      <c r="G467">
        <v>159</v>
      </c>
      <c r="H467">
        <v>14476</v>
      </c>
      <c r="I467">
        <v>0.68</v>
      </c>
    </row>
    <row r="468" spans="1:9" x14ac:dyDescent="0.3">
      <c r="A468" t="s">
        <v>22</v>
      </c>
      <c r="B468">
        <v>507</v>
      </c>
      <c r="C468" s="14">
        <v>0.52268518518518514</v>
      </c>
      <c r="D468" s="14" t="s">
        <v>28</v>
      </c>
      <c r="E468">
        <v>149</v>
      </c>
      <c r="F468">
        <v>3828</v>
      </c>
      <c r="G468">
        <v>159</v>
      </c>
      <c r="H468">
        <v>13469</v>
      </c>
      <c r="I468">
        <v>0.72</v>
      </c>
    </row>
    <row r="469" spans="1:9" x14ac:dyDescent="0.3">
      <c r="A469" t="s">
        <v>22</v>
      </c>
      <c r="B469">
        <v>508</v>
      </c>
      <c r="C469" s="14">
        <v>0.52273148148148152</v>
      </c>
      <c r="D469" s="14" t="s">
        <v>28</v>
      </c>
      <c r="E469">
        <v>139</v>
      </c>
      <c r="F469">
        <v>4267</v>
      </c>
      <c r="G469">
        <v>149</v>
      </c>
      <c r="H469">
        <v>16939</v>
      </c>
      <c r="I469">
        <v>0.75</v>
      </c>
    </row>
    <row r="470" spans="1:9" x14ac:dyDescent="0.3">
      <c r="A470" t="s">
        <v>22</v>
      </c>
      <c r="B470">
        <v>509</v>
      </c>
      <c r="C470" s="14">
        <v>0.52278935185185182</v>
      </c>
      <c r="D470" s="14" t="s">
        <v>28</v>
      </c>
      <c r="E470">
        <v>149</v>
      </c>
      <c r="F470">
        <v>4715</v>
      </c>
      <c r="G470">
        <v>149</v>
      </c>
      <c r="H470">
        <v>16978</v>
      </c>
      <c r="I470">
        <v>0.73</v>
      </c>
    </row>
    <row r="471" spans="1:9" x14ac:dyDescent="0.3">
      <c r="A471" t="s">
        <v>22</v>
      </c>
      <c r="B471">
        <v>510</v>
      </c>
      <c r="C471" s="14">
        <v>0.52284722222222224</v>
      </c>
      <c r="D471" s="14" t="s">
        <v>28</v>
      </c>
      <c r="E471">
        <v>149</v>
      </c>
      <c r="F471">
        <v>5453</v>
      </c>
      <c r="G471">
        <v>149</v>
      </c>
      <c r="H471">
        <v>18414</v>
      </c>
      <c r="I471">
        <v>0.71</v>
      </c>
    </row>
    <row r="472" spans="1:9" x14ac:dyDescent="0.3">
      <c r="A472" t="s">
        <v>22</v>
      </c>
      <c r="B472">
        <v>511</v>
      </c>
      <c r="C472" s="14">
        <v>0.5229166666666667</v>
      </c>
      <c r="D472" s="14" t="s">
        <v>28</v>
      </c>
      <c r="E472">
        <v>189</v>
      </c>
      <c r="F472">
        <v>5174</v>
      </c>
      <c r="G472">
        <v>229</v>
      </c>
      <c r="H472">
        <v>15284</v>
      </c>
      <c r="I472">
        <v>0.67</v>
      </c>
    </row>
    <row r="473" spans="1:9" x14ac:dyDescent="0.3">
      <c r="A473" t="s">
        <v>22</v>
      </c>
      <c r="B473">
        <v>512</v>
      </c>
      <c r="C473" s="14">
        <v>0.522974537037037</v>
      </c>
      <c r="D473" s="14" t="s">
        <v>28</v>
      </c>
      <c r="E473">
        <v>139</v>
      </c>
      <c r="F473">
        <v>3958</v>
      </c>
      <c r="G473">
        <v>149</v>
      </c>
      <c r="H473">
        <v>11096</v>
      </c>
      <c r="I473">
        <v>0.65</v>
      </c>
    </row>
    <row r="474" spans="1:9" x14ac:dyDescent="0.3">
      <c r="A474" t="s">
        <v>22</v>
      </c>
      <c r="B474">
        <v>513</v>
      </c>
      <c r="C474" s="14">
        <v>0.52303240740740742</v>
      </c>
      <c r="D474" s="14" t="s">
        <v>28</v>
      </c>
      <c r="E474">
        <v>149</v>
      </c>
      <c r="F474">
        <v>4267</v>
      </c>
      <c r="G474">
        <v>159</v>
      </c>
      <c r="H474">
        <v>16330</v>
      </c>
      <c r="I474">
        <v>0.75</v>
      </c>
    </row>
    <row r="475" spans="1:9" x14ac:dyDescent="0.3">
      <c r="A475" t="s">
        <v>22</v>
      </c>
      <c r="B475">
        <v>514</v>
      </c>
      <c r="C475" s="14">
        <v>0.52310185185185187</v>
      </c>
      <c r="D475" s="14" t="s">
        <v>28</v>
      </c>
      <c r="E475">
        <v>139</v>
      </c>
      <c r="F475">
        <v>3768</v>
      </c>
      <c r="G475">
        <v>149</v>
      </c>
      <c r="H475">
        <v>16071</v>
      </c>
      <c r="I475">
        <v>0.77</v>
      </c>
    </row>
    <row r="476" spans="1:9" x14ac:dyDescent="0.3">
      <c r="A476" t="s">
        <v>22</v>
      </c>
      <c r="B476">
        <v>515</v>
      </c>
      <c r="C476" s="14">
        <v>0.52315972222222229</v>
      </c>
      <c r="D476" s="14" t="s">
        <v>28</v>
      </c>
      <c r="E476">
        <v>139</v>
      </c>
      <c r="F476">
        <v>4217</v>
      </c>
      <c r="G476">
        <v>159</v>
      </c>
      <c r="H476">
        <v>16530</v>
      </c>
      <c r="I476">
        <v>0.75</v>
      </c>
    </row>
    <row r="477" spans="1:9" x14ac:dyDescent="0.3">
      <c r="A477" t="s">
        <v>22</v>
      </c>
      <c r="B477">
        <v>516</v>
      </c>
      <c r="C477" s="14">
        <v>0.52324074074074078</v>
      </c>
      <c r="D477" s="14" t="s">
        <v>28</v>
      </c>
      <c r="E477">
        <v>149</v>
      </c>
      <c r="F477">
        <v>3918</v>
      </c>
      <c r="G477">
        <v>159</v>
      </c>
      <c r="H477">
        <v>14476</v>
      </c>
      <c r="I477">
        <v>0.74</v>
      </c>
    </row>
    <row r="478" spans="1:9" x14ac:dyDescent="0.3">
      <c r="A478" t="s">
        <v>22</v>
      </c>
      <c r="B478">
        <v>517</v>
      </c>
      <c r="C478" s="14">
        <v>0.52329861111111109</v>
      </c>
      <c r="D478" s="14" t="s">
        <v>28</v>
      </c>
      <c r="E478">
        <v>149</v>
      </c>
      <c r="F478">
        <v>3678</v>
      </c>
      <c r="G478">
        <v>159</v>
      </c>
      <c r="H478">
        <v>13260</v>
      </c>
      <c r="I478">
        <v>0.73</v>
      </c>
    </row>
    <row r="479" spans="1:9" x14ac:dyDescent="0.3">
      <c r="A479" t="s">
        <v>22</v>
      </c>
      <c r="B479">
        <v>518</v>
      </c>
      <c r="C479" s="14">
        <v>0.52335648148148151</v>
      </c>
      <c r="D479" s="14" t="s">
        <v>28</v>
      </c>
      <c r="E479">
        <v>159</v>
      </c>
      <c r="F479">
        <v>4755</v>
      </c>
      <c r="G479">
        <v>169</v>
      </c>
      <c r="H479">
        <v>16380</v>
      </c>
      <c r="I479">
        <v>0.72</v>
      </c>
    </row>
    <row r="480" spans="1:9" x14ac:dyDescent="0.3">
      <c r="A480" t="s">
        <v>22</v>
      </c>
      <c r="B480">
        <v>519</v>
      </c>
      <c r="C480" s="14">
        <v>0.52341435185185181</v>
      </c>
      <c r="D480" s="14" t="s">
        <v>28</v>
      </c>
      <c r="E480">
        <v>159</v>
      </c>
      <c r="F480">
        <v>3359</v>
      </c>
      <c r="G480">
        <v>199</v>
      </c>
      <c r="H480">
        <v>6869</v>
      </c>
      <c r="I480">
        <v>0.52</v>
      </c>
    </row>
    <row r="481" spans="1:9" x14ac:dyDescent="0.3">
      <c r="A481" t="s">
        <v>22</v>
      </c>
      <c r="B481">
        <v>520</v>
      </c>
      <c r="C481" s="14">
        <v>0.52348379629629627</v>
      </c>
      <c r="D481" s="14" t="s">
        <v>28</v>
      </c>
      <c r="E481">
        <v>159</v>
      </c>
      <c r="F481">
        <v>4456</v>
      </c>
      <c r="G481">
        <v>169</v>
      </c>
      <c r="H481">
        <v>17447</v>
      </c>
      <c r="I481">
        <v>0.75</v>
      </c>
    </row>
    <row r="482" spans="1:9" x14ac:dyDescent="0.3">
      <c r="A482" t="s">
        <v>19</v>
      </c>
      <c r="B482">
        <v>521</v>
      </c>
      <c r="C482" s="14">
        <v>0.46650462962962963</v>
      </c>
      <c r="D482" s="14" t="s">
        <v>31</v>
      </c>
      <c r="E482">
        <v>119</v>
      </c>
      <c r="F482">
        <v>4925</v>
      </c>
      <c r="G482">
        <v>129</v>
      </c>
      <c r="H482">
        <v>21385</v>
      </c>
      <c r="I482">
        <v>0.77</v>
      </c>
    </row>
    <row r="483" spans="1:9" x14ac:dyDescent="0.3">
      <c r="A483" t="s">
        <v>19</v>
      </c>
      <c r="B483">
        <v>522</v>
      </c>
      <c r="C483" s="14">
        <v>0.46658564814814812</v>
      </c>
      <c r="D483" s="14" t="s">
        <v>31</v>
      </c>
      <c r="E483">
        <v>119</v>
      </c>
      <c r="F483">
        <v>4007</v>
      </c>
      <c r="G483">
        <v>129</v>
      </c>
      <c r="H483">
        <v>16480</v>
      </c>
      <c r="I483">
        <v>0.76</v>
      </c>
    </row>
    <row r="484" spans="1:9" x14ac:dyDescent="0.3">
      <c r="A484" t="s">
        <v>19</v>
      </c>
      <c r="B484">
        <v>523</v>
      </c>
      <c r="C484" s="14">
        <v>0.46664351851851849</v>
      </c>
      <c r="D484" s="14" t="s">
        <v>31</v>
      </c>
      <c r="E484">
        <v>119</v>
      </c>
      <c r="F484">
        <v>3918</v>
      </c>
      <c r="G484">
        <v>129</v>
      </c>
      <c r="H484">
        <v>16101</v>
      </c>
      <c r="I484">
        <v>0.76</v>
      </c>
    </row>
    <row r="485" spans="1:9" x14ac:dyDescent="0.3">
      <c r="A485" t="s">
        <v>19</v>
      </c>
      <c r="B485">
        <v>524</v>
      </c>
      <c r="C485" s="14">
        <v>0.46668981481481481</v>
      </c>
      <c r="D485" s="14" t="s">
        <v>31</v>
      </c>
      <c r="E485">
        <v>129</v>
      </c>
      <c r="F485">
        <v>4426</v>
      </c>
      <c r="G485">
        <v>139</v>
      </c>
      <c r="H485">
        <v>20548</v>
      </c>
      <c r="I485">
        <v>0.79</v>
      </c>
    </row>
    <row r="486" spans="1:9" x14ac:dyDescent="0.3">
      <c r="A486" t="s">
        <v>19</v>
      </c>
      <c r="B486">
        <v>525</v>
      </c>
      <c r="C486" s="14">
        <v>0.46674768518518522</v>
      </c>
      <c r="D486" s="14" t="s">
        <v>31</v>
      </c>
      <c r="E486">
        <v>129</v>
      </c>
      <c r="F486">
        <v>5234</v>
      </c>
      <c r="G486">
        <v>139</v>
      </c>
      <c r="H486">
        <v>23369</v>
      </c>
      <c r="I486">
        <v>0.78</v>
      </c>
    </row>
    <row r="487" spans="1:9" x14ac:dyDescent="0.3">
      <c r="A487" t="s">
        <v>19</v>
      </c>
      <c r="B487">
        <v>526</v>
      </c>
      <c r="C487" s="14">
        <v>0.46680555555555553</v>
      </c>
      <c r="D487" s="14" t="s">
        <v>31</v>
      </c>
      <c r="E487">
        <v>119</v>
      </c>
      <c r="F487">
        <v>5473</v>
      </c>
      <c r="G487">
        <v>129</v>
      </c>
      <c r="H487">
        <v>23309</v>
      </c>
      <c r="I487">
        <v>0.77</v>
      </c>
    </row>
    <row r="488" spans="1:9" x14ac:dyDescent="0.3">
      <c r="A488" t="s">
        <v>19</v>
      </c>
      <c r="B488">
        <v>527</v>
      </c>
      <c r="C488" s="14">
        <v>0.46687499999999998</v>
      </c>
      <c r="D488" s="14" t="s">
        <v>31</v>
      </c>
      <c r="E488">
        <v>129</v>
      </c>
      <c r="F488">
        <v>3569</v>
      </c>
      <c r="G488">
        <v>129</v>
      </c>
      <c r="H488">
        <v>18384</v>
      </c>
      <c r="I488">
        <v>0.81</v>
      </c>
    </row>
    <row r="489" spans="1:9" x14ac:dyDescent="0.3">
      <c r="A489" t="s">
        <v>19</v>
      </c>
      <c r="B489">
        <v>528</v>
      </c>
      <c r="C489" s="14">
        <v>0.46693287037037035</v>
      </c>
      <c r="D489" s="14" t="s">
        <v>31</v>
      </c>
      <c r="E489">
        <v>119</v>
      </c>
      <c r="F489">
        <v>5174</v>
      </c>
      <c r="G489">
        <v>129</v>
      </c>
      <c r="H489">
        <v>21465</v>
      </c>
      <c r="I489">
        <v>0.76</v>
      </c>
    </row>
    <row r="490" spans="1:9" x14ac:dyDescent="0.3">
      <c r="A490" t="s">
        <v>19</v>
      </c>
      <c r="B490">
        <v>529</v>
      </c>
      <c r="C490" s="14">
        <v>0.46699074074074076</v>
      </c>
      <c r="D490" s="14" t="s">
        <v>31</v>
      </c>
      <c r="E490">
        <v>129</v>
      </c>
      <c r="F490">
        <v>4456</v>
      </c>
      <c r="G490">
        <v>139</v>
      </c>
      <c r="H490">
        <v>20428</v>
      </c>
      <c r="I490">
        <v>0.79</v>
      </c>
    </row>
    <row r="491" spans="1:9" x14ac:dyDescent="0.3">
      <c r="A491" t="s">
        <v>19</v>
      </c>
      <c r="B491">
        <v>530</v>
      </c>
      <c r="C491" s="14">
        <v>0.46703703703703708</v>
      </c>
      <c r="D491" s="14" t="s">
        <v>31</v>
      </c>
      <c r="E491">
        <v>129</v>
      </c>
      <c r="F491">
        <v>4117</v>
      </c>
      <c r="G491">
        <v>139</v>
      </c>
      <c r="H491">
        <v>18823</v>
      </c>
      <c r="I491">
        <v>0.79</v>
      </c>
    </row>
    <row r="492" spans="1:9" x14ac:dyDescent="0.3">
      <c r="A492" t="s">
        <v>19</v>
      </c>
      <c r="B492">
        <v>531</v>
      </c>
      <c r="C492" s="14">
        <v>0.46709490740740739</v>
      </c>
      <c r="D492" s="14" t="s">
        <v>31</v>
      </c>
      <c r="E492">
        <v>129</v>
      </c>
      <c r="F492">
        <v>3479</v>
      </c>
      <c r="G492">
        <v>139</v>
      </c>
      <c r="H492">
        <v>17357</v>
      </c>
      <c r="I492">
        <v>0.81</v>
      </c>
    </row>
    <row r="493" spans="1:9" x14ac:dyDescent="0.3">
      <c r="A493" t="s">
        <v>19</v>
      </c>
      <c r="B493">
        <v>532</v>
      </c>
      <c r="C493" s="14">
        <v>0.46716435185185184</v>
      </c>
      <c r="D493" s="14" t="s">
        <v>31</v>
      </c>
      <c r="E493">
        <v>119</v>
      </c>
      <c r="F493">
        <v>5214</v>
      </c>
      <c r="G493">
        <v>129</v>
      </c>
      <c r="H493">
        <v>23100</v>
      </c>
      <c r="I493">
        <v>0.78</v>
      </c>
    </row>
    <row r="494" spans="1:9" x14ac:dyDescent="0.3">
      <c r="A494" t="s">
        <v>19</v>
      </c>
      <c r="B494">
        <v>533</v>
      </c>
      <c r="C494" s="14">
        <v>0.4672337962962963</v>
      </c>
      <c r="D494" s="14" t="s">
        <v>31</v>
      </c>
      <c r="E494">
        <v>119</v>
      </c>
      <c r="F494">
        <v>4257</v>
      </c>
      <c r="G494">
        <v>129</v>
      </c>
      <c r="H494">
        <v>21604</v>
      </c>
      <c r="I494">
        <v>0.81</v>
      </c>
    </row>
    <row r="495" spans="1:9" x14ac:dyDescent="0.3">
      <c r="A495" t="s">
        <v>19</v>
      </c>
      <c r="B495">
        <v>534</v>
      </c>
      <c r="C495" s="14">
        <v>0.46729166666666666</v>
      </c>
      <c r="D495" s="14" t="s">
        <v>31</v>
      </c>
      <c r="E495">
        <v>119</v>
      </c>
      <c r="F495">
        <v>4436</v>
      </c>
      <c r="G495">
        <v>139</v>
      </c>
      <c r="H495">
        <v>21016</v>
      </c>
      <c r="I495">
        <v>0.79</v>
      </c>
    </row>
    <row r="496" spans="1:9" x14ac:dyDescent="0.3">
      <c r="A496" t="s">
        <v>19</v>
      </c>
      <c r="B496">
        <v>535</v>
      </c>
      <c r="C496" s="14">
        <v>0.46734953703703702</v>
      </c>
      <c r="D496" s="14" t="s">
        <v>31</v>
      </c>
      <c r="E496">
        <v>119</v>
      </c>
      <c r="F496">
        <v>4466</v>
      </c>
      <c r="G496">
        <v>129</v>
      </c>
      <c r="H496">
        <v>21056</v>
      </c>
      <c r="I496">
        <v>0.79</v>
      </c>
    </row>
    <row r="497" spans="1:9" x14ac:dyDescent="0.3">
      <c r="A497" t="s">
        <v>18</v>
      </c>
      <c r="B497">
        <v>536</v>
      </c>
      <c r="C497" s="14">
        <v>0.46754629629629635</v>
      </c>
      <c r="D497" s="14" t="s">
        <v>31</v>
      </c>
      <c r="E497">
        <v>119</v>
      </c>
      <c r="F497">
        <v>3649</v>
      </c>
      <c r="G497">
        <v>139</v>
      </c>
      <c r="H497">
        <v>17008</v>
      </c>
      <c r="I497">
        <v>0.79</v>
      </c>
    </row>
    <row r="498" spans="1:9" x14ac:dyDescent="0.3">
      <c r="A498" t="s">
        <v>18</v>
      </c>
      <c r="B498">
        <v>537</v>
      </c>
      <c r="C498" s="14">
        <v>0.46759259259259256</v>
      </c>
      <c r="D498" s="14" t="s">
        <v>31</v>
      </c>
      <c r="E498">
        <v>129</v>
      </c>
      <c r="F498">
        <v>5553</v>
      </c>
      <c r="G498">
        <v>129</v>
      </c>
      <c r="H498">
        <v>25273</v>
      </c>
      <c r="I498">
        <v>0.78</v>
      </c>
    </row>
    <row r="499" spans="1:9" x14ac:dyDescent="0.3">
      <c r="A499" t="s">
        <v>18</v>
      </c>
      <c r="B499">
        <v>538</v>
      </c>
      <c r="C499" s="14">
        <v>0.46765046296296298</v>
      </c>
      <c r="D499" s="14" t="s">
        <v>31</v>
      </c>
      <c r="E499">
        <v>129</v>
      </c>
      <c r="F499">
        <v>4326</v>
      </c>
      <c r="G499">
        <v>139</v>
      </c>
      <c r="H499">
        <v>19900</v>
      </c>
      <c r="I499">
        <v>0.79</v>
      </c>
    </row>
    <row r="500" spans="1:9" x14ac:dyDescent="0.3">
      <c r="A500" t="s">
        <v>18</v>
      </c>
      <c r="B500">
        <v>539</v>
      </c>
      <c r="C500" s="14">
        <v>0.46770833333333334</v>
      </c>
      <c r="D500" s="14" t="s">
        <v>31</v>
      </c>
      <c r="E500">
        <v>119</v>
      </c>
      <c r="F500">
        <v>4865</v>
      </c>
      <c r="G500">
        <v>129</v>
      </c>
      <c r="H500">
        <v>19930</v>
      </c>
      <c r="I500">
        <v>0.76</v>
      </c>
    </row>
    <row r="501" spans="1:9" x14ac:dyDescent="0.3">
      <c r="A501" t="s">
        <v>18</v>
      </c>
      <c r="B501">
        <v>540</v>
      </c>
      <c r="C501" s="14">
        <v>0.46776620370370375</v>
      </c>
      <c r="D501" s="14" t="s">
        <v>31</v>
      </c>
      <c r="E501">
        <v>119</v>
      </c>
      <c r="F501">
        <v>3658</v>
      </c>
      <c r="G501">
        <v>129</v>
      </c>
      <c r="H501">
        <v>16181</v>
      </c>
      <c r="I501">
        <v>0.78</v>
      </c>
    </row>
    <row r="502" spans="1:9" x14ac:dyDescent="0.3">
      <c r="A502" t="s">
        <v>18</v>
      </c>
      <c r="B502">
        <v>541</v>
      </c>
      <c r="C502" s="14">
        <v>0.46782407407407406</v>
      </c>
      <c r="D502" s="14" t="s">
        <v>31</v>
      </c>
      <c r="E502">
        <v>129</v>
      </c>
      <c r="F502">
        <v>3938</v>
      </c>
      <c r="G502">
        <v>139</v>
      </c>
      <c r="H502">
        <v>18883</v>
      </c>
      <c r="I502">
        <v>0.8</v>
      </c>
    </row>
    <row r="503" spans="1:9" x14ac:dyDescent="0.3">
      <c r="A503" t="s">
        <v>18</v>
      </c>
      <c r="B503">
        <v>542</v>
      </c>
      <c r="C503" s="14">
        <v>0.46788194444444442</v>
      </c>
      <c r="D503" s="14" t="s">
        <v>31</v>
      </c>
      <c r="E503">
        <v>129</v>
      </c>
      <c r="F503">
        <v>3718</v>
      </c>
      <c r="G503">
        <v>139</v>
      </c>
      <c r="H503">
        <v>19311</v>
      </c>
      <c r="I503">
        <v>0.81</v>
      </c>
    </row>
    <row r="504" spans="1:9" x14ac:dyDescent="0.3">
      <c r="A504" t="s">
        <v>18</v>
      </c>
      <c r="B504">
        <v>543</v>
      </c>
      <c r="C504" s="14">
        <v>0.46793981481481484</v>
      </c>
      <c r="D504" s="14" t="s">
        <v>31</v>
      </c>
      <c r="E504">
        <v>129</v>
      </c>
      <c r="F504">
        <v>4307</v>
      </c>
      <c r="G504">
        <v>139</v>
      </c>
      <c r="H504">
        <v>19112</v>
      </c>
      <c r="I504">
        <v>0.78</v>
      </c>
    </row>
    <row r="505" spans="1:9" x14ac:dyDescent="0.3">
      <c r="A505" t="s">
        <v>18</v>
      </c>
      <c r="B505">
        <v>544</v>
      </c>
      <c r="C505" s="14">
        <v>0.46798611111111116</v>
      </c>
      <c r="D505" s="14" t="s">
        <v>31</v>
      </c>
      <c r="E505">
        <v>129</v>
      </c>
      <c r="F505">
        <v>4057</v>
      </c>
      <c r="G505">
        <v>129</v>
      </c>
      <c r="H505">
        <v>19371</v>
      </c>
      <c r="I505">
        <v>0.8</v>
      </c>
    </row>
    <row r="506" spans="1:9" x14ac:dyDescent="0.3">
      <c r="A506" t="s">
        <v>18</v>
      </c>
      <c r="B506">
        <v>545</v>
      </c>
      <c r="C506" s="14">
        <v>0.46804398148148146</v>
      </c>
      <c r="D506" s="14" t="s">
        <v>31</v>
      </c>
      <c r="E506">
        <v>129</v>
      </c>
      <c r="F506">
        <v>4376</v>
      </c>
      <c r="G506">
        <v>139</v>
      </c>
      <c r="H506">
        <v>21595</v>
      </c>
      <c r="I506">
        <v>0.8</v>
      </c>
    </row>
    <row r="507" spans="1:9" x14ac:dyDescent="0.3">
      <c r="A507" t="s">
        <v>18</v>
      </c>
      <c r="B507">
        <v>546</v>
      </c>
      <c r="C507" s="14">
        <v>0.46810185185185182</v>
      </c>
      <c r="D507" s="14" t="s">
        <v>31</v>
      </c>
      <c r="E507">
        <v>129</v>
      </c>
      <c r="F507">
        <v>4087</v>
      </c>
      <c r="G507">
        <v>129</v>
      </c>
      <c r="H507">
        <v>19371</v>
      </c>
      <c r="I507">
        <v>0.79</v>
      </c>
    </row>
    <row r="508" spans="1:9" x14ac:dyDescent="0.3">
      <c r="A508" t="s">
        <v>18</v>
      </c>
      <c r="B508">
        <v>547</v>
      </c>
      <c r="C508" s="14">
        <v>0.46817129629629628</v>
      </c>
      <c r="D508" s="14" t="s">
        <v>31</v>
      </c>
      <c r="E508">
        <v>119</v>
      </c>
      <c r="F508">
        <v>4725</v>
      </c>
      <c r="G508">
        <v>139</v>
      </c>
      <c r="H508">
        <v>19182</v>
      </c>
      <c r="I508">
        <v>0.76</v>
      </c>
    </row>
    <row r="509" spans="1:9" x14ac:dyDescent="0.3">
      <c r="A509" t="s">
        <v>18</v>
      </c>
      <c r="B509">
        <v>548</v>
      </c>
      <c r="C509" s="14">
        <v>0.4682291666666667</v>
      </c>
      <c r="D509" s="14" t="s">
        <v>31</v>
      </c>
      <c r="E509">
        <v>129</v>
      </c>
      <c r="F509">
        <v>3718</v>
      </c>
      <c r="G509">
        <v>139</v>
      </c>
      <c r="H509">
        <v>18095</v>
      </c>
      <c r="I509">
        <v>0.8</v>
      </c>
    </row>
    <row r="510" spans="1:9" x14ac:dyDescent="0.3">
      <c r="A510" t="s">
        <v>18</v>
      </c>
      <c r="B510">
        <v>549</v>
      </c>
      <c r="C510" s="14">
        <v>0.46828703703703706</v>
      </c>
      <c r="D510" s="14" t="s">
        <v>31</v>
      </c>
      <c r="E510">
        <v>129</v>
      </c>
      <c r="F510">
        <v>3928</v>
      </c>
      <c r="G510">
        <v>139</v>
      </c>
      <c r="H510">
        <v>19122</v>
      </c>
      <c r="I510">
        <v>0.8</v>
      </c>
    </row>
    <row r="511" spans="1:9" x14ac:dyDescent="0.3">
      <c r="A511" t="s">
        <v>18</v>
      </c>
      <c r="B511">
        <v>550</v>
      </c>
      <c r="C511" s="14">
        <v>0.46836805555555555</v>
      </c>
      <c r="D511" s="14" t="s">
        <v>31</v>
      </c>
      <c r="E511">
        <v>129</v>
      </c>
      <c r="F511">
        <v>4755</v>
      </c>
      <c r="G511">
        <v>139</v>
      </c>
      <c r="H511">
        <v>22063</v>
      </c>
      <c r="I511">
        <v>0.79</v>
      </c>
    </row>
    <row r="512" spans="1:9" x14ac:dyDescent="0.3">
      <c r="A512" t="s">
        <v>17</v>
      </c>
      <c r="B512">
        <v>551</v>
      </c>
      <c r="C512" s="14">
        <v>0.46873842592592596</v>
      </c>
      <c r="D512" s="14" t="s">
        <v>31</v>
      </c>
      <c r="E512">
        <v>129</v>
      </c>
      <c r="F512">
        <v>4187</v>
      </c>
      <c r="G512">
        <v>139</v>
      </c>
      <c r="H512">
        <v>20827</v>
      </c>
      <c r="I512">
        <v>0.8</v>
      </c>
    </row>
    <row r="513" spans="1:9" x14ac:dyDescent="0.3">
      <c r="A513" t="s">
        <v>17</v>
      </c>
      <c r="B513">
        <v>552</v>
      </c>
      <c r="C513" s="14">
        <v>0.46879629629629632</v>
      </c>
      <c r="D513" s="14" t="s">
        <v>31</v>
      </c>
      <c r="E513">
        <v>129</v>
      </c>
      <c r="F513">
        <v>3010</v>
      </c>
      <c r="G513">
        <v>129</v>
      </c>
      <c r="H513">
        <v>14526</v>
      </c>
      <c r="I513">
        <v>0.8</v>
      </c>
    </row>
    <row r="514" spans="1:9" x14ac:dyDescent="0.3">
      <c r="A514" t="s">
        <v>17</v>
      </c>
      <c r="B514">
        <v>553</v>
      </c>
      <c r="C514" s="14">
        <v>0.46885416666666663</v>
      </c>
      <c r="D514" s="14" t="s">
        <v>31</v>
      </c>
      <c r="E514">
        <v>119</v>
      </c>
      <c r="F514">
        <v>4197</v>
      </c>
      <c r="G514">
        <v>139</v>
      </c>
      <c r="H514">
        <v>15912</v>
      </c>
      <c r="I514">
        <v>0.74</v>
      </c>
    </row>
    <row r="515" spans="1:9" x14ac:dyDescent="0.3">
      <c r="A515" t="s">
        <v>17</v>
      </c>
      <c r="B515">
        <v>554</v>
      </c>
      <c r="C515" s="14">
        <v>0.46891203703703704</v>
      </c>
      <c r="D515" s="14" t="s">
        <v>31</v>
      </c>
      <c r="E515">
        <v>129</v>
      </c>
      <c r="F515">
        <v>4795</v>
      </c>
      <c r="G515">
        <v>139</v>
      </c>
      <c r="H515">
        <v>21365</v>
      </c>
      <c r="I515">
        <v>0.78</v>
      </c>
    </row>
    <row r="516" spans="1:9" x14ac:dyDescent="0.3">
      <c r="A516" t="s">
        <v>17</v>
      </c>
      <c r="B516">
        <v>555</v>
      </c>
      <c r="C516" s="14">
        <v>0.4689699074074074</v>
      </c>
      <c r="D516" s="14" t="s">
        <v>31</v>
      </c>
      <c r="E516">
        <v>119</v>
      </c>
      <c r="F516">
        <v>4217</v>
      </c>
      <c r="G516">
        <v>139</v>
      </c>
      <c r="H516">
        <v>20617</v>
      </c>
      <c r="I516">
        <v>0.8</v>
      </c>
    </row>
    <row r="517" spans="1:9" x14ac:dyDescent="0.3">
      <c r="A517" t="s">
        <v>17</v>
      </c>
      <c r="B517">
        <v>556</v>
      </c>
      <c r="C517" s="14">
        <v>0.46901620370370373</v>
      </c>
      <c r="D517" s="14" t="s">
        <v>31</v>
      </c>
      <c r="E517">
        <v>129</v>
      </c>
      <c r="F517">
        <v>4725</v>
      </c>
      <c r="G517">
        <v>139</v>
      </c>
      <c r="H517">
        <v>20767</v>
      </c>
      <c r="I517">
        <v>0.78</v>
      </c>
    </row>
    <row r="518" spans="1:9" x14ac:dyDescent="0.3">
      <c r="A518" t="s">
        <v>17</v>
      </c>
      <c r="B518">
        <v>557</v>
      </c>
      <c r="C518" s="14">
        <v>0.46907407407407403</v>
      </c>
      <c r="D518" s="14" t="s">
        <v>31</v>
      </c>
      <c r="E518">
        <v>119</v>
      </c>
      <c r="F518">
        <v>4326</v>
      </c>
      <c r="G518">
        <v>129</v>
      </c>
      <c r="H518">
        <v>20308</v>
      </c>
      <c r="I518">
        <v>0.79</v>
      </c>
    </row>
    <row r="519" spans="1:9" x14ac:dyDescent="0.3">
      <c r="A519" t="s">
        <v>17</v>
      </c>
      <c r="B519">
        <v>558</v>
      </c>
      <c r="C519" s="14">
        <v>0.46913194444444445</v>
      </c>
      <c r="D519" s="14" t="s">
        <v>31</v>
      </c>
      <c r="E519">
        <v>129</v>
      </c>
      <c r="F519">
        <v>4187</v>
      </c>
      <c r="G519">
        <v>129</v>
      </c>
      <c r="H519">
        <v>19421</v>
      </c>
      <c r="I519">
        <v>0.79</v>
      </c>
    </row>
    <row r="520" spans="1:9" x14ac:dyDescent="0.3">
      <c r="A520" t="s">
        <v>17</v>
      </c>
      <c r="B520">
        <v>559</v>
      </c>
      <c r="C520" s="14">
        <v>0.46917824074074077</v>
      </c>
      <c r="D520" s="14" t="s">
        <v>31</v>
      </c>
      <c r="E520">
        <v>129</v>
      </c>
      <c r="F520">
        <v>4815</v>
      </c>
      <c r="G520">
        <v>129</v>
      </c>
      <c r="H520">
        <v>22761</v>
      </c>
      <c r="I520">
        <v>0.79</v>
      </c>
    </row>
    <row r="521" spans="1:9" x14ac:dyDescent="0.3">
      <c r="A521" t="s">
        <v>17</v>
      </c>
      <c r="B521">
        <v>560</v>
      </c>
      <c r="C521" s="14">
        <v>0.46922453703703698</v>
      </c>
      <c r="D521" s="14" t="s">
        <v>31</v>
      </c>
      <c r="E521">
        <v>119</v>
      </c>
      <c r="F521">
        <v>5403</v>
      </c>
      <c r="G521">
        <v>129</v>
      </c>
      <c r="H521">
        <v>25214</v>
      </c>
      <c r="I521">
        <v>0.79</v>
      </c>
    </row>
    <row r="522" spans="1:9" x14ac:dyDescent="0.3">
      <c r="A522" t="s">
        <v>17</v>
      </c>
      <c r="B522">
        <v>561</v>
      </c>
      <c r="C522" s="14">
        <v>0.46931712962962963</v>
      </c>
      <c r="D522" s="14" t="s">
        <v>31</v>
      </c>
      <c r="E522">
        <v>119</v>
      </c>
      <c r="F522">
        <v>3888</v>
      </c>
      <c r="G522">
        <v>139</v>
      </c>
      <c r="H522">
        <v>20149</v>
      </c>
      <c r="I522">
        <v>0.81</v>
      </c>
    </row>
    <row r="523" spans="1:9" x14ac:dyDescent="0.3">
      <c r="A523" t="s">
        <v>17</v>
      </c>
      <c r="B523">
        <v>562</v>
      </c>
      <c r="C523" s="14">
        <v>0.46937500000000004</v>
      </c>
      <c r="D523" s="14" t="s">
        <v>31</v>
      </c>
      <c r="E523">
        <v>129</v>
      </c>
      <c r="F523">
        <v>5124</v>
      </c>
      <c r="G523">
        <v>129</v>
      </c>
      <c r="H523">
        <v>22203</v>
      </c>
      <c r="I523">
        <v>0.77</v>
      </c>
    </row>
    <row r="524" spans="1:9" x14ac:dyDescent="0.3">
      <c r="A524" t="s">
        <v>17</v>
      </c>
      <c r="B524">
        <v>563</v>
      </c>
      <c r="C524" s="14">
        <v>0.46943287037037035</v>
      </c>
      <c r="D524" s="14" t="s">
        <v>31</v>
      </c>
      <c r="E524">
        <v>129</v>
      </c>
      <c r="F524">
        <v>3968</v>
      </c>
      <c r="G524">
        <v>139</v>
      </c>
      <c r="H524">
        <v>18913</v>
      </c>
      <c r="I524">
        <v>0.8</v>
      </c>
    </row>
    <row r="525" spans="1:9" x14ac:dyDescent="0.3">
      <c r="A525" t="s">
        <v>17</v>
      </c>
      <c r="B525">
        <v>564</v>
      </c>
      <c r="C525" s="14">
        <v>0.46947916666666667</v>
      </c>
      <c r="D525" s="14" t="s">
        <v>31</v>
      </c>
      <c r="E525">
        <v>129</v>
      </c>
      <c r="F525">
        <v>4287</v>
      </c>
      <c r="G525">
        <v>149</v>
      </c>
      <c r="H525">
        <v>18853</v>
      </c>
      <c r="I525">
        <v>0.78</v>
      </c>
    </row>
    <row r="526" spans="1:9" x14ac:dyDescent="0.3">
      <c r="A526" t="s">
        <v>17</v>
      </c>
      <c r="B526">
        <v>565</v>
      </c>
      <c r="C526" s="14">
        <v>0.46953703703703703</v>
      </c>
      <c r="D526" s="14" t="s">
        <v>31</v>
      </c>
      <c r="E526">
        <v>119</v>
      </c>
      <c r="F526">
        <v>4386</v>
      </c>
      <c r="G526">
        <v>139</v>
      </c>
      <c r="H526">
        <v>20737</v>
      </c>
      <c r="I526">
        <v>0.79</v>
      </c>
    </row>
    <row r="527" spans="1:9" x14ac:dyDescent="0.3">
      <c r="A527" t="s">
        <v>22</v>
      </c>
      <c r="B527">
        <v>566</v>
      </c>
      <c r="C527" s="14">
        <v>0.46979166666666666</v>
      </c>
      <c r="D527" s="14" t="s">
        <v>31</v>
      </c>
      <c r="E527">
        <v>129</v>
      </c>
      <c r="F527">
        <v>4885</v>
      </c>
      <c r="G527">
        <v>129</v>
      </c>
      <c r="H527">
        <v>5792</v>
      </c>
      <c r="I527">
        <v>0.16</v>
      </c>
    </row>
    <row r="528" spans="1:9" x14ac:dyDescent="0.3">
      <c r="A528" t="s">
        <v>22</v>
      </c>
      <c r="B528">
        <v>567</v>
      </c>
      <c r="C528" s="14">
        <v>0.46984953703703702</v>
      </c>
      <c r="D528" s="14" t="s">
        <v>31</v>
      </c>
      <c r="E528">
        <v>129</v>
      </c>
      <c r="F528">
        <v>4446</v>
      </c>
      <c r="G528">
        <v>139</v>
      </c>
      <c r="H528">
        <v>19710</v>
      </c>
      <c r="I528">
        <v>0.78</v>
      </c>
    </row>
    <row r="529" spans="1:9" x14ac:dyDescent="0.3">
      <c r="A529" t="s">
        <v>22</v>
      </c>
      <c r="B529">
        <v>568</v>
      </c>
      <c r="C529" s="14">
        <v>0.46990740740740744</v>
      </c>
      <c r="D529" s="14" t="s">
        <v>31</v>
      </c>
      <c r="E529">
        <v>139</v>
      </c>
      <c r="F529">
        <v>4137</v>
      </c>
      <c r="G529">
        <v>149</v>
      </c>
      <c r="H529">
        <v>16101</v>
      </c>
      <c r="I529">
        <v>0.75</v>
      </c>
    </row>
    <row r="530" spans="1:9" x14ac:dyDescent="0.3">
      <c r="A530" t="s">
        <v>22</v>
      </c>
      <c r="B530">
        <v>569</v>
      </c>
      <c r="C530" s="14">
        <v>0.47</v>
      </c>
      <c r="D530" s="14" t="s">
        <v>31</v>
      </c>
      <c r="E530">
        <v>129</v>
      </c>
      <c r="F530">
        <v>3060</v>
      </c>
      <c r="G530">
        <v>129</v>
      </c>
      <c r="H530">
        <v>5523</v>
      </c>
      <c r="I530">
        <v>0.46</v>
      </c>
    </row>
    <row r="531" spans="1:9" x14ac:dyDescent="0.3">
      <c r="A531" t="s">
        <v>22</v>
      </c>
      <c r="B531">
        <v>570</v>
      </c>
      <c r="C531" s="14">
        <v>0.47005787037037039</v>
      </c>
      <c r="D531" s="14" t="s">
        <v>31</v>
      </c>
      <c r="E531">
        <v>129</v>
      </c>
      <c r="F531">
        <v>4217</v>
      </c>
      <c r="G531">
        <v>149</v>
      </c>
      <c r="H531">
        <v>19142</v>
      </c>
      <c r="I531">
        <v>0.78</v>
      </c>
    </row>
    <row r="532" spans="1:9" x14ac:dyDescent="0.3">
      <c r="A532" t="s">
        <v>22</v>
      </c>
      <c r="B532">
        <v>571</v>
      </c>
      <c r="C532" s="14">
        <v>0.47012731481481485</v>
      </c>
      <c r="D532" s="14" t="s">
        <v>31</v>
      </c>
      <c r="E532">
        <v>119</v>
      </c>
      <c r="F532">
        <v>4057</v>
      </c>
      <c r="G532">
        <v>139</v>
      </c>
      <c r="H532">
        <v>18933</v>
      </c>
      <c r="I532">
        <v>0.79</v>
      </c>
    </row>
    <row r="533" spans="1:9" x14ac:dyDescent="0.3">
      <c r="A533" t="s">
        <v>22</v>
      </c>
      <c r="B533">
        <v>572</v>
      </c>
      <c r="C533" s="14">
        <v>0.47017361111111117</v>
      </c>
      <c r="D533" s="14" t="s">
        <v>31</v>
      </c>
      <c r="E533">
        <v>119</v>
      </c>
      <c r="F533">
        <v>3688</v>
      </c>
      <c r="G533">
        <v>139</v>
      </c>
      <c r="H533">
        <v>18514</v>
      </c>
      <c r="I533">
        <v>0.81</v>
      </c>
    </row>
    <row r="534" spans="1:9" x14ac:dyDescent="0.3">
      <c r="A534" t="s">
        <v>22</v>
      </c>
      <c r="B534">
        <v>573</v>
      </c>
      <c r="C534" s="14">
        <v>0.4702662037037037</v>
      </c>
      <c r="D534" s="14" t="s">
        <v>31</v>
      </c>
      <c r="E534">
        <v>119</v>
      </c>
      <c r="F534">
        <v>4207</v>
      </c>
      <c r="G534">
        <v>139</v>
      </c>
      <c r="H534">
        <v>21196</v>
      </c>
      <c r="I534">
        <v>0.81</v>
      </c>
    </row>
    <row r="535" spans="1:9" x14ac:dyDescent="0.3">
      <c r="A535" t="s">
        <v>22</v>
      </c>
      <c r="B535">
        <v>574</v>
      </c>
      <c r="C535" s="14">
        <v>0.47033564814814816</v>
      </c>
      <c r="D535" s="14" t="s">
        <v>31</v>
      </c>
      <c r="E535">
        <v>129</v>
      </c>
      <c r="F535">
        <v>4665</v>
      </c>
      <c r="G535">
        <v>139</v>
      </c>
      <c r="H535">
        <v>22492</v>
      </c>
      <c r="I535">
        <v>0.8</v>
      </c>
    </row>
    <row r="536" spans="1:9" x14ac:dyDescent="0.3">
      <c r="A536" t="s">
        <v>22</v>
      </c>
      <c r="B536">
        <v>575</v>
      </c>
      <c r="C536" s="14">
        <v>0.47038194444444442</v>
      </c>
      <c r="D536" s="14" t="s">
        <v>31</v>
      </c>
      <c r="E536">
        <v>129</v>
      </c>
      <c r="F536">
        <v>3898</v>
      </c>
      <c r="G536">
        <v>139</v>
      </c>
      <c r="H536">
        <v>18105</v>
      </c>
      <c r="I536">
        <v>0.79</v>
      </c>
    </row>
    <row r="537" spans="1:9" x14ac:dyDescent="0.3">
      <c r="A537" t="s">
        <v>22</v>
      </c>
      <c r="B537">
        <v>576</v>
      </c>
      <c r="C537" s="14">
        <v>0.47043981481481478</v>
      </c>
      <c r="D537" s="14" t="s">
        <v>31</v>
      </c>
      <c r="E537">
        <v>189</v>
      </c>
      <c r="F537">
        <v>5323</v>
      </c>
      <c r="G537">
        <v>239</v>
      </c>
      <c r="H537">
        <v>22891</v>
      </c>
      <c r="I537">
        <v>0.77</v>
      </c>
    </row>
    <row r="538" spans="1:9" x14ac:dyDescent="0.3">
      <c r="A538" t="s">
        <v>22</v>
      </c>
      <c r="B538">
        <v>577</v>
      </c>
      <c r="C538" s="14">
        <v>0.4704976851851852</v>
      </c>
      <c r="D538" s="14" t="s">
        <v>31</v>
      </c>
      <c r="E538">
        <v>149</v>
      </c>
      <c r="F538">
        <v>4147</v>
      </c>
      <c r="G538">
        <v>189</v>
      </c>
      <c r="H538">
        <v>18534</v>
      </c>
      <c r="I538">
        <v>0.78</v>
      </c>
    </row>
    <row r="539" spans="1:9" x14ac:dyDescent="0.3">
      <c r="A539" t="s">
        <v>22</v>
      </c>
      <c r="B539">
        <v>578</v>
      </c>
      <c r="C539" s="14">
        <v>0.47055555555555556</v>
      </c>
      <c r="D539" s="14" t="s">
        <v>31</v>
      </c>
      <c r="E539">
        <v>129</v>
      </c>
      <c r="F539">
        <v>6440</v>
      </c>
      <c r="G539">
        <v>179</v>
      </c>
      <c r="H539">
        <v>23828</v>
      </c>
      <c r="I539">
        <v>0.73</v>
      </c>
    </row>
    <row r="540" spans="1:9" x14ac:dyDescent="0.3">
      <c r="A540" t="s">
        <v>22</v>
      </c>
      <c r="B540">
        <v>579</v>
      </c>
      <c r="C540" s="14">
        <v>0.47060185185185183</v>
      </c>
      <c r="D540" s="14" t="s">
        <v>31</v>
      </c>
      <c r="E540">
        <v>129</v>
      </c>
      <c r="F540">
        <v>3878</v>
      </c>
      <c r="G540">
        <v>139</v>
      </c>
      <c r="H540">
        <v>18075</v>
      </c>
      <c r="I540">
        <v>0.79</v>
      </c>
    </row>
    <row r="541" spans="1:9" x14ac:dyDescent="0.3">
      <c r="A541" t="s">
        <v>22</v>
      </c>
      <c r="B541">
        <v>580</v>
      </c>
      <c r="C541" s="14">
        <v>0.47065972222222219</v>
      </c>
      <c r="D541" s="14" t="s">
        <v>31</v>
      </c>
      <c r="E541">
        <v>149</v>
      </c>
      <c r="F541">
        <v>4157</v>
      </c>
      <c r="G541">
        <v>149</v>
      </c>
      <c r="H541">
        <v>18324</v>
      </c>
      <c r="I541">
        <v>0.78</v>
      </c>
    </row>
    <row r="542" spans="1:9" x14ac:dyDescent="0.3">
      <c r="A542" t="s">
        <v>19</v>
      </c>
      <c r="B542">
        <v>581</v>
      </c>
      <c r="C542" s="14">
        <v>0.46831018518518519</v>
      </c>
      <c r="D542" s="14" t="s">
        <v>33</v>
      </c>
      <c r="E542">
        <v>129</v>
      </c>
      <c r="F542">
        <v>4416</v>
      </c>
      <c r="G542">
        <v>139</v>
      </c>
      <c r="H542">
        <v>18643</v>
      </c>
      <c r="I542">
        <v>0.77</v>
      </c>
    </row>
    <row r="543" spans="1:9" x14ac:dyDescent="0.3">
      <c r="A543" t="s">
        <v>19</v>
      </c>
      <c r="B543">
        <v>582</v>
      </c>
      <c r="C543" s="14">
        <v>0.46836805555555555</v>
      </c>
      <c r="D543" s="14" t="s">
        <v>33</v>
      </c>
      <c r="E543">
        <v>129</v>
      </c>
      <c r="F543">
        <v>4895</v>
      </c>
      <c r="G543">
        <v>139</v>
      </c>
      <c r="H543">
        <v>20039</v>
      </c>
      <c r="I543">
        <v>0.76</v>
      </c>
    </row>
    <row r="544" spans="1:9" x14ac:dyDescent="0.3">
      <c r="A544" t="s">
        <v>19</v>
      </c>
      <c r="B544">
        <v>583</v>
      </c>
      <c r="C544" s="14">
        <v>0.46842592592592597</v>
      </c>
      <c r="D544" s="14" t="s">
        <v>33</v>
      </c>
      <c r="E544">
        <v>129</v>
      </c>
      <c r="F544">
        <v>4416</v>
      </c>
      <c r="G544">
        <v>139</v>
      </c>
      <c r="H544">
        <v>22342</v>
      </c>
      <c r="I544">
        <v>0.81</v>
      </c>
    </row>
    <row r="545" spans="1:9" x14ac:dyDescent="0.3">
      <c r="A545" t="s">
        <v>19</v>
      </c>
      <c r="B545">
        <v>584</v>
      </c>
      <c r="C545" s="14">
        <v>0.46849537037037042</v>
      </c>
      <c r="D545" s="14" t="s">
        <v>33</v>
      </c>
      <c r="E545">
        <v>119</v>
      </c>
      <c r="F545">
        <v>4067</v>
      </c>
      <c r="G545">
        <v>129</v>
      </c>
      <c r="H545">
        <v>8185</v>
      </c>
      <c r="I545">
        <v>0.51</v>
      </c>
    </row>
    <row r="546" spans="1:9" x14ac:dyDescent="0.3">
      <c r="A546" t="s">
        <v>19</v>
      </c>
      <c r="B546">
        <v>585</v>
      </c>
      <c r="C546" s="14">
        <v>0.46854166666666663</v>
      </c>
      <c r="D546" s="14" t="s">
        <v>33</v>
      </c>
      <c r="E546">
        <v>129</v>
      </c>
      <c r="F546">
        <v>4167</v>
      </c>
      <c r="G546">
        <v>139</v>
      </c>
      <c r="H546">
        <v>19830</v>
      </c>
      <c r="I546">
        <v>0.79</v>
      </c>
    </row>
    <row r="547" spans="1:9" x14ac:dyDescent="0.3">
      <c r="A547" t="s">
        <v>19</v>
      </c>
      <c r="B547">
        <v>586</v>
      </c>
      <c r="C547" s="14">
        <v>0.46859953703703705</v>
      </c>
      <c r="D547" s="14" t="s">
        <v>33</v>
      </c>
      <c r="E547">
        <v>119</v>
      </c>
      <c r="F547">
        <v>4516</v>
      </c>
      <c r="G547">
        <v>129</v>
      </c>
      <c r="H547">
        <v>20229</v>
      </c>
      <c r="I547">
        <v>0.78</v>
      </c>
    </row>
    <row r="548" spans="1:9" x14ac:dyDescent="0.3">
      <c r="A548" t="s">
        <v>19</v>
      </c>
      <c r="B548">
        <v>587</v>
      </c>
      <c r="C548" s="14">
        <v>0.46864583333333337</v>
      </c>
      <c r="D548" s="14" t="s">
        <v>33</v>
      </c>
      <c r="E548">
        <v>119</v>
      </c>
      <c r="F548">
        <v>4566</v>
      </c>
      <c r="G548">
        <v>129</v>
      </c>
      <c r="H548">
        <v>19720</v>
      </c>
      <c r="I548">
        <v>0.77</v>
      </c>
    </row>
    <row r="549" spans="1:9" x14ac:dyDescent="0.3">
      <c r="A549" t="s">
        <v>19</v>
      </c>
      <c r="B549">
        <v>588</v>
      </c>
      <c r="C549" s="14">
        <v>0.46870370370370368</v>
      </c>
      <c r="D549" s="14" t="s">
        <v>33</v>
      </c>
      <c r="E549">
        <v>119</v>
      </c>
      <c r="F549">
        <v>4037</v>
      </c>
      <c r="G549">
        <v>139</v>
      </c>
      <c r="H549">
        <v>17876</v>
      </c>
      <c r="I549">
        <v>0.78</v>
      </c>
    </row>
    <row r="550" spans="1:9" x14ac:dyDescent="0.3">
      <c r="A550" t="s">
        <v>19</v>
      </c>
      <c r="B550">
        <v>589</v>
      </c>
      <c r="C550" s="14">
        <v>0.46876157407407404</v>
      </c>
      <c r="D550" s="14" t="s">
        <v>33</v>
      </c>
      <c r="E550">
        <v>129</v>
      </c>
      <c r="F550">
        <v>3579</v>
      </c>
      <c r="G550">
        <v>129</v>
      </c>
      <c r="H550">
        <v>16330</v>
      </c>
      <c r="I550">
        <v>0.79</v>
      </c>
    </row>
    <row r="551" spans="1:9" x14ac:dyDescent="0.3">
      <c r="A551" t="s">
        <v>19</v>
      </c>
      <c r="B551">
        <v>590</v>
      </c>
      <c r="C551" s="14">
        <v>0.46881944444444446</v>
      </c>
      <c r="D551" s="14" t="s">
        <v>33</v>
      </c>
      <c r="E551">
        <v>129</v>
      </c>
      <c r="F551">
        <v>5662</v>
      </c>
      <c r="G551">
        <v>129</v>
      </c>
      <c r="H551">
        <v>17856</v>
      </c>
      <c r="I551">
        <v>0.69</v>
      </c>
    </row>
    <row r="552" spans="1:9" x14ac:dyDescent="0.3">
      <c r="A552" t="s">
        <v>19</v>
      </c>
      <c r="B552">
        <v>591</v>
      </c>
      <c r="C552" s="14">
        <v>0.46887731481481482</v>
      </c>
      <c r="D552" s="14" t="s">
        <v>33</v>
      </c>
      <c r="E552">
        <v>129</v>
      </c>
      <c r="F552">
        <v>3928</v>
      </c>
      <c r="G552">
        <v>139</v>
      </c>
      <c r="H552">
        <v>18444</v>
      </c>
      <c r="I552">
        <v>0.79</v>
      </c>
    </row>
    <row r="553" spans="1:9" x14ac:dyDescent="0.3">
      <c r="A553" t="s">
        <v>19</v>
      </c>
      <c r="B553">
        <v>592</v>
      </c>
      <c r="C553" s="14">
        <v>0.46892361111111108</v>
      </c>
      <c r="D553" s="14" t="s">
        <v>33</v>
      </c>
      <c r="E553">
        <v>119</v>
      </c>
      <c r="F553">
        <v>3808</v>
      </c>
      <c r="G553">
        <v>139</v>
      </c>
      <c r="H553">
        <v>17866</v>
      </c>
      <c r="I553">
        <v>0.79</v>
      </c>
    </row>
    <row r="554" spans="1:9" x14ac:dyDescent="0.3">
      <c r="A554" t="s">
        <v>19</v>
      </c>
      <c r="B554">
        <v>593</v>
      </c>
      <c r="C554" s="14">
        <v>0.4689814814814815</v>
      </c>
      <c r="D554" s="14" t="s">
        <v>33</v>
      </c>
      <c r="E554">
        <v>119</v>
      </c>
      <c r="F554">
        <v>5274</v>
      </c>
      <c r="G554">
        <v>129</v>
      </c>
      <c r="H554">
        <v>12223</v>
      </c>
      <c r="I554">
        <v>0.56999999999999995</v>
      </c>
    </row>
    <row r="555" spans="1:9" x14ac:dyDescent="0.3">
      <c r="A555" t="s">
        <v>19</v>
      </c>
      <c r="B555">
        <v>594</v>
      </c>
      <c r="C555" s="14">
        <v>0.4690509259259259</v>
      </c>
      <c r="D555" s="14" t="s">
        <v>33</v>
      </c>
      <c r="E555">
        <v>119</v>
      </c>
      <c r="F555">
        <v>4765</v>
      </c>
      <c r="G555">
        <v>129</v>
      </c>
      <c r="H555">
        <v>19880</v>
      </c>
      <c r="I555">
        <v>0.76</v>
      </c>
    </row>
    <row r="556" spans="1:9" x14ac:dyDescent="0.3">
      <c r="A556" t="s">
        <v>19</v>
      </c>
      <c r="B556">
        <v>595</v>
      </c>
      <c r="C556" s="14">
        <v>0.46910879629629632</v>
      </c>
      <c r="D556" s="14" t="s">
        <v>33</v>
      </c>
      <c r="E556">
        <v>129</v>
      </c>
      <c r="F556">
        <v>4506</v>
      </c>
      <c r="G556">
        <v>139</v>
      </c>
      <c r="H556">
        <v>18484</v>
      </c>
      <c r="I556">
        <v>0.76</v>
      </c>
    </row>
    <row r="557" spans="1:9" x14ac:dyDescent="0.3">
      <c r="A557" t="s">
        <v>18</v>
      </c>
      <c r="B557">
        <v>596</v>
      </c>
      <c r="C557" s="14">
        <v>0.46937500000000004</v>
      </c>
      <c r="D557" s="14" t="s">
        <v>33</v>
      </c>
      <c r="E557">
        <v>129</v>
      </c>
      <c r="F557">
        <v>4496</v>
      </c>
      <c r="G557">
        <v>139</v>
      </c>
      <c r="H557">
        <v>18962</v>
      </c>
      <c r="I557">
        <v>0.77</v>
      </c>
    </row>
    <row r="558" spans="1:9" x14ac:dyDescent="0.3">
      <c r="A558" t="s">
        <v>18</v>
      </c>
      <c r="B558">
        <v>597</v>
      </c>
      <c r="C558" s="14">
        <v>0.4694444444444445</v>
      </c>
      <c r="D558" s="14" t="s">
        <v>33</v>
      </c>
      <c r="E558">
        <v>129</v>
      </c>
      <c r="F558">
        <v>3958</v>
      </c>
      <c r="G558">
        <v>139</v>
      </c>
      <c r="H558">
        <v>19022</v>
      </c>
      <c r="I558">
        <v>0.8</v>
      </c>
    </row>
    <row r="559" spans="1:9" x14ac:dyDescent="0.3">
      <c r="A559" t="s">
        <v>18</v>
      </c>
      <c r="B559">
        <v>598</v>
      </c>
      <c r="C559" s="14">
        <v>0.46951388888888884</v>
      </c>
      <c r="D559" s="14" t="s">
        <v>33</v>
      </c>
      <c r="E559">
        <v>129</v>
      </c>
      <c r="F559">
        <v>2701</v>
      </c>
      <c r="G559">
        <v>129</v>
      </c>
      <c r="H559">
        <v>5453</v>
      </c>
      <c r="I559">
        <v>0.52</v>
      </c>
    </row>
    <row r="560" spans="1:9" x14ac:dyDescent="0.3">
      <c r="A560" t="s">
        <v>18</v>
      </c>
      <c r="B560">
        <v>599</v>
      </c>
      <c r="C560" s="14">
        <v>0.46957175925925926</v>
      </c>
      <c r="D560" s="14" t="s">
        <v>33</v>
      </c>
      <c r="E560">
        <v>129</v>
      </c>
      <c r="F560">
        <v>4646</v>
      </c>
      <c r="G560">
        <v>139</v>
      </c>
      <c r="H560">
        <v>21026</v>
      </c>
      <c r="I560">
        <v>0.78</v>
      </c>
    </row>
    <row r="561" spans="1:9" x14ac:dyDescent="0.3">
      <c r="A561" t="s">
        <v>18</v>
      </c>
      <c r="B561">
        <v>600</v>
      </c>
      <c r="C561" s="14">
        <v>0.46964120370370371</v>
      </c>
      <c r="D561" s="14" t="s">
        <v>33</v>
      </c>
      <c r="E561">
        <v>119</v>
      </c>
      <c r="F561">
        <v>3798</v>
      </c>
      <c r="G561">
        <v>139</v>
      </c>
      <c r="H561">
        <v>16679</v>
      </c>
      <c r="I561">
        <v>0.78</v>
      </c>
    </row>
    <row r="562" spans="1:9" x14ac:dyDescent="0.3">
      <c r="A562" t="s">
        <v>18</v>
      </c>
      <c r="B562">
        <v>601</v>
      </c>
      <c r="C562" s="14">
        <v>0.46969907407407407</v>
      </c>
      <c r="D562" s="14" t="s">
        <v>33</v>
      </c>
      <c r="E562">
        <v>129</v>
      </c>
      <c r="F562">
        <v>4227</v>
      </c>
      <c r="G562">
        <v>139</v>
      </c>
      <c r="H562">
        <v>19202</v>
      </c>
      <c r="I562">
        <v>0.79</v>
      </c>
    </row>
    <row r="563" spans="1:9" x14ac:dyDescent="0.3">
      <c r="A563" t="s">
        <v>18</v>
      </c>
      <c r="B563">
        <v>602</v>
      </c>
      <c r="C563" s="14">
        <v>0.46978009259259257</v>
      </c>
      <c r="D563" s="14" t="s">
        <v>33</v>
      </c>
      <c r="E563">
        <v>119</v>
      </c>
      <c r="F563">
        <v>4775</v>
      </c>
      <c r="G563">
        <v>129</v>
      </c>
      <c r="H563">
        <v>20956</v>
      </c>
      <c r="I563">
        <v>0.78</v>
      </c>
    </row>
    <row r="564" spans="1:9" x14ac:dyDescent="0.3">
      <c r="A564" t="s">
        <v>18</v>
      </c>
      <c r="B564">
        <v>603</v>
      </c>
      <c r="C564" s="14">
        <v>0.46983796296296299</v>
      </c>
      <c r="D564" s="14" t="s">
        <v>33</v>
      </c>
      <c r="E564">
        <v>129</v>
      </c>
      <c r="F564">
        <v>4825</v>
      </c>
      <c r="G564">
        <v>139</v>
      </c>
      <c r="H564">
        <v>17507</v>
      </c>
      <c r="I564">
        <v>0.73</v>
      </c>
    </row>
    <row r="565" spans="1:9" x14ac:dyDescent="0.3">
      <c r="A565" t="s">
        <v>18</v>
      </c>
      <c r="B565">
        <v>604</v>
      </c>
      <c r="C565" s="14">
        <v>0.46988425925925931</v>
      </c>
      <c r="D565" s="14" t="s">
        <v>33</v>
      </c>
      <c r="E565">
        <v>129</v>
      </c>
      <c r="F565">
        <v>4506</v>
      </c>
      <c r="G565">
        <v>139</v>
      </c>
      <c r="H565">
        <v>18414</v>
      </c>
      <c r="I565">
        <v>0.76</v>
      </c>
    </row>
    <row r="566" spans="1:9" x14ac:dyDescent="0.3">
      <c r="A566" t="s">
        <v>18</v>
      </c>
      <c r="B566">
        <v>605</v>
      </c>
      <c r="C566" s="14">
        <v>0.46995370370370365</v>
      </c>
      <c r="D566" s="14" t="s">
        <v>33</v>
      </c>
      <c r="E566">
        <v>129</v>
      </c>
      <c r="F566">
        <v>3818</v>
      </c>
      <c r="G566">
        <v>139</v>
      </c>
      <c r="H566">
        <v>15463</v>
      </c>
      <c r="I566">
        <v>0.76</v>
      </c>
    </row>
    <row r="567" spans="1:9" x14ac:dyDescent="0.3">
      <c r="A567" t="s">
        <v>18</v>
      </c>
      <c r="B567">
        <v>606</v>
      </c>
      <c r="C567" s="14">
        <v>0.47001157407407407</v>
      </c>
      <c r="D567" s="14" t="s">
        <v>33</v>
      </c>
      <c r="E567">
        <v>129</v>
      </c>
      <c r="F567">
        <v>3818</v>
      </c>
      <c r="G567">
        <v>139</v>
      </c>
      <c r="H567">
        <v>16789</v>
      </c>
      <c r="I567">
        <v>0.78</v>
      </c>
    </row>
    <row r="568" spans="1:9" x14ac:dyDescent="0.3">
      <c r="A568" t="s">
        <v>18</v>
      </c>
      <c r="B568">
        <v>607</v>
      </c>
      <c r="C568" s="14">
        <v>0.47005787037037039</v>
      </c>
      <c r="D568" s="14" t="s">
        <v>33</v>
      </c>
      <c r="E568">
        <v>119</v>
      </c>
      <c r="F568">
        <v>3878</v>
      </c>
      <c r="G568">
        <v>129</v>
      </c>
      <c r="H568">
        <v>12751</v>
      </c>
      <c r="I568">
        <v>0.7</v>
      </c>
    </row>
    <row r="569" spans="1:9" x14ac:dyDescent="0.3">
      <c r="A569" t="s">
        <v>18</v>
      </c>
      <c r="B569">
        <v>608</v>
      </c>
      <c r="C569" s="14">
        <v>0.47011574074074075</v>
      </c>
      <c r="D569" s="14" t="s">
        <v>33</v>
      </c>
      <c r="E569">
        <v>119</v>
      </c>
      <c r="F569">
        <v>4436</v>
      </c>
      <c r="G569">
        <v>129</v>
      </c>
      <c r="H569">
        <v>18633</v>
      </c>
      <c r="I569">
        <v>0.77</v>
      </c>
    </row>
    <row r="570" spans="1:9" x14ac:dyDescent="0.3">
      <c r="A570" t="s">
        <v>18</v>
      </c>
      <c r="B570">
        <v>609</v>
      </c>
      <c r="C570" s="14">
        <v>0.47018518518518521</v>
      </c>
      <c r="D570" s="14" t="s">
        <v>33</v>
      </c>
      <c r="E570">
        <v>129</v>
      </c>
      <c r="F570">
        <v>3369</v>
      </c>
      <c r="G570">
        <v>139</v>
      </c>
      <c r="H570">
        <v>9411</v>
      </c>
      <c r="I570">
        <v>0.65</v>
      </c>
    </row>
    <row r="571" spans="1:9" x14ac:dyDescent="0.3">
      <c r="A571" t="s">
        <v>18</v>
      </c>
      <c r="B571">
        <v>610</v>
      </c>
      <c r="C571" s="14">
        <v>0.47025462962962966</v>
      </c>
      <c r="D571" s="14" t="s">
        <v>33</v>
      </c>
      <c r="E571">
        <v>139</v>
      </c>
      <c r="F571">
        <v>2562</v>
      </c>
      <c r="G571">
        <v>149</v>
      </c>
      <c r="H571">
        <v>10279</v>
      </c>
      <c r="I571">
        <v>0.76</v>
      </c>
    </row>
    <row r="572" spans="1:9" x14ac:dyDescent="0.3">
      <c r="A572" t="s">
        <v>17</v>
      </c>
      <c r="B572">
        <v>611</v>
      </c>
      <c r="C572" s="14">
        <v>0.47143518518518518</v>
      </c>
      <c r="D572" s="14" t="s">
        <v>33</v>
      </c>
      <c r="E572">
        <v>129</v>
      </c>
      <c r="F572">
        <v>4257</v>
      </c>
      <c r="G572">
        <v>139</v>
      </c>
      <c r="H572">
        <v>17577</v>
      </c>
      <c r="I572">
        <v>0.76</v>
      </c>
    </row>
    <row r="573" spans="1:9" x14ac:dyDescent="0.3">
      <c r="A573" t="s">
        <v>17</v>
      </c>
      <c r="B573">
        <v>612</v>
      </c>
      <c r="C573" s="14">
        <v>0.4714930555555556</v>
      </c>
      <c r="D573" s="14" t="s">
        <v>33</v>
      </c>
      <c r="E573">
        <v>129</v>
      </c>
      <c r="F573">
        <v>4715</v>
      </c>
      <c r="G573">
        <v>139</v>
      </c>
      <c r="H573">
        <v>19002</v>
      </c>
      <c r="I573">
        <v>0.76</v>
      </c>
    </row>
    <row r="574" spans="1:9" x14ac:dyDescent="0.3">
      <c r="A574" t="s">
        <v>17</v>
      </c>
      <c r="B574">
        <v>613</v>
      </c>
      <c r="C574" s="14">
        <v>0.47156250000000005</v>
      </c>
      <c r="D574" s="14" t="s">
        <v>33</v>
      </c>
      <c r="E574">
        <v>119</v>
      </c>
      <c r="F574">
        <v>4576</v>
      </c>
      <c r="G574">
        <v>129</v>
      </c>
      <c r="H574">
        <v>20757</v>
      </c>
      <c r="I574">
        <v>0.78</v>
      </c>
    </row>
    <row r="575" spans="1:9" x14ac:dyDescent="0.3">
      <c r="A575" t="s">
        <v>17</v>
      </c>
      <c r="B575">
        <v>614</v>
      </c>
      <c r="C575" s="14">
        <v>0.47162037037037036</v>
      </c>
      <c r="D575" s="14" t="s">
        <v>33</v>
      </c>
      <c r="E575">
        <v>119</v>
      </c>
      <c r="F575">
        <v>4705</v>
      </c>
      <c r="G575">
        <v>129</v>
      </c>
      <c r="H575">
        <v>21066</v>
      </c>
      <c r="I575">
        <v>0.78</v>
      </c>
    </row>
    <row r="576" spans="1:9" x14ac:dyDescent="0.3">
      <c r="A576" t="s">
        <v>17</v>
      </c>
      <c r="B576">
        <v>615</v>
      </c>
      <c r="C576" s="14">
        <v>0.47170138888888885</v>
      </c>
      <c r="D576" s="14" t="s">
        <v>33</v>
      </c>
      <c r="E576">
        <v>129</v>
      </c>
      <c r="F576">
        <v>3160</v>
      </c>
      <c r="G576">
        <v>129</v>
      </c>
      <c r="H576">
        <v>5633</v>
      </c>
      <c r="I576">
        <v>0.45</v>
      </c>
    </row>
    <row r="577" spans="1:9" x14ac:dyDescent="0.3">
      <c r="A577" t="s">
        <v>17</v>
      </c>
      <c r="B577">
        <v>616</v>
      </c>
      <c r="C577" s="14">
        <v>0.47175925925925927</v>
      </c>
      <c r="D577" s="14" t="s">
        <v>33</v>
      </c>
      <c r="E577">
        <v>129</v>
      </c>
      <c r="F577">
        <v>4735</v>
      </c>
      <c r="G577">
        <v>159</v>
      </c>
      <c r="H577">
        <v>18823</v>
      </c>
      <c r="I577">
        <v>0.75</v>
      </c>
    </row>
    <row r="578" spans="1:9" x14ac:dyDescent="0.3">
      <c r="A578" t="s">
        <v>17</v>
      </c>
      <c r="B578">
        <v>617</v>
      </c>
      <c r="C578" s="14">
        <v>0.47181712962962963</v>
      </c>
      <c r="D578" s="14" t="s">
        <v>33</v>
      </c>
      <c r="E578">
        <v>129</v>
      </c>
      <c r="F578">
        <v>4307</v>
      </c>
      <c r="G578">
        <v>129</v>
      </c>
      <c r="H578">
        <v>17746</v>
      </c>
      <c r="I578">
        <v>0.76</v>
      </c>
    </row>
    <row r="579" spans="1:9" x14ac:dyDescent="0.3">
      <c r="A579" t="s">
        <v>17</v>
      </c>
      <c r="B579">
        <v>618</v>
      </c>
      <c r="C579" s="14">
        <v>0.47189814814814812</v>
      </c>
      <c r="D579" s="14" t="s">
        <v>33</v>
      </c>
      <c r="E579">
        <v>139</v>
      </c>
      <c r="F579">
        <v>2841</v>
      </c>
      <c r="G579">
        <v>139</v>
      </c>
      <c r="H579">
        <v>4586</v>
      </c>
      <c r="I579">
        <v>0.39</v>
      </c>
    </row>
    <row r="580" spans="1:9" x14ac:dyDescent="0.3">
      <c r="A580" t="s">
        <v>17</v>
      </c>
      <c r="B580">
        <v>619</v>
      </c>
      <c r="C580" s="14">
        <v>0.47195601851851854</v>
      </c>
      <c r="D580" s="14" t="s">
        <v>33</v>
      </c>
      <c r="E580">
        <v>129</v>
      </c>
      <c r="F580">
        <v>4037</v>
      </c>
      <c r="G580">
        <v>139</v>
      </c>
      <c r="H580">
        <v>18255</v>
      </c>
      <c r="I580">
        <v>0.78</v>
      </c>
    </row>
    <row r="581" spans="1:9" x14ac:dyDescent="0.3">
      <c r="A581" t="s">
        <v>17</v>
      </c>
      <c r="B581">
        <v>620</v>
      </c>
      <c r="C581" s="14">
        <v>0.47203703703703703</v>
      </c>
      <c r="D581" s="14" t="s">
        <v>33</v>
      </c>
      <c r="E581">
        <v>119</v>
      </c>
      <c r="F581">
        <v>4994</v>
      </c>
      <c r="G581">
        <v>139</v>
      </c>
      <c r="H581">
        <v>22452</v>
      </c>
      <c r="I581">
        <v>0.78</v>
      </c>
    </row>
    <row r="582" spans="1:9" x14ac:dyDescent="0.3">
      <c r="A582" t="s">
        <v>17</v>
      </c>
      <c r="B582">
        <v>621</v>
      </c>
      <c r="C582" s="14">
        <v>0.47210648148148149</v>
      </c>
      <c r="D582" s="14" t="s">
        <v>33</v>
      </c>
      <c r="E582">
        <v>119</v>
      </c>
      <c r="F582">
        <v>4965</v>
      </c>
      <c r="G582">
        <v>139</v>
      </c>
      <c r="H582">
        <v>20907</v>
      </c>
      <c r="I582">
        <v>0.77</v>
      </c>
    </row>
    <row r="583" spans="1:9" x14ac:dyDescent="0.3">
      <c r="A583" t="s">
        <v>17</v>
      </c>
      <c r="B583">
        <v>622</v>
      </c>
      <c r="C583" s="14">
        <v>0.47216435185185185</v>
      </c>
      <c r="D583" s="14" t="s">
        <v>33</v>
      </c>
      <c r="E583">
        <v>139</v>
      </c>
      <c r="F583">
        <v>5114</v>
      </c>
      <c r="G583">
        <v>199</v>
      </c>
      <c r="H583">
        <v>19880</v>
      </c>
      <c r="I583">
        <v>0.75</v>
      </c>
    </row>
    <row r="584" spans="1:9" x14ac:dyDescent="0.3">
      <c r="A584" t="s">
        <v>17</v>
      </c>
      <c r="B584">
        <v>623</v>
      </c>
      <c r="C584" s="14">
        <v>0.47222222222222227</v>
      </c>
      <c r="D584" s="14" t="s">
        <v>33</v>
      </c>
      <c r="E584">
        <v>169</v>
      </c>
      <c r="F584">
        <v>2442</v>
      </c>
      <c r="G584">
        <v>199</v>
      </c>
      <c r="H584">
        <v>9850</v>
      </c>
      <c r="I584">
        <v>0.76</v>
      </c>
    </row>
    <row r="585" spans="1:9" x14ac:dyDescent="0.3">
      <c r="A585" t="s">
        <v>17</v>
      </c>
      <c r="B585">
        <v>624</v>
      </c>
      <c r="C585" s="14">
        <v>0.47230324074074076</v>
      </c>
      <c r="D585" s="14" t="s">
        <v>33</v>
      </c>
      <c r="E585">
        <v>129</v>
      </c>
      <c r="F585">
        <v>4426</v>
      </c>
      <c r="G585">
        <v>139</v>
      </c>
      <c r="H585">
        <v>17447</v>
      </c>
      <c r="I585">
        <v>0.75</v>
      </c>
    </row>
    <row r="586" spans="1:9" x14ac:dyDescent="0.3">
      <c r="A586" t="s">
        <v>17</v>
      </c>
      <c r="B586">
        <v>625</v>
      </c>
      <c r="C586" s="14">
        <v>0.47236111111111106</v>
      </c>
      <c r="D586" s="14" t="s">
        <v>33</v>
      </c>
      <c r="E586">
        <v>119</v>
      </c>
      <c r="F586">
        <v>3429</v>
      </c>
      <c r="G586">
        <v>129</v>
      </c>
      <c r="H586">
        <v>6669</v>
      </c>
      <c r="I586">
        <v>0.49</v>
      </c>
    </row>
    <row r="587" spans="1:9" x14ac:dyDescent="0.3">
      <c r="A587" t="s">
        <v>22</v>
      </c>
      <c r="B587">
        <v>626</v>
      </c>
      <c r="C587" s="14">
        <v>0.47258101851851847</v>
      </c>
      <c r="D587" s="14" t="s">
        <v>33</v>
      </c>
      <c r="E587">
        <v>129</v>
      </c>
      <c r="F587">
        <v>4277</v>
      </c>
      <c r="G587">
        <v>139</v>
      </c>
      <c r="H587">
        <v>20538</v>
      </c>
      <c r="I587">
        <v>0.8</v>
      </c>
    </row>
    <row r="588" spans="1:9" x14ac:dyDescent="0.3">
      <c r="A588" t="s">
        <v>22</v>
      </c>
      <c r="B588">
        <v>627</v>
      </c>
      <c r="C588" s="14">
        <v>0.47267361111111111</v>
      </c>
      <c r="D588" s="14" t="s">
        <v>33</v>
      </c>
      <c r="E588">
        <v>129</v>
      </c>
      <c r="F588">
        <v>4067</v>
      </c>
      <c r="G588">
        <v>139</v>
      </c>
      <c r="H588">
        <v>13638</v>
      </c>
      <c r="I588">
        <v>0.71</v>
      </c>
    </row>
    <row r="589" spans="1:9" x14ac:dyDescent="0.3">
      <c r="A589" t="s">
        <v>22</v>
      </c>
      <c r="B589">
        <v>628</v>
      </c>
      <c r="C589" s="14">
        <v>0.47271990740740738</v>
      </c>
      <c r="D589" s="14" t="s">
        <v>33</v>
      </c>
      <c r="E589">
        <v>119</v>
      </c>
      <c r="F589">
        <v>5234</v>
      </c>
      <c r="G589">
        <v>139</v>
      </c>
      <c r="H589">
        <v>19102</v>
      </c>
      <c r="I589">
        <v>0.73</v>
      </c>
    </row>
    <row r="590" spans="1:9" x14ac:dyDescent="0.3">
      <c r="A590" t="s">
        <v>22</v>
      </c>
      <c r="B590">
        <v>629</v>
      </c>
      <c r="C590" s="14">
        <v>0.4727662037037037</v>
      </c>
      <c r="D590" s="14" t="s">
        <v>33</v>
      </c>
      <c r="E590">
        <v>129</v>
      </c>
      <c r="F590">
        <v>3848</v>
      </c>
      <c r="G590">
        <v>129</v>
      </c>
      <c r="H590">
        <v>11644</v>
      </c>
      <c r="I590">
        <v>0.68</v>
      </c>
    </row>
    <row r="591" spans="1:9" x14ac:dyDescent="0.3">
      <c r="A591" t="s">
        <v>22</v>
      </c>
      <c r="B591">
        <v>630</v>
      </c>
      <c r="C591" s="14">
        <v>0.4728472222222222</v>
      </c>
      <c r="D591" s="14" t="s">
        <v>33</v>
      </c>
      <c r="E591">
        <v>129</v>
      </c>
      <c r="F591">
        <v>3419</v>
      </c>
      <c r="G591">
        <v>139</v>
      </c>
      <c r="H591">
        <v>13579</v>
      </c>
      <c r="I591">
        <v>0.76</v>
      </c>
    </row>
    <row r="592" spans="1:9" x14ac:dyDescent="0.3">
      <c r="A592" t="s">
        <v>22</v>
      </c>
      <c r="B592">
        <v>631</v>
      </c>
      <c r="C592" s="14">
        <v>0.47290509259259261</v>
      </c>
      <c r="D592" s="14" t="s">
        <v>33</v>
      </c>
      <c r="E592">
        <v>139</v>
      </c>
      <c r="F592">
        <v>4496</v>
      </c>
      <c r="G592">
        <v>189</v>
      </c>
      <c r="H592">
        <v>15573</v>
      </c>
      <c r="I592">
        <v>0.72</v>
      </c>
    </row>
    <row r="593" spans="1:9" x14ac:dyDescent="0.3">
      <c r="A593" t="s">
        <v>22</v>
      </c>
      <c r="B593">
        <v>632</v>
      </c>
      <c r="C593" s="14">
        <v>0.47297453703703707</v>
      </c>
      <c r="D593" s="14" t="s">
        <v>33</v>
      </c>
      <c r="E593">
        <v>129</v>
      </c>
      <c r="F593">
        <v>4476</v>
      </c>
      <c r="G593">
        <v>169</v>
      </c>
      <c r="H593">
        <v>20219</v>
      </c>
      <c r="I593">
        <v>0.78</v>
      </c>
    </row>
    <row r="594" spans="1:9" x14ac:dyDescent="0.3">
      <c r="A594" t="s">
        <v>22</v>
      </c>
      <c r="B594">
        <v>633</v>
      </c>
      <c r="C594" s="14">
        <v>0.47302083333333328</v>
      </c>
      <c r="D594" s="14" t="s">
        <v>33</v>
      </c>
      <c r="E594">
        <v>159</v>
      </c>
      <c r="F594">
        <v>4356</v>
      </c>
      <c r="G594">
        <v>179</v>
      </c>
      <c r="H594">
        <v>17896</v>
      </c>
      <c r="I594">
        <v>0.76</v>
      </c>
    </row>
    <row r="595" spans="1:9" x14ac:dyDescent="0.3">
      <c r="A595" t="s">
        <v>22</v>
      </c>
      <c r="B595">
        <v>634</v>
      </c>
      <c r="C595" s="14">
        <v>0.47309027777777773</v>
      </c>
      <c r="D595" s="14" t="s">
        <v>33</v>
      </c>
      <c r="E595">
        <v>129</v>
      </c>
      <c r="F595">
        <v>6679</v>
      </c>
      <c r="G595">
        <v>129</v>
      </c>
      <c r="H595">
        <v>22482</v>
      </c>
      <c r="I595">
        <v>0.71</v>
      </c>
    </row>
    <row r="596" spans="1:9" x14ac:dyDescent="0.3">
      <c r="A596" t="s">
        <v>22</v>
      </c>
      <c r="B596">
        <v>635</v>
      </c>
      <c r="C596" s="14">
        <v>0.47313657407407406</v>
      </c>
      <c r="D596" s="14" t="s">
        <v>33</v>
      </c>
      <c r="E596">
        <v>129</v>
      </c>
      <c r="F596">
        <v>3808</v>
      </c>
      <c r="G596">
        <v>139</v>
      </c>
      <c r="H596">
        <v>17766</v>
      </c>
      <c r="I596">
        <v>0.79</v>
      </c>
    </row>
    <row r="597" spans="1:9" x14ac:dyDescent="0.3">
      <c r="A597" t="s">
        <v>22</v>
      </c>
      <c r="B597">
        <v>636</v>
      </c>
      <c r="C597" s="14">
        <v>0.47322916666666665</v>
      </c>
      <c r="D597" s="14" t="s">
        <v>33</v>
      </c>
      <c r="E597">
        <v>129</v>
      </c>
      <c r="F597">
        <v>4496</v>
      </c>
      <c r="G597">
        <v>139</v>
      </c>
      <c r="H597">
        <v>19451</v>
      </c>
      <c r="I597">
        <v>0.77</v>
      </c>
    </row>
    <row r="598" spans="1:9" x14ac:dyDescent="0.3">
      <c r="A598" t="s">
        <v>22</v>
      </c>
      <c r="B598">
        <v>637</v>
      </c>
      <c r="C598" s="14">
        <v>0.47328703703703701</v>
      </c>
      <c r="D598" s="14" t="s">
        <v>33</v>
      </c>
      <c r="E598">
        <v>119</v>
      </c>
      <c r="F598">
        <v>4566</v>
      </c>
      <c r="G598">
        <v>139</v>
      </c>
      <c r="H598">
        <v>20089</v>
      </c>
      <c r="I598">
        <v>0.78</v>
      </c>
    </row>
    <row r="599" spans="1:9" x14ac:dyDescent="0.3">
      <c r="A599" t="s">
        <v>22</v>
      </c>
      <c r="B599">
        <v>638</v>
      </c>
      <c r="C599" s="14">
        <v>0.47333333333333333</v>
      </c>
      <c r="D599" s="14" t="s">
        <v>33</v>
      </c>
      <c r="E599">
        <v>129</v>
      </c>
      <c r="F599">
        <v>4207</v>
      </c>
      <c r="G599">
        <v>129</v>
      </c>
      <c r="H599">
        <v>16779</v>
      </c>
      <c r="I599">
        <v>0.76</v>
      </c>
    </row>
    <row r="600" spans="1:9" x14ac:dyDescent="0.3">
      <c r="A600" t="s">
        <v>22</v>
      </c>
      <c r="B600">
        <v>639</v>
      </c>
      <c r="C600" s="14">
        <v>0.47339120370370374</v>
      </c>
      <c r="D600" s="14" t="s">
        <v>33</v>
      </c>
      <c r="E600">
        <v>129</v>
      </c>
      <c r="F600">
        <v>4217</v>
      </c>
      <c r="G600">
        <v>139</v>
      </c>
      <c r="H600">
        <v>19262</v>
      </c>
      <c r="I600">
        <v>0.79</v>
      </c>
    </row>
    <row r="601" spans="1:9" x14ac:dyDescent="0.3">
      <c r="A601" t="s">
        <v>22</v>
      </c>
      <c r="B601">
        <v>640</v>
      </c>
      <c r="C601" s="14">
        <v>0.47344907407407405</v>
      </c>
      <c r="D601" s="14" t="s">
        <v>33</v>
      </c>
      <c r="E601">
        <v>129</v>
      </c>
      <c r="F601">
        <v>4596</v>
      </c>
      <c r="G601">
        <v>139</v>
      </c>
      <c r="H601">
        <v>20707</v>
      </c>
      <c r="I601">
        <v>0.78</v>
      </c>
    </row>
    <row r="602" spans="1:9" x14ac:dyDescent="0.3">
      <c r="A602" t="s">
        <v>19</v>
      </c>
      <c r="B602">
        <v>641</v>
      </c>
      <c r="C602" s="14">
        <v>0.52027777777777773</v>
      </c>
      <c r="D602" s="14" t="s">
        <v>37</v>
      </c>
      <c r="E602">
        <v>129</v>
      </c>
      <c r="F602">
        <v>5413</v>
      </c>
      <c r="G602">
        <v>129</v>
      </c>
      <c r="H602">
        <v>18304</v>
      </c>
      <c r="I602">
        <v>0.71</v>
      </c>
    </row>
    <row r="603" spans="1:9" x14ac:dyDescent="0.3">
      <c r="A603" t="s">
        <v>19</v>
      </c>
      <c r="B603">
        <v>642</v>
      </c>
      <c r="C603" s="14">
        <v>0.52032407407407411</v>
      </c>
      <c r="D603" s="14" t="s">
        <v>37</v>
      </c>
      <c r="E603">
        <v>129</v>
      </c>
      <c r="F603">
        <v>3928</v>
      </c>
      <c r="G603">
        <v>139</v>
      </c>
      <c r="H603">
        <v>18115</v>
      </c>
      <c r="I603">
        <v>0.79</v>
      </c>
    </row>
    <row r="604" spans="1:9" x14ac:dyDescent="0.3">
      <c r="A604" t="s">
        <v>19</v>
      </c>
      <c r="B604">
        <v>643</v>
      </c>
      <c r="C604" s="14">
        <v>0.52039351851851856</v>
      </c>
      <c r="D604" s="14" t="s">
        <v>37</v>
      </c>
      <c r="E604">
        <v>129</v>
      </c>
      <c r="F604">
        <v>4466</v>
      </c>
      <c r="G604">
        <v>139</v>
      </c>
      <c r="H604">
        <v>18135</v>
      </c>
      <c r="I604">
        <v>0.76</v>
      </c>
    </row>
    <row r="605" spans="1:9" x14ac:dyDescent="0.3">
      <c r="A605" t="s">
        <v>19</v>
      </c>
      <c r="B605">
        <v>644</v>
      </c>
      <c r="C605" s="14">
        <v>0.52043981481481483</v>
      </c>
      <c r="D605" s="14" t="s">
        <v>37</v>
      </c>
      <c r="E605">
        <v>129</v>
      </c>
      <c r="F605">
        <v>4247</v>
      </c>
      <c r="G605">
        <v>139</v>
      </c>
      <c r="H605">
        <v>17926</v>
      </c>
      <c r="I605">
        <v>0.77</v>
      </c>
    </row>
    <row r="606" spans="1:9" x14ac:dyDescent="0.3">
      <c r="A606" t="s">
        <v>19</v>
      </c>
      <c r="B606">
        <v>645</v>
      </c>
      <c r="C606" s="14">
        <v>0.52049768518518513</v>
      </c>
      <c r="D606" s="14" t="s">
        <v>37</v>
      </c>
      <c r="E606">
        <v>129</v>
      </c>
      <c r="F606">
        <v>4177</v>
      </c>
      <c r="G606">
        <v>139</v>
      </c>
      <c r="H606">
        <v>17975</v>
      </c>
      <c r="I606">
        <v>0.77</v>
      </c>
    </row>
    <row r="607" spans="1:9" x14ac:dyDescent="0.3">
      <c r="A607" t="s">
        <v>19</v>
      </c>
      <c r="B607">
        <v>646</v>
      </c>
      <c r="C607" s="14">
        <v>0.52054398148148151</v>
      </c>
      <c r="D607" s="14" t="s">
        <v>37</v>
      </c>
      <c r="E607">
        <v>139</v>
      </c>
      <c r="F607">
        <v>4994</v>
      </c>
      <c r="G607">
        <v>149</v>
      </c>
      <c r="H607">
        <v>20787</v>
      </c>
      <c r="I607">
        <v>0.76</v>
      </c>
    </row>
    <row r="608" spans="1:9" x14ac:dyDescent="0.3">
      <c r="A608" t="s">
        <v>19</v>
      </c>
      <c r="B608">
        <v>647</v>
      </c>
      <c r="C608" s="14">
        <v>0.52061342592592597</v>
      </c>
      <c r="D608" s="14" t="s">
        <v>37</v>
      </c>
      <c r="E608">
        <v>189</v>
      </c>
      <c r="F608">
        <v>4346</v>
      </c>
      <c r="G608">
        <v>199</v>
      </c>
      <c r="H608">
        <v>17597</v>
      </c>
      <c r="I608">
        <v>0.76</v>
      </c>
    </row>
    <row r="609" spans="1:9" x14ac:dyDescent="0.3">
      <c r="A609" t="s">
        <v>19</v>
      </c>
      <c r="B609">
        <v>648</v>
      </c>
      <c r="C609" s="14">
        <v>0.52068287037037042</v>
      </c>
      <c r="D609" s="14" t="s">
        <v>37</v>
      </c>
      <c r="E609">
        <v>129</v>
      </c>
      <c r="F609">
        <v>3409</v>
      </c>
      <c r="G609">
        <v>139</v>
      </c>
      <c r="H609">
        <v>14606</v>
      </c>
      <c r="I609">
        <v>0.77</v>
      </c>
    </row>
    <row r="610" spans="1:9" x14ac:dyDescent="0.3">
      <c r="A610" t="s">
        <v>19</v>
      </c>
      <c r="B610">
        <v>649</v>
      </c>
      <c r="C610" s="14">
        <v>0.52072916666666669</v>
      </c>
      <c r="D610" s="14" t="s">
        <v>37</v>
      </c>
      <c r="E610">
        <v>139</v>
      </c>
      <c r="F610">
        <v>4895</v>
      </c>
      <c r="G610">
        <v>149</v>
      </c>
      <c r="H610">
        <v>18265</v>
      </c>
      <c r="I610">
        <v>0.74</v>
      </c>
    </row>
    <row r="611" spans="1:9" x14ac:dyDescent="0.3">
      <c r="A611" t="s">
        <v>19</v>
      </c>
      <c r="B611">
        <v>650</v>
      </c>
      <c r="C611" s="14">
        <v>0.52077546296296295</v>
      </c>
      <c r="D611" s="14" t="s">
        <v>37</v>
      </c>
      <c r="E611">
        <v>129</v>
      </c>
      <c r="F611">
        <v>4546</v>
      </c>
      <c r="G611">
        <v>139</v>
      </c>
      <c r="H611">
        <v>10129</v>
      </c>
      <c r="I611">
        <v>0.56000000000000005</v>
      </c>
    </row>
    <row r="612" spans="1:9" x14ac:dyDescent="0.3">
      <c r="A612" t="s">
        <v>19</v>
      </c>
      <c r="B612">
        <v>651</v>
      </c>
      <c r="C612" s="14">
        <v>0.52083333333333337</v>
      </c>
      <c r="D612" s="14" t="s">
        <v>37</v>
      </c>
      <c r="E612">
        <v>139</v>
      </c>
      <c r="F612">
        <v>3758</v>
      </c>
      <c r="G612">
        <v>139</v>
      </c>
      <c r="H612">
        <v>11216</v>
      </c>
      <c r="I612">
        <v>0.67</v>
      </c>
    </row>
    <row r="613" spans="1:9" x14ac:dyDescent="0.3">
      <c r="A613" t="s">
        <v>19</v>
      </c>
      <c r="B613">
        <v>652</v>
      </c>
      <c r="C613" s="14">
        <v>0.52087962962962964</v>
      </c>
      <c r="D613" s="14" t="s">
        <v>37</v>
      </c>
      <c r="E613">
        <v>129</v>
      </c>
      <c r="F613">
        <v>4626</v>
      </c>
      <c r="G613">
        <v>139</v>
      </c>
      <c r="H613">
        <v>17577</v>
      </c>
      <c r="I613">
        <v>0.74</v>
      </c>
    </row>
    <row r="614" spans="1:9" x14ac:dyDescent="0.3">
      <c r="A614" t="s">
        <v>19</v>
      </c>
      <c r="B614">
        <v>653</v>
      </c>
      <c r="C614" s="14">
        <v>0.52093749999999994</v>
      </c>
      <c r="D614" s="14" t="s">
        <v>37</v>
      </c>
      <c r="E614">
        <v>129</v>
      </c>
      <c r="F614">
        <v>4197</v>
      </c>
      <c r="G614">
        <v>139</v>
      </c>
      <c r="H614">
        <v>11176</v>
      </c>
      <c r="I614">
        <v>0.63</v>
      </c>
    </row>
    <row r="615" spans="1:9" x14ac:dyDescent="0.3">
      <c r="A615" t="s">
        <v>19</v>
      </c>
      <c r="B615">
        <v>654</v>
      </c>
      <c r="C615" s="14">
        <v>0.52098379629629632</v>
      </c>
      <c r="D615" s="14" t="s">
        <v>37</v>
      </c>
      <c r="E615">
        <v>239</v>
      </c>
      <c r="F615">
        <v>3828</v>
      </c>
      <c r="G615">
        <v>299</v>
      </c>
      <c r="H615">
        <v>11694</v>
      </c>
      <c r="I615">
        <v>0.69</v>
      </c>
    </row>
    <row r="616" spans="1:9" x14ac:dyDescent="0.3">
      <c r="A616" t="s">
        <v>19</v>
      </c>
      <c r="B616">
        <v>655</v>
      </c>
      <c r="C616" s="14">
        <v>0.52103009259259259</v>
      </c>
      <c r="D616" s="14" t="s">
        <v>37</v>
      </c>
      <c r="E616">
        <v>129</v>
      </c>
      <c r="F616">
        <v>5304</v>
      </c>
      <c r="G616">
        <v>139</v>
      </c>
      <c r="H616">
        <v>20179</v>
      </c>
      <c r="I616">
        <v>0.74</v>
      </c>
    </row>
    <row r="617" spans="1:9" x14ac:dyDescent="0.3">
      <c r="A617" t="s">
        <v>18</v>
      </c>
      <c r="B617">
        <v>656</v>
      </c>
      <c r="C617" s="14">
        <v>0.52133101851851849</v>
      </c>
      <c r="D617" s="14" t="s">
        <v>37</v>
      </c>
      <c r="E617">
        <v>149</v>
      </c>
      <c r="F617">
        <v>4725</v>
      </c>
      <c r="G617">
        <v>159</v>
      </c>
      <c r="H617">
        <v>18145</v>
      </c>
      <c r="I617">
        <v>0.75</v>
      </c>
    </row>
    <row r="618" spans="1:9" x14ac:dyDescent="0.3">
      <c r="A618" t="s">
        <v>18</v>
      </c>
      <c r="B618">
        <v>657</v>
      </c>
      <c r="C618" s="14">
        <v>0.5213888888888889</v>
      </c>
      <c r="D618" s="14" t="s">
        <v>37</v>
      </c>
      <c r="E618">
        <v>139</v>
      </c>
      <c r="F618">
        <v>3948</v>
      </c>
      <c r="G618">
        <v>149</v>
      </c>
      <c r="H618">
        <v>17597</v>
      </c>
      <c r="I618">
        <v>0.78</v>
      </c>
    </row>
    <row r="619" spans="1:9" x14ac:dyDescent="0.3">
      <c r="A619" t="s">
        <v>18</v>
      </c>
      <c r="B619">
        <v>658</v>
      </c>
      <c r="C619" s="14">
        <v>0.52144675925925921</v>
      </c>
      <c r="D619" s="14" t="s">
        <v>37</v>
      </c>
      <c r="E619">
        <v>139</v>
      </c>
      <c r="F619">
        <v>5184</v>
      </c>
      <c r="G619">
        <v>159</v>
      </c>
      <c r="H619">
        <v>21405</v>
      </c>
      <c r="I619">
        <v>0.76</v>
      </c>
    </row>
    <row r="620" spans="1:9" x14ac:dyDescent="0.3">
      <c r="A620" t="s">
        <v>18</v>
      </c>
      <c r="B620">
        <v>659</v>
      </c>
      <c r="C620" s="14">
        <v>0.52149305555555558</v>
      </c>
      <c r="D620" s="14" t="s">
        <v>37</v>
      </c>
      <c r="E620">
        <v>129</v>
      </c>
      <c r="F620">
        <v>4665</v>
      </c>
      <c r="G620">
        <v>149</v>
      </c>
      <c r="H620">
        <v>18255</v>
      </c>
      <c r="I620">
        <v>0.75</v>
      </c>
    </row>
    <row r="621" spans="1:9" x14ac:dyDescent="0.3">
      <c r="A621" t="s">
        <v>18</v>
      </c>
      <c r="B621">
        <v>660</v>
      </c>
      <c r="C621" s="14">
        <v>0.52156250000000004</v>
      </c>
      <c r="D621" s="14" t="s">
        <v>37</v>
      </c>
      <c r="E621">
        <v>129</v>
      </c>
      <c r="F621">
        <v>4336</v>
      </c>
      <c r="G621">
        <v>139</v>
      </c>
      <c r="H621">
        <v>17068</v>
      </c>
      <c r="I621">
        <v>0.75</v>
      </c>
    </row>
    <row r="622" spans="1:9" x14ac:dyDescent="0.3">
      <c r="A622" t="s">
        <v>18</v>
      </c>
      <c r="B622">
        <v>661</v>
      </c>
      <c r="C622" s="14">
        <v>0.52162037037037035</v>
      </c>
      <c r="D622" s="14" t="s">
        <v>37</v>
      </c>
      <c r="E622">
        <v>179</v>
      </c>
      <c r="F622">
        <v>5224</v>
      </c>
      <c r="G622">
        <v>219</v>
      </c>
      <c r="H622">
        <v>20458</v>
      </c>
      <c r="I622">
        <v>0.75</v>
      </c>
    </row>
    <row r="623" spans="1:9" x14ac:dyDescent="0.3">
      <c r="A623" t="s">
        <v>18</v>
      </c>
      <c r="B623">
        <v>662</v>
      </c>
      <c r="C623" s="14">
        <v>0.52166666666666661</v>
      </c>
      <c r="D623" s="14" t="s">
        <v>37</v>
      </c>
      <c r="E623">
        <v>129</v>
      </c>
      <c r="F623">
        <v>4526</v>
      </c>
      <c r="G623">
        <v>139</v>
      </c>
      <c r="H623">
        <v>17666</v>
      </c>
      <c r="I623">
        <v>0.75</v>
      </c>
    </row>
    <row r="624" spans="1:9" x14ac:dyDescent="0.3">
      <c r="A624" t="s">
        <v>18</v>
      </c>
      <c r="B624">
        <v>663</v>
      </c>
      <c r="C624" s="14">
        <v>0.52172453703703703</v>
      </c>
      <c r="D624" s="14" t="s">
        <v>37</v>
      </c>
      <c r="E624">
        <v>139</v>
      </c>
      <c r="F624">
        <v>3738</v>
      </c>
      <c r="G624">
        <v>139</v>
      </c>
      <c r="H624">
        <v>14974</v>
      </c>
      <c r="I624">
        <v>0.76</v>
      </c>
    </row>
    <row r="625" spans="1:9" x14ac:dyDescent="0.3">
      <c r="A625" t="s">
        <v>18</v>
      </c>
      <c r="B625">
        <v>664</v>
      </c>
      <c r="C625" s="14">
        <v>0.52177083333333341</v>
      </c>
      <c r="D625" s="14" t="s">
        <v>37</v>
      </c>
      <c r="E625">
        <v>129</v>
      </c>
      <c r="F625">
        <v>4436</v>
      </c>
      <c r="G625">
        <v>139</v>
      </c>
      <c r="H625">
        <v>16749</v>
      </c>
      <c r="I625">
        <v>0.74</v>
      </c>
    </row>
    <row r="626" spans="1:9" x14ac:dyDescent="0.3">
      <c r="A626" t="s">
        <v>18</v>
      </c>
      <c r="B626">
        <v>665</v>
      </c>
      <c r="C626" s="14">
        <v>0.52182870370370371</v>
      </c>
      <c r="D626" s="14" t="s">
        <v>37</v>
      </c>
      <c r="E626">
        <v>139</v>
      </c>
      <c r="F626">
        <v>4665</v>
      </c>
      <c r="G626">
        <v>149</v>
      </c>
      <c r="H626">
        <v>19212</v>
      </c>
      <c r="I626">
        <v>0.76</v>
      </c>
    </row>
    <row r="627" spans="1:9" x14ac:dyDescent="0.3">
      <c r="A627" t="s">
        <v>18</v>
      </c>
      <c r="B627">
        <v>666</v>
      </c>
      <c r="C627" s="14">
        <v>0.52193287037037039</v>
      </c>
      <c r="D627" s="14" t="s">
        <v>37</v>
      </c>
      <c r="E627">
        <v>129</v>
      </c>
      <c r="F627">
        <v>4317</v>
      </c>
      <c r="G627">
        <v>149</v>
      </c>
      <c r="H627">
        <v>16510</v>
      </c>
      <c r="I627">
        <v>0.74</v>
      </c>
    </row>
    <row r="628" spans="1:9" x14ac:dyDescent="0.3">
      <c r="A628" t="s">
        <v>18</v>
      </c>
      <c r="B628">
        <v>667</v>
      </c>
      <c r="C628" s="14">
        <v>0.52199074074074081</v>
      </c>
      <c r="D628" s="14" t="s">
        <v>37</v>
      </c>
      <c r="E628">
        <v>129</v>
      </c>
      <c r="F628">
        <v>4626</v>
      </c>
      <c r="G628">
        <v>149</v>
      </c>
      <c r="H628">
        <v>18853</v>
      </c>
      <c r="I628">
        <v>0.76</v>
      </c>
    </row>
    <row r="629" spans="1:9" x14ac:dyDescent="0.3">
      <c r="A629" t="s">
        <v>18</v>
      </c>
      <c r="B629">
        <v>668</v>
      </c>
      <c r="C629" s="14">
        <v>0.52204861111111112</v>
      </c>
      <c r="D629" s="14" t="s">
        <v>37</v>
      </c>
      <c r="E629">
        <v>219</v>
      </c>
      <c r="F629">
        <v>5383</v>
      </c>
      <c r="G629">
        <v>199</v>
      </c>
      <c r="H629">
        <v>18514</v>
      </c>
      <c r="I629">
        <v>0.72</v>
      </c>
    </row>
    <row r="630" spans="1:9" x14ac:dyDescent="0.3">
      <c r="A630" t="s">
        <v>18</v>
      </c>
      <c r="B630">
        <v>669</v>
      </c>
      <c r="C630" s="14">
        <v>0.52210648148148142</v>
      </c>
      <c r="D630" s="14" t="s">
        <v>37</v>
      </c>
      <c r="E630">
        <v>149</v>
      </c>
      <c r="F630">
        <v>5892</v>
      </c>
      <c r="G630">
        <v>179</v>
      </c>
      <c r="H630">
        <v>23220</v>
      </c>
      <c r="I630">
        <v>0.75</v>
      </c>
    </row>
    <row r="631" spans="1:9" x14ac:dyDescent="0.3">
      <c r="A631" t="s">
        <v>18</v>
      </c>
      <c r="B631">
        <v>670</v>
      </c>
      <c r="C631" s="14">
        <v>0.52219907407407407</v>
      </c>
      <c r="D631" s="14" t="s">
        <v>37</v>
      </c>
      <c r="E631">
        <v>139</v>
      </c>
      <c r="F631">
        <v>4695</v>
      </c>
      <c r="G631">
        <v>149</v>
      </c>
      <c r="H631">
        <v>18703</v>
      </c>
      <c r="I631">
        <v>0.75</v>
      </c>
    </row>
    <row r="632" spans="1:9" x14ac:dyDescent="0.3">
      <c r="A632" t="s">
        <v>17</v>
      </c>
      <c r="B632">
        <v>671</v>
      </c>
      <c r="C632" s="14">
        <v>0.52256944444444442</v>
      </c>
      <c r="D632" s="14" t="s">
        <v>37</v>
      </c>
      <c r="E632">
        <v>139</v>
      </c>
      <c r="F632">
        <v>4157</v>
      </c>
      <c r="G632">
        <v>149</v>
      </c>
      <c r="H632">
        <v>15971</v>
      </c>
      <c r="I632">
        <v>0.75</v>
      </c>
    </row>
    <row r="633" spans="1:9" x14ac:dyDescent="0.3">
      <c r="A633" t="s">
        <v>17</v>
      </c>
      <c r="B633">
        <v>672</v>
      </c>
      <c r="C633" s="14">
        <v>0.52262731481481484</v>
      </c>
      <c r="D633" s="14" t="s">
        <v>37</v>
      </c>
      <c r="E633">
        <v>139</v>
      </c>
      <c r="F633">
        <v>5024</v>
      </c>
      <c r="G633">
        <v>149</v>
      </c>
      <c r="H633">
        <v>20049</v>
      </c>
      <c r="I633">
        <v>0.75</v>
      </c>
    </row>
    <row r="634" spans="1:9" x14ac:dyDescent="0.3">
      <c r="A634" t="s">
        <v>17</v>
      </c>
      <c r="B634">
        <v>673</v>
      </c>
      <c r="C634" s="14">
        <v>0.5226736111111111</v>
      </c>
      <c r="D634" s="14" t="s">
        <v>37</v>
      </c>
      <c r="E634">
        <v>159</v>
      </c>
      <c r="F634">
        <v>4566</v>
      </c>
      <c r="G634">
        <v>169</v>
      </c>
      <c r="H634">
        <v>16570</v>
      </c>
      <c r="I634">
        <v>0.73</v>
      </c>
    </row>
    <row r="635" spans="1:9" x14ac:dyDescent="0.3">
      <c r="A635" t="s">
        <v>17</v>
      </c>
      <c r="B635">
        <v>674</v>
      </c>
      <c r="C635" s="14">
        <v>0.52271990740740748</v>
      </c>
      <c r="D635" s="14" t="s">
        <v>37</v>
      </c>
      <c r="E635">
        <v>159</v>
      </c>
      <c r="F635">
        <v>4596</v>
      </c>
      <c r="G635">
        <v>169</v>
      </c>
      <c r="H635">
        <v>18314</v>
      </c>
      <c r="I635">
        <v>0.76</v>
      </c>
    </row>
    <row r="636" spans="1:9" x14ac:dyDescent="0.3">
      <c r="A636" t="s">
        <v>17</v>
      </c>
      <c r="B636">
        <v>675</v>
      </c>
      <c r="C636" s="14">
        <v>0.52277777777777779</v>
      </c>
      <c r="D636" s="14" t="s">
        <v>37</v>
      </c>
      <c r="E636">
        <v>149</v>
      </c>
      <c r="F636">
        <v>4237</v>
      </c>
      <c r="G636">
        <v>149</v>
      </c>
      <c r="H636">
        <v>16909</v>
      </c>
      <c r="I636">
        <v>0.76</v>
      </c>
    </row>
    <row r="637" spans="1:9" x14ac:dyDescent="0.3">
      <c r="A637" t="s">
        <v>17</v>
      </c>
      <c r="B637">
        <v>676</v>
      </c>
      <c r="C637" s="14">
        <v>0.52287037037037043</v>
      </c>
      <c r="D637" s="14" t="s">
        <v>37</v>
      </c>
      <c r="E637">
        <v>159</v>
      </c>
      <c r="F637">
        <v>4396</v>
      </c>
      <c r="G637">
        <v>159</v>
      </c>
      <c r="H637">
        <v>13828</v>
      </c>
      <c r="I637">
        <v>0.69</v>
      </c>
    </row>
    <row r="638" spans="1:9" x14ac:dyDescent="0.3">
      <c r="A638" t="s">
        <v>17</v>
      </c>
      <c r="B638">
        <v>677</v>
      </c>
      <c r="C638" s="14">
        <v>0.52293981481481489</v>
      </c>
      <c r="D638" s="14" t="s">
        <v>37</v>
      </c>
      <c r="E638">
        <v>139</v>
      </c>
      <c r="F638">
        <v>4426</v>
      </c>
      <c r="G638">
        <v>149</v>
      </c>
      <c r="H638">
        <v>17447</v>
      </c>
      <c r="I638">
        <v>0.75</v>
      </c>
    </row>
    <row r="639" spans="1:9" x14ac:dyDescent="0.3">
      <c r="A639" t="s">
        <v>17</v>
      </c>
      <c r="B639">
        <v>678</v>
      </c>
      <c r="C639" s="14">
        <v>0.52299768518518519</v>
      </c>
      <c r="D639" s="14" t="s">
        <v>37</v>
      </c>
      <c r="E639">
        <v>139</v>
      </c>
      <c r="F639">
        <v>5274</v>
      </c>
      <c r="G639">
        <v>149</v>
      </c>
      <c r="H639">
        <v>18454</v>
      </c>
      <c r="I639">
        <v>0.72</v>
      </c>
    </row>
    <row r="640" spans="1:9" x14ac:dyDescent="0.3">
      <c r="A640" t="s">
        <v>17</v>
      </c>
      <c r="B640">
        <v>680</v>
      </c>
      <c r="C640" s="14">
        <v>0.52312499999999995</v>
      </c>
      <c r="D640" s="14" t="s">
        <v>37</v>
      </c>
      <c r="E640">
        <v>139</v>
      </c>
      <c r="F640">
        <v>3549</v>
      </c>
      <c r="G640">
        <v>149</v>
      </c>
      <c r="H640">
        <v>7926</v>
      </c>
      <c r="I640">
        <v>0.56000000000000005</v>
      </c>
    </row>
    <row r="641" spans="1:9" x14ac:dyDescent="0.3">
      <c r="A641" t="s">
        <v>17</v>
      </c>
      <c r="B641">
        <v>681</v>
      </c>
      <c r="C641" s="14">
        <v>0.52319444444444441</v>
      </c>
      <c r="D641" s="14" t="s">
        <v>37</v>
      </c>
      <c r="E641">
        <v>159</v>
      </c>
      <c r="F641">
        <v>4646</v>
      </c>
      <c r="G641">
        <v>149</v>
      </c>
      <c r="H641">
        <v>17756</v>
      </c>
      <c r="I641">
        <v>0.75</v>
      </c>
    </row>
    <row r="642" spans="1:9" x14ac:dyDescent="0.3">
      <c r="A642" t="s">
        <v>17</v>
      </c>
      <c r="B642">
        <v>682</v>
      </c>
      <c r="C642" s="14">
        <v>0.52325231481481482</v>
      </c>
      <c r="D642" s="14" t="s">
        <v>37</v>
      </c>
      <c r="E642">
        <v>139</v>
      </c>
      <c r="F642">
        <v>4396</v>
      </c>
      <c r="G642">
        <v>149</v>
      </c>
      <c r="H642">
        <v>17397</v>
      </c>
      <c r="I642">
        <v>0.75</v>
      </c>
    </row>
    <row r="643" spans="1:9" x14ac:dyDescent="0.3">
      <c r="A643" t="s">
        <v>17</v>
      </c>
      <c r="B643">
        <v>683</v>
      </c>
      <c r="C643" s="14">
        <v>0.52331018518518524</v>
      </c>
      <c r="D643" s="14" t="s">
        <v>37</v>
      </c>
      <c r="E643">
        <v>169</v>
      </c>
      <c r="F643">
        <v>4356</v>
      </c>
      <c r="G643">
        <v>159</v>
      </c>
      <c r="H643">
        <v>17636</v>
      </c>
      <c r="I643">
        <v>0.76</v>
      </c>
    </row>
    <row r="644" spans="1:9" x14ac:dyDescent="0.3">
      <c r="A644" t="s">
        <v>17</v>
      </c>
      <c r="B644">
        <v>684</v>
      </c>
      <c r="C644" s="14">
        <v>0.52336805555555554</v>
      </c>
      <c r="D644" s="14" t="s">
        <v>37</v>
      </c>
      <c r="E644">
        <v>139</v>
      </c>
      <c r="F644">
        <v>4466</v>
      </c>
      <c r="G644">
        <v>149</v>
      </c>
      <c r="H644">
        <v>16460</v>
      </c>
      <c r="I644">
        <v>0.73</v>
      </c>
    </row>
    <row r="645" spans="1:9" x14ac:dyDescent="0.3">
      <c r="A645" t="s">
        <v>17</v>
      </c>
      <c r="B645">
        <v>685</v>
      </c>
      <c r="C645" s="14">
        <v>0.52342592592592596</v>
      </c>
      <c r="D645" s="14" t="s">
        <v>37</v>
      </c>
      <c r="E645">
        <v>239</v>
      </c>
      <c r="F645">
        <v>3609</v>
      </c>
      <c r="G645">
        <v>219</v>
      </c>
      <c r="H645">
        <v>15214</v>
      </c>
      <c r="I645">
        <v>0.78</v>
      </c>
    </row>
    <row r="646" spans="1:9" x14ac:dyDescent="0.3">
      <c r="A646" t="s">
        <v>17</v>
      </c>
      <c r="B646">
        <v>686</v>
      </c>
      <c r="C646" s="14">
        <v>0.52350694444444446</v>
      </c>
      <c r="D646" s="14" t="s">
        <v>37</v>
      </c>
      <c r="E646">
        <v>199</v>
      </c>
      <c r="F646">
        <v>4725</v>
      </c>
      <c r="G646">
        <v>269</v>
      </c>
      <c r="H646">
        <v>16939</v>
      </c>
      <c r="I646">
        <v>0.73</v>
      </c>
    </row>
    <row r="647" spans="1:9" x14ac:dyDescent="0.3">
      <c r="A647" t="s">
        <v>22</v>
      </c>
      <c r="B647">
        <v>691</v>
      </c>
      <c r="C647" s="14">
        <v>0.52413194444444444</v>
      </c>
      <c r="D647" s="14" t="s">
        <v>37</v>
      </c>
      <c r="E647">
        <v>219</v>
      </c>
      <c r="F647">
        <v>4237</v>
      </c>
      <c r="G647">
        <v>209</v>
      </c>
      <c r="H647">
        <v>17138</v>
      </c>
      <c r="I647">
        <v>0.76</v>
      </c>
    </row>
    <row r="648" spans="1:9" x14ac:dyDescent="0.3">
      <c r="A648" t="s">
        <v>22</v>
      </c>
      <c r="B648">
        <v>692</v>
      </c>
      <c r="C648" s="14">
        <v>0.5242013888888889</v>
      </c>
      <c r="D648" s="14" t="s">
        <v>37</v>
      </c>
      <c r="E648">
        <v>229</v>
      </c>
      <c r="F648">
        <v>4755</v>
      </c>
      <c r="G648">
        <v>229</v>
      </c>
      <c r="H648">
        <v>18225</v>
      </c>
      <c r="I648">
        <v>0.75</v>
      </c>
    </row>
    <row r="649" spans="1:9" x14ac:dyDescent="0.3">
      <c r="A649" t="s">
        <v>22</v>
      </c>
      <c r="B649">
        <v>693</v>
      </c>
      <c r="C649" s="14">
        <v>0.52424768518518516</v>
      </c>
      <c r="D649" s="14" t="s">
        <v>37</v>
      </c>
      <c r="E649">
        <v>129</v>
      </c>
      <c r="F649">
        <v>4127</v>
      </c>
      <c r="G649">
        <v>149</v>
      </c>
      <c r="H649">
        <v>15184</v>
      </c>
      <c r="I649">
        <v>0.73</v>
      </c>
    </row>
    <row r="650" spans="1:9" x14ac:dyDescent="0.3">
      <c r="A650" t="s">
        <v>22</v>
      </c>
      <c r="B650">
        <v>694</v>
      </c>
      <c r="C650" s="14">
        <v>0.52430555555555558</v>
      </c>
      <c r="D650" s="14" t="s">
        <v>37</v>
      </c>
      <c r="E650">
        <v>149</v>
      </c>
      <c r="F650">
        <v>3788</v>
      </c>
      <c r="G650">
        <v>179</v>
      </c>
      <c r="H650">
        <v>11674</v>
      </c>
      <c r="I650">
        <v>0.68</v>
      </c>
    </row>
    <row r="651" spans="1:9" x14ac:dyDescent="0.3">
      <c r="A651" t="s">
        <v>22</v>
      </c>
      <c r="B651">
        <v>695</v>
      </c>
      <c r="C651" s="14">
        <v>0.52436342592592589</v>
      </c>
      <c r="D651" s="14" t="s">
        <v>37</v>
      </c>
      <c r="E651">
        <v>608</v>
      </c>
      <c r="F651">
        <v>2811</v>
      </c>
      <c r="G651">
        <v>777</v>
      </c>
      <c r="H651">
        <v>4077</v>
      </c>
      <c r="I651">
        <v>0.33</v>
      </c>
    </row>
    <row r="652" spans="1:9" x14ac:dyDescent="0.3">
      <c r="A652" t="s">
        <v>22</v>
      </c>
      <c r="B652">
        <v>696</v>
      </c>
      <c r="C652" s="14">
        <v>0.52444444444444438</v>
      </c>
      <c r="D652" s="14" t="s">
        <v>37</v>
      </c>
      <c r="E652">
        <v>3120</v>
      </c>
      <c r="F652">
        <v>7048</v>
      </c>
      <c r="G652">
        <v>2113</v>
      </c>
      <c r="H652">
        <v>14915</v>
      </c>
      <c r="I652">
        <v>0.69</v>
      </c>
    </row>
    <row r="653" spans="1:9" x14ac:dyDescent="0.3">
      <c r="A653" t="s">
        <v>22</v>
      </c>
      <c r="B653">
        <v>697</v>
      </c>
      <c r="C653" s="14">
        <v>0.5245023148148148</v>
      </c>
      <c r="D653" s="14" t="s">
        <v>37</v>
      </c>
      <c r="E653">
        <v>239</v>
      </c>
      <c r="F653">
        <v>3120</v>
      </c>
      <c r="G653">
        <v>279</v>
      </c>
      <c r="H653">
        <v>5473</v>
      </c>
      <c r="I653">
        <v>0.45</v>
      </c>
    </row>
    <row r="654" spans="1:9" x14ac:dyDescent="0.3">
      <c r="A654" t="s">
        <v>22</v>
      </c>
      <c r="B654">
        <v>698</v>
      </c>
      <c r="C654" s="14">
        <v>0.52456018518518521</v>
      </c>
      <c r="D654" s="14" t="s">
        <v>37</v>
      </c>
      <c r="E654">
        <v>159</v>
      </c>
      <c r="F654">
        <v>6241</v>
      </c>
      <c r="G654">
        <v>169</v>
      </c>
      <c r="H654">
        <v>17427</v>
      </c>
      <c r="I654">
        <v>0.65</v>
      </c>
    </row>
    <row r="655" spans="1:9" x14ac:dyDescent="0.3">
      <c r="A655" t="s">
        <v>22</v>
      </c>
      <c r="B655">
        <v>699</v>
      </c>
      <c r="C655" s="14">
        <v>0.52461805555555563</v>
      </c>
      <c r="D655" s="14" t="s">
        <v>37</v>
      </c>
      <c r="E655">
        <v>249</v>
      </c>
      <c r="F655">
        <v>4496</v>
      </c>
      <c r="G655">
        <v>438</v>
      </c>
      <c r="H655">
        <v>13898</v>
      </c>
      <c r="I655">
        <v>0.68</v>
      </c>
    </row>
    <row r="656" spans="1:9" x14ac:dyDescent="0.3">
      <c r="A656" t="s">
        <v>22</v>
      </c>
      <c r="B656">
        <v>700</v>
      </c>
      <c r="C656" s="14">
        <v>0.52467592592592593</v>
      </c>
      <c r="D656" s="14" t="s">
        <v>37</v>
      </c>
      <c r="E656">
        <v>179</v>
      </c>
      <c r="F656">
        <v>4805</v>
      </c>
      <c r="G656">
        <v>219</v>
      </c>
      <c r="H656">
        <v>14596</v>
      </c>
      <c r="I656">
        <v>0.68</v>
      </c>
    </row>
    <row r="657" spans="1:9" x14ac:dyDescent="0.3">
      <c r="A657" t="s">
        <v>22</v>
      </c>
      <c r="B657">
        <v>701</v>
      </c>
      <c r="C657" s="14">
        <v>0.52473379629629624</v>
      </c>
      <c r="D657" s="14" t="s">
        <v>37</v>
      </c>
      <c r="E657">
        <v>897</v>
      </c>
      <c r="F657">
        <v>4685</v>
      </c>
      <c r="G657">
        <v>558</v>
      </c>
      <c r="H657">
        <v>18245</v>
      </c>
      <c r="I657">
        <v>0.79</v>
      </c>
    </row>
    <row r="658" spans="1:9" x14ac:dyDescent="0.3">
      <c r="A658" t="s">
        <v>22</v>
      </c>
      <c r="B658">
        <v>702</v>
      </c>
      <c r="C658" s="14">
        <v>0.52479166666666666</v>
      </c>
      <c r="D658" s="14" t="s">
        <v>37</v>
      </c>
      <c r="E658">
        <v>677</v>
      </c>
      <c r="F658">
        <v>3997</v>
      </c>
      <c r="G658">
        <v>677</v>
      </c>
      <c r="H658">
        <v>8145</v>
      </c>
      <c r="I658">
        <v>0.56000000000000005</v>
      </c>
    </row>
    <row r="659" spans="1:9" x14ac:dyDescent="0.3">
      <c r="A659" t="s">
        <v>22</v>
      </c>
      <c r="B659">
        <v>703</v>
      </c>
      <c r="C659" s="14">
        <v>0.52483796296296303</v>
      </c>
      <c r="D659" s="14" t="s">
        <v>37</v>
      </c>
      <c r="E659">
        <v>1395</v>
      </c>
      <c r="F659">
        <v>4147</v>
      </c>
      <c r="G659">
        <v>1864</v>
      </c>
      <c r="H659">
        <v>6191</v>
      </c>
      <c r="I659">
        <v>0.36</v>
      </c>
    </row>
    <row r="660" spans="1:9" x14ac:dyDescent="0.3">
      <c r="A660" t="s">
        <v>22</v>
      </c>
      <c r="B660">
        <v>704</v>
      </c>
      <c r="C660" s="14">
        <v>0.52491898148148153</v>
      </c>
      <c r="D660" s="14" t="s">
        <v>37</v>
      </c>
      <c r="E660">
        <v>159</v>
      </c>
      <c r="F660">
        <v>3399</v>
      </c>
      <c r="G660">
        <v>159</v>
      </c>
      <c r="H660">
        <v>5104</v>
      </c>
      <c r="I660">
        <v>0.34</v>
      </c>
    </row>
    <row r="661" spans="1:9" x14ac:dyDescent="0.3">
      <c r="A661" t="s">
        <v>22</v>
      </c>
      <c r="B661">
        <v>705</v>
      </c>
      <c r="C661" s="14">
        <v>0.52500000000000002</v>
      </c>
      <c r="D661" s="14" t="s">
        <v>37</v>
      </c>
      <c r="E661">
        <v>159</v>
      </c>
      <c r="F661">
        <v>2512</v>
      </c>
      <c r="G661">
        <v>169</v>
      </c>
      <c r="H661">
        <v>3918</v>
      </c>
      <c r="I661">
        <v>0.37</v>
      </c>
    </row>
    <row r="662" spans="1:9" x14ac:dyDescent="0.3">
      <c r="A662" t="s">
        <v>19</v>
      </c>
      <c r="B662">
        <v>706</v>
      </c>
      <c r="C662" s="14">
        <v>0.51921296296296293</v>
      </c>
      <c r="D662" s="14" t="s">
        <v>23</v>
      </c>
      <c r="E662">
        <v>139</v>
      </c>
      <c r="F662">
        <v>4376</v>
      </c>
      <c r="G662">
        <v>139</v>
      </c>
      <c r="H662">
        <v>17836</v>
      </c>
      <c r="I662">
        <v>0.76</v>
      </c>
    </row>
    <row r="663" spans="1:9" x14ac:dyDescent="0.3">
      <c r="A663" t="s">
        <v>19</v>
      </c>
      <c r="B663">
        <v>707</v>
      </c>
      <c r="C663" s="14">
        <v>0.51931712962962961</v>
      </c>
      <c r="D663" s="14" t="s">
        <v>23</v>
      </c>
      <c r="E663">
        <v>129</v>
      </c>
      <c r="F663">
        <v>4556</v>
      </c>
      <c r="G663">
        <v>139</v>
      </c>
      <c r="H663">
        <v>17198</v>
      </c>
      <c r="I663">
        <v>0.74</v>
      </c>
    </row>
    <row r="664" spans="1:9" x14ac:dyDescent="0.3">
      <c r="A664" t="s">
        <v>19</v>
      </c>
      <c r="B664">
        <v>708</v>
      </c>
      <c r="C664" s="14">
        <v>0.51936342592592599</v>
      </c>
      <c r="D664" s="14" t="s">
        <v>23</v>
      </c>
      <c r="E664">
        <v>129</v>
      </c>
      <c r="F664">
        <v>4137</v>
      </c>
      <c r="G664">
        <v>139</v>
      </c>
      <c r="H664">
        <v>16600</v>
      </c>
      <c r="I664">
        <v>0.76</v>
      </c>
    </row>
    <row r="665" spans="1:9" x14ac:dyDescent="0.3">
      <c r="A665" t="s">
        <v>19</v>
      </c>
      <c r="B665">
        <v>709</v>
      </c>
      <c r="C665" s="14">
        <v>0.51940972222222215</v>
      </c>
      <c r="D665" s="14" t="s">
        <v>23</v>
      </c>
      <c r="E665">
        <v>139</v>
      </c>
      <c r="F665">
        <v>3399</v>
      </c>
      <c r="G665">
        <v>149</v>
      </c>
      <c r="H665">
        <v>12452</v>
      </c>
      <c r="I665">
        <v>0.74</v>
      </c>
    </row>
    <row r="666" spans="1:9" x14ac:dyDescent="0.3">
      <c r="A666" t="s">
        <v>19</v>
      </c>
      <c r="B666">
        <v>710</v>
      </c>
      <c r="C666" s="14">
        <v>0.51946759259259256</v>
      </c>
      <c r="D666" s="14" t="s">
        <v>23</v>
      </c>
      <c r="E666">
        <v>129</v>
      </c>
      <c r="F666">
        <v>5224</v>
      </c>
      <c r="G666">
        <v>149</v>
      </c>
      <c r="H666">
        <v>19571</v>
      </c>
      <c r="I666">
        <v>0.74</v>
      </c>
    </row>
    <row r="667" spans="1:9" x14ac:dyDescent="0.3">
      <c r="A667" t="s">
        <v>19</v>
      </c>
      <c r="B667">
        <v>711</v>
      </c>
      <c r="C667" s="14">
        <v>0.51952546296296298</v>
      </c>
      <c r="D667" s="14" t="s">
        <v>23</v>
      </c>
      <c r="E667">
        <v>139</v>
      </c>
      <c r="F667">
        <v>4067</v>
      </c>
      <c r="G667">
        <v>149</v>
      </c>
      <c r="H667">
        <v>9680</v>
      </c>
      <c r="I667">
        <v>0.59</v>
      </c>
    </row>
    <row r="668" spans="1:9" x14ac:dyDescent="0.3">
      <c r="A668" t="s">
        <v>19</v>
      </c>
      <c r="B668">
        <v>712</v>
      </c>
      <c r="C668" s="14">
        <v>0.5195833333333334</v>
      </c>
      <c r="D668" s="14" t="s">
        <v>23</v>
      </c>
      <c r="E668">
        <v>139</v>
      </c>
      <c r="F668">
        <v>5583</v>
      </c>
      <c r="G668">
        <v>139</v>
      </c>
      <c r="H668">
        <v>17856</v>
      </c>
      <c r="I668">
        <v>0.69</v>
      </c>
    </row>
    <row r="669" spans="1:9" x14ac:dyDescent="0.3">
      <c r="A669" t="s">
        <v>19</v>
      </c>
      <c r="B669">
        <v>713</v>
      </c>
      <c r="C669" s="14">
        <v>0.51962962962962966</v>
      </c>
      <c r="D669" s="14" t="s">
        <v>23</v>
      </c>
      <c r="E669">
        <v>139</v>
      </c>
      <c r="F669">
        <v>3738</v>
      </c>
      <c r="G669">
        <v>149</v>
      </c>
      <c r="H669">
        <v>14217</v>
      </c>
      <c r="I669">
        <v>0.74</v>
      </c>
    </row>
    <row r="670" spans="1:9" x14ac:dyDescent="0.3">
      <c r="A670" t="s">
        <v>19</v>
      </c>
      <c r="B670">
        <v>714</v>
      </c>
      <c r="C670" s="14">
        <v>0.51973379629629635</v>
      </c>
      <c r="D670" s="14" t="s">
        <v>23</v>
      </c>
      <c r="E670">
        <v>129</v>
      </c>
      <c r="F670">
        <v>4137</v>
      </c>
      <c r="G670">
        <v>139</v>
      </c>
      <c r="H670">
        <v>14566</v>
      </c>
      <c r="I670">
        <v>0.72</v>
      </c>
    </row>
    <row r="671" spans="1:9" x14ac:dyDescent="0.3">
      <c r="A671" t="s">
        <v>19</v>
      </c>
      <c r="B671">
        <v>715</v>
      </c>
      <c r="C671" s="14">
        <v>0.51979166666666665</v>
      </c>
      <c r="D671" s="14" t="s">
        <v>23</v>
      </c>
      <c r="E671">
        <v>159</v>
      </c>
      <c r="F671">
        <v>3728</v>
      </c>
      <c r="G671">
        <v>159</v>
      </c>
      <c r="H671">
        <v>14247</v>
      </c>
      <c r="I671">
        <v>0.75</v>
      </c>
    </row>
    <row r="672" spans="1:9" x14ac:dyDescent="0.3">
      <c r="A672" t="s">
        <v>19</v>
      </c>
      <c r="B672">
        <v>716</v>
      </c>
      <c r="C672" s="14">
        <v>0.51984953703703707</v>
      </c>
      <c r="D672" s="14" t="s">
        <v>23</v>
      </c>
      <c r="E672">
        <v>129</v>
      </c>
      <c r="F672">
        <v>4516</v>
      </c>
      <c r="G672">
        <v>139</v>
      </c>
      <c r="H672">
        <v>17297</v>
      </c>
      <c r="I672">
        <v>0.74</v>
      </c>
    </row>
    <row r="673" spans="1:9" x14ac:dyDescent="0.3">
      <c r="A673" t="s">
        <v>19</v>
      </c>
      <c r="B673">
        <v>717</v>
      </c>
      <c r="C673" s="14">
        <v>0.51991898148148141</v>
      </c>
      <c r="D673" s="14" t="s">
        <v>23</v>
      </c>
      <c r="E673">
        <v>139</v>
      </c>
      <c r="F673">
        <v>4486</v>
      </c>
      <c r="G673">
        <v>139</v>
      </c>
      <c r="H673">
        <v>18404</v>
      </c>
      <c r="I673">
        <v>0.76</v>
      </c>
    </row>
    <row r="674" spans="1:9" x14ac:dyDescent="0.3">
      <c r="A674" t="s">
        <v>19</v>
      </c>
      <c r="B674">
        <v>718</v>
      </c>
      <c r="C674" s="14">
        <v>0.51996527777777779</v>
      </c>
      <c r="D674" s="14" t="s">
        <v>23</v>
      </c>
      <c r="E674">
        <v>149</v>
      </c>
      <c r="F674">
        <v>5124</v>
      </c>
      <c r="G674">
        <v>149</v>
      </c>
      <c r="H674">
        <v>19371</v>
      </c>
      <c r="I674">
        <v>0.74</v>
      </c>
    </row>
    <row r="675" spans="1:9" x14ac:dyDescent="0.3">
      <c r="A675" t="s">
        <v>19</v>
      </c>
      <c r="B675">
        <v>719</v>
      </c>
      <c r="C675" s="14">
        <v>0.52002314814814821</v>
      </c>
      <c r="D675" s="14" t="s">
        <v>23</v>
      </c>
      <c r="E675">
        <v>139</v>
      </c>
      <c r="F675">
        <v>4556</v>
      </c>
      <c r="G675">
        <v>149</v>
      </c>
      <c r="H675">
        <v>17168</v>
      </c>
      <c r="I675">
        <v>0.74</v>
      </c>
    </row>
    <row r="676" spans="1:9" x14ac:dyDescent="0.3">
      <c r="A676" t="s">
        <v>19</v>
      </c>
      <c r="B676">
        <v>720</v>
      </c>
      <c r="C676" s="14">
        <v>0.52008101851851851</v>
      </c>
      <c r="D676" s="14" t="s">
        <v>23</v>
      </c>
      <c r="E676">
        <v>139</v>
      </c>
      <c r="F676">
        <v>4087</v>
      </c>
      <c r="G676">
        <v>149</v>
      </c>
      <c r="H676">
        <v>15224</v>
      </c>
      <c r="I676">
        <v>0.74</v>
      </c>
    </row>
    <row r="677" spans="1:9" x14ac:dyDescent="0.3">
      <c r="A677" t="s">
        <v>18</v>
      </c>
      <c r="B677">
        <v>721</v>
      </c>
      <c r="C677" s="14">
        <v>0.52031250000000007</v>
      </c>
      <c r="D677" s="14" t="s">
        <v>23</v>
      </c>
      <c r="E677">
        <v>149</v>
      </c>
      <c r="F677">
        <v>3499</v>
      </c>
      <c r="G677">
        <v>149</v>
      </c>
      <c r="H677">
        <v>13888</v>
      </c>
      <c r="I677">
        <v>0.76</v>
      </c>
    </row>
    <row r="678" spans="1:9" x14ac:dyDescent="0.3">
      <c r="A678" t="s">
        <v>18</v>
      </c>
      <c r="B678">
        <v>722</v>
      </c>
      <c r="C678" s="14">
        <v>0.52037037037037037</v>
      </c>
      <c r="D678" s="14" t="s">
        <v>23</v>
      </c>
      <c r="E678">
        <v>149</v>
      </c>
      <c r="F678">
        <v>5463</v>
      </c>
      <c r="G678">
        <v>159</v>
      </c>
      <c r="H678">
        <v>21704</v>
      </c>
      <c r="I678">
        <v>0.75</v>
      </c>
    </row>
    <row r="679" spans="1:9" x14ac:dyDescent="0.3">
      <c r="A679" t="s">
        <v>18</v>
      </c>
      <c r="B679">
        <v>723</v>
      </c>
      <c r="C679" s="14">
        <v>0.52043981481481483</v>
      </c>
      <c r="D679" s="14" t="s">
        <v>23</v>
      </c>
      <c r="E679">
        <v>139</v>
      </c>
      <c r="F679">
        <v>4965</v>
      </c>
      <c r="G679">
        <v>149</v>
      </c>
      <c r="H679">
        <v>20867</v>
      </c>
      <c r="I679">
        <v>0.77</v>
      </c>
    </row>
    <row r="680" spans="1:9" x14ac:dyDescent="0.3">
      <c r="A680" t="s">
        <v>18</v>
      </c>
      <c r="B680">
        <v>724</v>
      </c>
      <c r="C680" s="14">
        <v>0.52049768518518513</v>
      </c>
      <c r="D680" s="14" t="s">
        <v>23</v>
      </c>
      <c r="E680">
        <v>179</v>
      </c>
      <c r="F680">
        <v>4396</v>
      </c>
      <c r="G680">
        <v>179</v>
      </c>
      <c r="H680">
        <v>17118</v>
      </c>
      <c r="I680">
        <v>0.75</v>
      </c>
    </row>
    <row r="681" spans="1:9" x14ac:dyDescent="0.3">
      <c r="A681" t="s">
        <v>18</v>
      </c>
      <c r="B681">
        <v>725</v>
      </c>
      <c r="C681" s="14">
        <v>0.52054398148148151</v>
      </c>
      <c r="D681" s="14" t="s">
        <v>23</v>
      </c>
      <c r="E681">
        <v>139</v>
      </c>
      <c r="F681">
        <v>4177</v>
      </c>
      <c r="G681">
        <v>149</v>
      </c>
      <c r="H681">
        <v>15872</v>
      </c>
      <c r="I681">
        <v>0.74</v>
      </c>
    </row>
    <row r="682" spans="1:9" x14ac:dyDescent="0.3">
      <c r="A682" t="s">
        <v>18</v>
      </c>
      <c r="B682">
        <v>726</v>
      </c>
      <c r="C682" s="14">
        <v>0.52060185185185182</v>
      </c>
      <c r="D682" s="14" t="s">
        <v>23</v>
      </c>
      <c r="E682">
        <v>149</v>
      </c>
      <c r="F682">
        <v>3300</v>
      </c>
      <c r="G682">
        <v>159</v>
      </c>
      <c r="H682">
        <v>10628</v>
      </c>
      <c r="I682">
        <v>0.7</v>
      </c>
    </row>
    <row r="683" spans="1:9" x14ac:dyDescent="0.3">
      <c r="A683" t="s">
        <v>18</v>
      </c>
      <c r="B683">
        <v>727</v>
      </c>
      <c r="C683" s="14">
        <v>0.52065972222222223</v>
      </c>
      <c r="D683" s="14" t="s">
        <v>23</v>
      </c>
      <c r="E683">
        <v>199</v>
      </c>
      <c r="F683">
        <v>5274</v>
      </c>
      <c r="G683">
        <v>189</v>
      </c>
      <c r="H683">
        <v>19770</v>
      </c>
      <c r="I683">
        <v>0.74</v>
      </c>
    </row>
    <row r="684" spans="1:9" x14ac:dyDescent="0.3">
      <c r="A684" t="s">
        <v>18</v>
      </c>
      <c r="B684">
        <v>728</v>
      </c>
      <c r="C684" s="14">
        <v>0.52071759259259254</v>
      </c>
      <c r="D684" s="14" t="s">
        <v>23</v>
      </c>
      <c r="E684">
        <v>139</v>
      </c>
      <c r="F684">
        <v>4546</v>
      </c>
      <c r="G684">
        <v>149</v>
      </c>
      <c r="H684">
        <v>16949</v>
      </c>
      <c r="I684">
        <v>0.74</v>
      </c>
    </row>
    <row r="685" spans="1:9" x14ac:dyDescent="0.3">
      <c r="A685" t="s">
        <v>18</v>
      </c>
      <c r="B685">
        <v>729</v>
      </c>
      <c r="C685" s="14">
        <v>0.52077546296296295</v>
      </c>
      <c r="D685" s="14" t="s">
        <v>23</v>
      </c>
      <c r="E685">
        <v>149</v>
      </c>
      <c r="F685">
        <v>4167</v>
      </c>
      <c r="G685">
        <v>159</v>
      </c>
      <c r="H685">
        <v>17028</v>
      </c>
      <c r="I685">
        <v>0.76</v>
      </c>
    </row>
    <row r="686" spans="1:9" x14ac:dyDescent="0.3">
      <c r="A686" t="s">
        <v>18</v>
      </c>
      <c r="B686">
        <v>730</v>
      </c>
      <c r="C686" s="14">
        <v>0.52082175925925933</v>
      </c>
      <c r="D686" s="14" t="s">
        <v>23</v>
      </c>
      <c r="E686">
        <v>299</v>
      </c>
      <c r="F686">
        <v>4366</v>
      </c>
      <c r="G686">
        <v>279</v>
      </c>
      <c r="H686">
        <v>16699</v>
      </c>
      <c r="I686">
        <v>0.75</v>
      </c>
    </row>
    <row r="687" spans="1:9" x14ac:dyDescent="0.3">
      <c r="A687" t="s">
        <v>18</v>
      </c>
      <c r="B687">
        <v>731</v>
      </c>
      <c r="C687" s="14">
        <v>0.52087962962962964</v>
      </c>
      <c r="D687" s="14" t="s">
        <v>23</v>
      </c>
      <c r="E687">
        <v>139</v>
      </c>
      <c r="F687">
        <v>4426</v>
      </c>
      <c r="G687">
        <v>159</v>
      </c>
      <c r="H687">
        <v>15712</v>
      </c>
      <c r="I687">
        <v>0.72</v>
      </c>
    </row>
    <row r="688" spans="1:9" x14ac:dyDescent="0.3">
      <c r="A688" t="s">
        <v>18</v>
      </c>
      <c r="B688">
        <v>732</v>
      </c>
      <c r="C688" s="14">
        <v>0.52093749999999994</v>
      </c>
      <c r="D688" s="14" t="s">
        <v>23</v>
      </c>
      <c r="E688">
        <v>159</v>
      </c>
      <c r="F688">
        <v>3379</v>
      </c>
      <c r="G688">
        <v>159</v>
      </c>
      <c r="H688">
        <v>14247</v>
      </c>
      <c r="I688">
        <v>0.77</v>
      </c>
    </row>
    <row r="689" spans="1:9" x14ac:dyDescent="0.3">
      <c r="A689" t="s">
        <v>18</v>
      </c>
      <c r="B689">
        <v>733</v>
      </c>
      <c r="C689" s="14">
        <v>0.52098379629629632</v>
      </c>
      <c r="D689" s="14" t="s">
        <v>23</v>
      </c>
      <c r="E689">
        <v>229</v>
      </c>
      <c r="F689">
        <v>3818</v>
      </c>
      <c r="G689">
        <v>219</v>
      </c>
      <c r="H689">
        <v>15563</v>
      </c>
      <c r="I689">
        <v>0.77</v>
      </c>
    </row>
    <row r="690" spans="1:9" x14ac:dyDescent="0.3">
      <c r="A690" t="s">
        <v>18</v>
      </c>
      <c r="B690">
        <v>734</v>
      </c>
      <c r="C690" s="14">
        <v>0.52104166666666674</v>
      </c>
      <c r="D690" s="14" t="s">
        <v>23</v>
      </c>
      <c r="E690">
        <v>159</v>
      </c>
      <c r="F690">
        <v>4496</v>
      </c>
      <c r="G690">
        <v>169</v>
      </c>
      <c r="H690">
        <v>18504</v>
      </c>
      <c r="I690">
        <v>0.76</v>
      </c>
    </row>
    <row r="691" spans="1:9" x14ac:dyDescent="0.3">
      <c r="A691" t="s">
        <v>18</v>
      </c>
      <c r="B691">
        <v>735</v>
      </c>
      <c r="C691" s="14">
        <v>0.52111111111111108</v>
      </c>
      <c r="D691" s="14" t="s">
        <v>23</v>
      </c>
      <c r="E691">
        <v>159</v>
      </c>
      <c r="F691">
        <v>5144</v>
      </c>
      <c r="G691">
        <v>169</v>
      </c>
      <c r="H691">
        <v>19531</v>
      </c>
      <c r="I691">
        <v>0.74</v>
      </c>
    </row>
    <row r="692" spans="1:9" x14ac:dyDescent="0.3">
      <c r="A692" t="s">
        <v>17</v>
      </c>
      <c r="B692">
        <v>741</v>
      </c>
      <c r="C692" s="14">
        <v>0.52199074074074081</v>
      </c>
      <c r="D692" s="14" t="s">
        <v>23</v>
      </c>
      <c r="E692">
        <v>139</v>
      </c>
      <c r="F692">
        <v>3569</v>
      </c>
      <c r="G692">
        <v>149</v>
      </c>
      <c r="H692">
        <v>14845</v>
      </c>
      <c r="I692">
        <v>0.77</v>
      </c>
    </row>
    <row r="693" spans="1:9" x14ac:dyDescent="0.3">
      <c r="A693" t="s">
        <v>17</v>
      </c>
      <c r="B693">
        <v>742</v>
      </c>
      <c r="C693" s="14">
        <v>0.52211805555555557</v>
      </c>
      <c r="D693" s="14" t="s">
        <v>23</v>
      </c>
      <c r="E693">
        <v>159</v>
      </c>
      <c r="F693">
        <v>4975</v>
      </c>
      <c r="G693">
        <v>169</v>
      </c>
      <c r="H693">
        <v>18215</v>
      </c>
      <c r="I693">
        <v>0.73</v>
      </c>
    </row>
    <row r="694" spans="1:9" x14ac:dyDescent="0.3">
      <c r="A694" t="s">
        <v>17</v>
      </c>
      <c r="B694">
        <v>743</v>
      </c>
      <c r="C694" s="14">
        <v>0.52218750000000003</v>
      </c>
      <c r="D694" s="14" t="s">
        <v>23</v>
      </c>
      <c r="E694">
        <v>149</v>
      </c>
      <c r="F694">
        <v>3230</v>
      </c>
      <c r="G694">
        <v>149</v>
      </c>
      <c r="H694">
        <v>5543</v>
      </c>
      <c r="I694">
        <v>0.43</v>
      </c>
    </row>
    <row r="695" spans="1:9" x14ac:dyDescent="0.3">
      <c r="A695" t="s">
        <v>17</v>
      </c>
      <c r="B695">
        <v>744</v>
      </c>
      <c r="C695" s="14">
        <v>0.52228009259259256</v>
      </c>
      <c r="D695" s="14" t="s">
        <v>23</v>
      </c>
      <c r="E695">
        <v>149</v>
      </c>
      <c r="F695">
        <v>4695</v>
      </c>
      <c r="G695">
        <v>159</v>
      </c>
      <c r="H695">
        <v>17836</v>
      </c>
      <c r="I695">
        <v>0.74</v>
      </c>
    </row>
    <row r="696" spans="1:9" x14ac:dyDescent="0.3">
      <c r="A696" t="s">
        <v>17</v>
      </c>
      <c r="B696">
        <v>745</v>
      </c>
      <c r="C696" s="14">
        <v>0.52236111111111116</v>
      </c>
      <c r="D696" s="14" t="s">
        <v>23</v>
      </c>
      <c r="E696">
        <v>159</v>
      </c>
      <c r="F696">
        <v>3908</v>
      </c>
      <c r="G696">
        <v>159</v>
      </c>
      <c r="H696">
        <v>16520</v>
      </c>
      <c r="I696">
        <v>0.77</v>
      </c>
    </row>
    <row r="697" spans="1:9" x14ac:dyDescent="0.3">
      <c r="A697" t="s">
        <v>17</v>
      </c>
      <c r="B697">
        <v>746</v>
      </c>
      <c r="C697" s="14">
        <v>0.52244212962962966</v>
      </c>
      <c r="D697" s="14" t="s">
        <v>23</v>
      </c>
      <c r="E697">
        <v>139</v>
      </c>
      <c r="F697">
        <v>5234</v>
      </c>
      <c r="G697">
        <v>149</v>
      </c>
      <c r="H697">
        <v>18673</v>
      </c>
      <c r="I697">
        <v>0.72</v>
      </c>
    </row>
    <row r="698" spans="1:9" x14ac:dyDescent="0.3">
      <c r="A698" t="s">
        <v>17</v>
      </c>
      <c r="B698">
        <v>747</v>
      </c>
      <c r="C698" s="14">
        <v>0.52254629629629623</v>
      </c>
      <c r="D698" s="14" t="s">
        <v>23</v>
      </c>
      <c r="E698">
        <v>149</v>
      </c>
      <c r="F698">
        <v>4307</v>
      </c>
      <c r="G698">
        <v>149</v>
      </c>
      <c r="H698">
        <v>18773</v>
      </c>
      <c r="I698">
        <v>0.78</v>
      </c>
    </row>
    <row r="699" spans="1:9" x14ac:dyDescent="0.3">
      <c r="A699" t="s">
        <v>17</v>
      </c>
      <c r="B699">
        <v>748</v>
      </c>
      <c r="C699" s="14">
        <v>0.52265046296296302</v>
      </c>
      <c r="D699" s="14" t="s">
        <v>23</v>
      </c>
      <c r="E699">
        <v>149</v>
      </c>
      <c r="F699">
        <v>4975</v>
      </c>
      <c r="G699">
        <v>159</v>
      </c>
      <c r="H699">
        <v>18045</v>
      </c>
      <c r="I699">
        <v>0.73</v>
      </c>
    </row>
    <row r="700" spans="1:9" x14ac:dyDescent="0.3">
      <c r="A700" t="s">
        <v>17</v>
      </c>
      <c r="B700">
        <v>749</v>
      </c>
      <c r="C700" s="14">
        <v>0.52274305555555556</v>
      </c>
      <c r="D700" s="14" t="s">
        <v>23</v>
      </c>
      <c r="E700">
        <v>189</v>
      </c>
      <c r="F700">
        <v>3818</v>
      </c>
      <c r="G700">
        <v>149</v>
      </c>
      <c r="H700">
        <v>14885</v>
      </c>
      <c r="I700">
        <v>0.75</v>
      </c>
    </row>
    <row r="701" spans="1:9" x14ac:dyDescent="0.3">
      <c r="A701" t="s">
        <v>17</v>
      </c>
      <c r="B701">
        <v>750</v>
      </c>
      <c r="C701" s="14">
        <v>0.52283564814814809</v>
      </c>
      <c r="D701" s="14" t="s">
        <v>23</v>
      </c>
      <c r="E701">
        <v>149</v>
      </c>
      <c r="F701">
        <v>3997</v>
      </c>
      <c r="G701">
        <v>159</v>
      </c>
      <c r="H701">
        <v>16131</v>
      </c>
      <c r="I701">
        <v>0.76</v>
      </c>
    </row>
    <row r="702" spans="1:9" x14ac:dyDescent="0.3">
      <c r="A702" t="s">
        <v>17</v>
      </c>
      <c r="B702">
        <v>751</v>
      </c>
      <c r="C702" s="14">
        <v>0.52290509259259255</v>
      </c>
      <c r="D702" s="14" t="s">
        <v>23</v>
      </c>
      <c r="E702">
        <v>139</v>
      </c>
      <c r="F702">
        <v>4217</v>
      </c>
      <c r="G702">
        <v>149</v>
      </c>
      <c r="H702">
        <v>16958</v>
      </c>
      <c r="I702">
        <v>0.76</v>
      </c>
    </row>
    <row r="703" spans="1:9" x14ac:dyDescent="0.3">
      <c r="A703" t="s">
        <v>17</v>
      </c>
      <c r="B703">
        <v>752</v>
      </c>
      <c r="C703" s="14">
        <v>0.52820601851851856</v>
      </c>
      <c r="D703" s="14" t="s">
        <v>23</v>
      </c>
      <c r="E703">
        <v>149</v>
      </c>
      <c r="F703">
        <v>4486</v>
      </c>
      <c r="G703">
        <v>159</v>
      </c>
      <c r="H703">
        <v>18514</v>
      </c>
      <c r="I703">
        <v>0.76</v>
      </c>
    </row>
    <row r="704" spans="1:9" x14ac:dyDescent="0.3">
      <c r="A704" t="s">
        <v>17</v>
      </c>
      <c r="B704">
        <v>753</v>
      </c>
      <c r="C704" s="14">
        <v>0.52831018518518513</v>
      </c>
      <c r="D704" s="14" t="s">
        <v>23</v>
      </c>
      <c r="E704">
        <v>159</v>
      </c>
      <c r="F704">
        <v>4715</v>
      </c>
      <c r="G704">
        <v>179</v>
      </c>
      <c r="H704">
        <v>18225</v>
      </c>
      <c r="I704">
        <v>0.75</v>
      </c>
    </row>
    <row r="705" spans="1:9" x14ac:dyDescent="0.3">
      <c r="A705" t="s">
        <v>17</v>
      </c>
      <c r="B705">
        <v>754</v>
      </c>
      <c r="C705" s="14">
        <v>0.5284375</v>
      </c>
      <c r="D705" s="14" t="s">
        <v>23</v>
      </c>
      <c r="E705">
        <v>149</v>
      </c>
      <c r="F705">
        <v>4167</v>
      </c>
      <c r="G705">
        <v>159</v>
      </c>
      <c r="H705">
        <v>13668</v>
      </c>
      <c r="I705">
        <v>0.7</v>
      </c>
    </row>
    <row r="706" spans="1:9" x14ac:dyDescent="0.3">
      <c r="A706" t="s">
        <v>17</v>
      </c>
      <c r="B706">
        <v>755</v>
      </c>
      <c r="C706" s="14">
        <v>0.52856481481481488</v>
      </c>
      <c r="D706" s="14" t="s">
        <v>23</v>
      </c>
      <c r="E706">
        <v>428</v>
      </c>
      <c r="F706">
        <v>5084</v>
      </c>
      <c r="G706">
        <v>398</v>
      </c>
      <c r="H706">
        <v>18075</v>
      </c>
      <c r="I706">
        <v>0.74</v>
      </c>
    </row>
    <row r="707" spans="1:9" x14ac:dyDescent="0.3">
      <c r="A707" t="s">
        <v>22</v>
      </c>
      <c r="B707">
        <v>756</v>
      </c>
      <c r="C707" s="14">
        <v>0.55744212962962958</v>
      </c>
      <c r="D707" s="14" t="s">
        <v>23</v>
      </c>
      <c r="E707">
        <v>149</v>
      </c>
      <c r="F707">
        <v>2831</v>
      </c>
      <c r="G707">
        <v>159</v>
      </c>
      <c r="H707">
        <v>5533</v>
      </c>
      <c r="I707">
        <v>0.5</v>
      </c>
    </row>
    <row r="708" spans="1:9" x14ac:dyDescent="0.3">
      <c r="A708" t="s">
        <v>22</v>
      </c>
      <c r="B708">
        <v>757</v>
      </c>
      <c r="C708" s="14">
        <v>0.5575</v>
      </c>
      <c r="D708" s="14" t="s">
        <v>23</v>
      </c>
      <c r="E708">
        <v>139</v>
      </c>
      <c r="F708">
        <v>3639</v>
      </c>
      <c r="G708">
        <v>149</v>
      </c>
      <c r="H708">
        <v>9531</v>
      </c>
      <c r="I708">
        <v>0.63</v>
      </c>
    </row>
    <row r="709" spans="1:9" x14ac:dyDescent="0.3">
      <c r="A709" t="s">
        <v>22</v>
      </c>
      <c r="B709">
        <v>758</v>
      </c>
      <c r="C709" s="14">
        <v>0.55756944444444445</v>
      </c>
      <c r="D709" s="14" t="s">
        <v>23</v>
      </c>
      <c r="E709">
        <v>149</v>
      </c>
      <c r="F709">
        <v>4915</v>
      </c>
      <c r="G709">
        <v>159</v>
      </c>
      <c r="H709">
        <v>16161</v>
      </c>
      <c r="I709">
        <v>0.7</v>
      </c>
    </row>
    <row r="710" spans="1:9" x14ac:dyDescent="0.3">
      <c r="A710" t="s">
        <v>22</v>
      </c>
      <c r="B710">
        <v>759</v>
      </c>
      <c r="C710" s="14">
        <v>0.55763888888888891</v>
      </c>
      <c r="D710" s="14" t="s">
        <v>23</v>
      </c>
      <c r="E710">
        <v>628</v>
      </c>
      <c r="F710">
        <v>3589</v>
      </c>
      <c r="G710">
        <v>687</v>
      </c>
      <c r="H710">
        <v>12492</v>
      </c>
      <c r="I710">
        <v>0.75</v>
      </c>
    </row>
    <row r="711" spans="1:9" x14ac:dyDescent="0.3">
      <c r="A711" t="s">
        <v>22</v>
      </c>
      <c r="B711">
        <v>760</v>
      </c>
      <c r="C711" s="14">
        <v>0.5577199074074074</v>
      </c>
      <c r="D711" s="14" t="s">
        <v>23</v>
      </c>
      <c r="E711">
        <v>289</v>
      </c>
      <c r="F711">
        <v>2781</v>
      </c>
      <c r="G711">
        <v>319</v>
      </c>
      <c r="H711">
        <v>3768</v>
      </c>
      <c r="I711">
        <v>0.28000000000000003</v>
      </c>
    </row>
    <row r="712" spans="1:9" x14ac:dyDescent="0.3">
      <c r="A712" t="s">
        <v>22</v>
      </c>
      <c r="B712">
        <v>761</v>
      </c>
      <c r="C712" s="14">
        <v>0.55777777777777782</v>
      </c>
      <c r="D712" s="14" t="s">
        <v>23</v>
      </c>
      <c r="E712">
        <v>259</v>
      </c>
      <c r="F712">
        <v>3529</v>
      </c>
      <c r="G712">
        <v>338</v>
      </c>
      <c r="H712">
        <v>10169</v>
      </c>
      <c r="I712">
        <v>0.67</v>
      </c>
    </row>
    <row r="713" spans="1:9" x14ac:dyDescent="0.3">
      <c r="A713" t="s">
        <v>22</v>
      </c>
      <c r="B713">
        <v>762</v>
      </c>
      <c r="C713" s="14">
        <v>0.55782407407407408</v>
      </c>
      <c r="D713" s="14" t="s">
        <v>23</v>
      </c>
      <c r="E713">
        <v>149</v>
      </c>
      <c r="F713">
        <v>3579</v>
      </c>
      <c r="G713">
        <v>169</v>
      </c>
      <c r="H713">
        <v>8793</v>
      </c>
      <c r="I713">
        <v>0.6</v>
      </c>
    </row>
    <row r="714" spans="1:9" x14ac:dyDescent="0.3">
      <c r="A714" t="s">
        <v>22</v>
      </c>
      <c r="B714">
        <v>763</v>
      </c>
      <c r="C714" s="14">
        <v>0.55788194444444439</v>
      </c>
      <c r="D714" s="14" t="s">
        <v>23</v>
      </c>
      <c r="E714">
        <v>149</v>
      </c>
      <c r="F714">
        <v>3589</v>
      </c>
      <c r="G714">
        <v>159</v>
      </c>
      <c r="H714">
        <v>5633</v>
      </c>
      <c r="I714">
        <v>0.37</v>
      </c>
    </row>
    <row r="715" spans="1:9" x14ac:dyDescent="0.3">
      <c r="A715" t="s">
        <v>22</v>
      </c>
      <c r="B715">
        <v>764</v>
      </c>
      <c r="C715" s="14">
        <v>0.55793981481481481</v>
      </c>
      <c r="D715" s="14" t="s">
        <v>23</v>
      </c>
      <c r="E715">
        <v>149</v>
      </c>
      <c r="F715">
        <v>4057</v>
      </c>
      <c r="G715">
        <v>159</v>
      </c>
      <c r="H715">
        <v>15114</v>
      </c>
      <c r="I715">
        <v>0.74</v>
      </c>
    </row>
    <row r="716" spans="1:9" x14ac:dyDescent="0.3">
      <c r="A716" t="s">
        <v>22</v>
      </c>
      <c r="B716">
        <v>765</v>
      </c>
      <c r="C716" s="14">
        <v>0.55798611111111118</v>
      </c>
      <c r="D716" s="14" t="s">
        <v>23</v>
      </c>
      <c r="E716">
        <v>189</v>
      </c>
      <c r="F716">
        <v>3569</v>
      </c>
      <c r="G716">
        <v>209</v>
      </c>
      <c r="H716">
        <v>6141</v>
      </c>
      <c r="I716">
        <v>0.43</v>
      </c>
    </row>
    <row r="717" spans="1:9" x14ac:dyDescent="0.3">
      <c r="A717" t="s">
        <v>22</v>
      </c>
      <c r="B717">
        <v>766</v>
      </c>
      <c r="C717" s="14">
        <v>0.55804398148148149</v>
      </c>
      <c r="D717" s="14" t="s">
        <v>23</v>
      </c>
      <c r="E717">
        <v>189</v>
      </c>
      <c r="F717">
        <v>2512</v>
      </c>
      <c r="G717">
        <v>189</v>
      </c>
      <c r="H717">
        <v>4117</v>
      </c>
      <c r="I717">
        <v>0.41</v>
      </c>
    </row>
    <row r="718" spans="1:9" x14ac:dyDescent="0.3">
      <c r="A718" t="s">
        <v>22</v>
      </c>
      <c r="B718">
        <v>767</v>
      </c>
      <c r="C718" s="14">
        <v>0.55810185185185179</v>
      </c>
      <c r="D718" s="14" t="s">
        <v>23</v>
      </c>
      <c r="E718">
        <v>159</v>
      </c>
      <c r="F718">
        <v>2691</v>
      </c>
      <c r="G718">
        <v>189</v>
      </c>
      <c r="H718">
        <v>4925</v>
      </c>
      <c r="I718">
        <v>0.47</v>
      </c>
    </row>
    <row r="719" spans="1:9" x14ac:dyDescent="0.3">
      <c r="A719" t="s">
        <v>22</v>
      </c>
      <c r="B719">
        <v>768</v>
      </c>
      <c r="C719" s="14">
        <v>0.55814814814814817</v>
      </c>
      <c r="D719" s="14" t="s">
        <v>23</v>
      </c>
      <c r="E719">
        <v>289</v>
      </c>
      <c r="F719">
        <v>3489</v>
      </c>
      <c r="G719">
        <v>348</v>
      </c>
      <c r="H719">
        <v>7886</v>
      </c>
      <c r="I719">
        <v>0.57999999999999996</v>
      </c>
    </row>
    <row r="720" spans="1:9" x14ac:dyDescent="0.3">
      <c r="A720" t="s">
        <v>22</v>
      </c>
      <c r="B720">
        <v>769</v>
      </c>
      <c r="C720" s="14">
        <v>0.55820601851851859</v>
      </c>
      <c r="D720" s="14" t="s">
        <v>23</v>
      </c>
      <c r="E720">
        <v>199</v>
      </c>
      <c r="F720">
        <v>3668</v>
      </c>
      <c r="G720">
        <v>199</v>
      </c>
      <c r="H720">
        <v>8225</v>
      </c>
      <c r="I720">
        <v>0.56999999999999995</v>
      </c>
    </row>
    <row r="721" spans="1:9" x14ac:dyDescent="0.3">
      <c r="A721" t="s">
        <v>22</v>
      </c>
      <c r="B721">
        <v>770</v>
      </c>
      <c r="C721" s="14">
        <v>0.55827546296296293</v>
      </c>
      <c r="D721" s="14" t="s">
        <v>23</v>
      </c>
      <c r="E721">
        <v>159</v>
      </c>
      <c r="F721">
        <v>4087</v>
      </c>
      <c r="G721">
        <v>169</v>
      </c>
      <c r="H721">
        <v>9950</v>
      </c>
      <c r="I721">
        <v>0.6</v>
      </c>
    </row>
    <row r="722" spans="1:9" x14ac:dyDescent="0.3">
      <c r="A722" t="s">
        <v>19</v>
      </c>
      <c r="B722">
        <v>776</v>
      </c>
      <c r="C722" s="14">
        <v>0.47355324074074073</v>
      </c>
      <c r="D722" s="14" t="s">
        <v>39</v>
      </c>
      <c r="E722">
        <v>129</v>
      </c>
      <c r="F722">
        <v>4336</v>
      </c>
      <c r="G722">
        <v>139</v>
      </c>
      <c r="H722">
        <v>16101</v>
      </c>
      <c r="I722">
        <v>0.74</v>
      </c>
    </row>
    <row r="723" spans="1:9" x14ac:dyDescent="0.3">
      <c r="A723" t="s">
        <v>19</v>
      </c>
      <c r="B723">
        <v>777</v>
      </c>
      <c r="C723" s="14">
        <v>0.47362268518518519</v>
      </c>
      <c r="D723" s="14" t="s">
        <v>39</v>
      </c>
      <c r="E723">
        <v>139</v>
      </c>
      <c r="F723">
        <v>4167</v>
      </c>
      <c r="G723">
        <v>149</v>
      </c>
      <c r="H723">
        <v>21585</v>
      </c>
      <c r="I723">
        <v>0.81</v>
      </c>
    </row>
    <row r="724" spans="1:9" x14ac:dyDescent="0.3">
      <c r="A724" t="s">
        <v>19</v>
      </c>
      <c r="B724">
        <v>778</v>
      </c>
      <c r="C724" s="14">
        <v>0.4736805555555556</v>
      </c>
      <c r="D724" s="14" t="s">
        <v>39</v>
      </c>
      <c r="E724">
        <v>129</v>
      </c>
      <c r="F724">
        <v>3778</v>
      </c>
      <c r="G724">
        <v>139</v>
      </c>
      <c r="H724">
        <v>15433</v>
      </c>
      <c r="I724">
        <v>0.76</v>
      </c>
    </row>
    <row r="725" spans="1:9" x14ac:dyDescent="0.3">
      <c r="A725" t="s">
        <v>19</v>
      </c>
      <c r="B725">
        <v>779</v>
      </c>
      <c r="C725" s="14">
        <v>0.47372685185185182</v>
      </c>
      <c r="D725" s="14" t="s">
        <v>39</v>
      </c>
      <c r="E725">
        <v>129</v>
      </c>
      <c r="F725">
        <v>4626</v>
      </c>
      <c r="G725">
        <v>139</v>
      </c>
      <c r="H725">
        <v>19072</v>
      </c>
      <c r="I725">
        <v>0.76</v>
      </c>
    </row>
    <row r="726" spans="1:9" x14ac:dyDescent="0.3">
      <c r="A726" t="s">
        <v>19</v>
      </c>
      <c r="B726">
        <v>780</v>
      </c>
      <c r="C726" s="14">
        <v>0.47378472222222223</v>
      </c>
      <c r="D726" s="14" t="s">
        <v>39</v>
      </c>
      <c r="E726">
        <v>129</v>
      </c>
      <c r="F726">
        <v>4037</v>
      </c>
      <c r="G726">
        <v>129</v>
      </c>
      <c r="H726">
        <v>16191</v>
      </c>
      <c r="I726">
        <v>0.76</v>
      </c>
    </row>
    <row r="727" spans="1:9" x14ac:dyDescent="0.3">
      <c r="A727" t="s">
        <v>19</v>
      </c>
      <c r="B727">
        <v>781</v>
      </c>
      <c r="C727" s="14">
        <v>0.47387731481481482</v>
      </c>
      <c r="D727" s="14" t="s">
        <v>39</v>
      </c>
      <c r="E727">
        <v>129</v>
      </c>
      <c r="F727">
        <v>4855</v>
      </c>
      <c r="G727">
        <v>139</v>
      </c>
      <c r="H727">
        <v>13190</v>
      </c>
      <c r="I727">
        <v>0.64</v>
      </c>
    </row>
    <row r="728" spans="1:9" x14ac:dyDescent="0.3">
      <c r="A728" t="s">
        <v>19</v>
      </c>
      <c r="B728">
        <v>782</v>
      </c>
      <c r="C728" s="14">
        <v>0.47392361111111114</v>
      </c>
      <c r="D728" s="14" t="s">
        <v>39</v>
      </c>
      <c r="E728">
        <v>119</v>
      </c>
      <c r="F728">
        <v>5343</v>
      </c>
      <c r="G728">
        <v>139</v>
      </c>
      <c r="H728">
        <v>21066</v>
      </c>
      <c r="I728">
        <v>0.75</v>
      </c>
    </row>
    <row r="729" spans="1:9" x14ac:dyDescent="0.3">
      <c r="A729" t="s">
        <v>19</v>
      </c>
      <c r="B729">
        <v>783</v>
      </c>
      <c r="C729" s="14">
        <v>0.4739814814814815</v>
      </c>
      <c r="D729" s="14" t="s">
        <v>39</v>
      </c>
      <c r="E729">
        <v>129</v>
      </c>
      <c r="F729">
        <v>4406</v>
      </c>
      <c r="G729">
        <v>139</v>
      </c>
      <c r="H729">
        <v>16101</v>
      </c>
      <c r="I729">
        <v>0.73</v>
      </c>
    </row>
    <row r="730" spans="1:9" x14ac:dyDescent="0.3">
      <c r="A730" t="s">
        <v>19</v>
      </c>
      <c r="B730">
        <v>784</v>
      </c>
      <c r="C730" s="14">
        <v>0.47405092592592596</v>
      </c>
      <c r="D730" s="14" t="s">
        <v>39</v>
      </c>
      <c r="E730">
        <v>129</v>
      </c>
      <c r="F730">
        <v>4227</v>
      </c>
      <c r="G730">
        <v>139</v>
      </c>
      <c r="H730">
        <v>18683</v>
      </c>
      <c r="I730">
        <v>0.78</v>
      </c>
    </row>
    <row r="731" spans="1:9" x14ac:dyDescent="0.3">
      <c r="A731" t="s">
        <v>19</v>
      </c>
      <c r="B731">
        <v>785</v>
      </c>
      <c r="C731" s="14">
        <v>0.47410879629629626</v>
      </c>
      <c r="D731" s="14" t="s">
        <v>39</v>
      </c>
      <c r="E731">
        <v>129</v>
      </c>
      <c r="F731">
        <v>2841</v>
      </c>
      <c r="G731">
        <v>139</v>
      </c>
      <c r="H731">
        <v>7467</v>
      </c>
      <c r="I731">
        <v>0.63</v>
      </c>
    </row>
    <row r="732" spans="1:9" x14ac:dyDescent="0.3">
      <c r="A732" t="s">
        <v>19</v>
      </c>
      <c r="B732">
        <v>786</v>
      </c>
      <c r="C732" s="14">
        <v>0.47416666666666668</v>
      </c>
      <c r="D732" s="14" t="s">
        <v>39</v>
      </c>
      <c r="E732">
        <v>129</v>
      </c>
      <c r="F732">
        <v>4895</v>
      </c>
      <c r="G732">
        <v>139</v>
      </c>
      <c r="H732">
        <v>17148</v>
      </c>
      <c r="I732">
        <v>0.72</v>
      </c>
    </row>
    <row r="733" spans="1:9" x14ac:dyDescent="0.3">
      <c r="A733" t="s">
        <v>19</v>
      </c>
      <c r="B733">
        <v>787</v>
      </c>
      <c r="C733" s="14">
        <v>0.47422453703703704</v>
      </c>
      <c r="D733" s="14" t="s">
        <v>39</v>
      </c>
      <c r="E733">
        <v>119</v>
      </c>
      <c r="F733">
        <v>4366</v>
      </c>
      <c r="G733">
        <v>139</v>
      </c>
      <c r="H733">
        <v>18374</v>
      </c>
      <c r="I733">
        <v>0.77</v>
      </c>
    </row>
    <row r="734" spans="1:9" x14ac:dyDescent="0.3">
      <c r="A734" t="s">
        <v>19</v>
      </c>
      <c r="B734">
        <v>788</v>
      </c>
      <c r="C734" s="14">
        <v>0.47431712962962963</v>
      </c>
      <c r="D734" s="14" t="s">
        <v>39</v>
      </c>
      <c r="E734">
        <v>129</v>
      </c>
      <c r="F734">
        <v>4047</v>
      </c>
      <c r="G734">
        <v>149</v>
      </c>
      <c r="H734">
        <v>14845</v>
      </c>
      <c r="I734">
        <v>0.73</v>
      </c>
    </row>
    <row r="735" spans="1:9" x14ac:dyDescent="0.3">
      <c r="A735" t="s">
        <v>19</v>
      </c>
      <c r="B735">
        <v>789</v>
      </c>
      <c r="C735" s="14">
        <v>0.47437499999999999</v>
      </c>
      <c r="D735" s="14" t="s">
        <v>39</v>
      </c>
      <c r="E735">
        <v>139</v>
      </c>
      <c r="F735">
        <v>4705</v>
      </c>
      <c r="G735">
        <v>149</v>
      </c>
      <c r="H735">
        <v>18903</v>
      </c>
      <c r="I735">
        <v>0.76</v>
      </c>
    </row>
    <row r="736" spans="1:9" x14ac:dyDescent="0.3">
      <c r="A736" t="s">
        <v>19</v>
      </c>
      <c r="B736">
        <v>790</v>
      </c>
      <c r="C736" s="14">
        <v>0.47444444444444445</v>
      </c>
      <c r="D736" s="14" t="s">
        <v>39</v>
      </c>
      <c r="E736">
        <v>129</v>
      </c>
      <c r="F736">
        <v>3300</v>
      </c>
      <c r="G736">
        <v>139</v>
      </c>
      <c r="H736">
        <v>9431</v>
      </c>
      <c r="I736">
        <v>0.66</v>
      </c>
    </row>
    <row r="737" spans="1:9" x14ac:dyDescent="0.3">
      <c r="A737" t="s">
        <v>18</v>
      </c>
      <c r="B737">
        <v>791</v>
      </c>
      <c r="C737" s="14">
        <v>0.47487268518518522</v>
      </c>
      <c r="D737" s="14" t="s">
        <v>39</v>
      </c>
      <c r="E737">
        <v>139</v>
      </c>
      <c r="F737">
        <v>3489</v>
      </c>
      <c r="G737">
        <v>139</v>
      </c>
      <c r="H737">
        <v>13758</v>
      </c>
      <c r="I737">
        <v>0.75</v>
      </c>
    </row>
    <row r="738" spans="1:9" x14ac:dyDescent="0.3">
      <c r="A738" t="s">
        <v>18</v>
      </c>
      <c r="B738">
        <v>792</v>
      </c>
      <c r="C738" s="14">
        <v>0.47493055555555558</v>
      </c>
      <c r="D738" s="14" t="s">
        <v>39</v>
      </c>
      <c r="E738">
        <v>129</v>
      </c>
      <c r="F738">
        <v>5682</v>
      </c>
      <c r="G738">
        <v>139</v>
      </c>
      <c r="H738">
        <v>22741</v>
      </c>
      <c r="I738">
        <v>0.75</v>
      </c>
    </row>
    <row r="739" spans="1:9" x14ac:dyDescent="0.3">
      <c r="A739" t="s">
        <v>18</v>
      </c>
      <c r="B739">
        <v>793</v>
      </c>
      <c r="C739" s="14">
        <v>0.47501157407407407</v>
      </c>
      <c r="D739" s="14" t="s">
        <v>39</v>
      </c>
      <c r="E739">
        <v>129</v>
      </c>
      <c r="F739">
        <v>4705</v>
      </c>
      <c r="G739">
        <v>139</v>
      </c>
      <c r="H739">
        <v>17796</v>
      </c>
      <c r="I739">
        <v>0.74</v>
      </c>
    </row>
    <row r="740" spans="1:9" x14ac:dyDescent="0.3">
      <c r="A740" t="s">
        <v>18</v>
      </c>
      <c r="B740">
        <v>794</v>
      </c>
      <c r="C740" s="14">
        <v>0.47509259259259262</v>
      </c>
      <c r="D740" s="14" t="s">
        <v>39</v>
      </c>
      <c r="E740">
        <v>1286</v>
      </c>
      <c r="F740">
        <v>5543</v>
      </c>
      <c r="G740">
        <v>1256</v>
      </c>
      <c r="H740">
        <v>20338</v>
      </c>
      <c r="I740">
        <v>0.78</v>
      </c>
    </row>
    <row r="741" spans="1:9" x14ac:dyDescent="0.3">
      <c r="A741" t="s">
        <v>18</v>
      </c>
      <c r="B741">
        <v>795</v>
      </c>
      <c r="C741" s="14">
        <v>0.47515046296296298</v>
      </c>
      <c r="D741" s="14" t="s">
        <v>39</v>
      </c>
      <c r="E741">
        <v>348</v>
      </c>
      <c r="F741">
        <v>4626</v>
      </c>
      <c r="G741">
        <v>368</v>
      </c>
      <c r="H741">
        <v>15383</v>
      </c>
      <c r="I741">
        <v>0.72</v>
      </c>
    </row>
    <row r="742" spans="1:9" x14ac:dyDescent="0.3">
      <c r="A742" t="s">
        <v>18</v>
      </c>
      <c r="B742">
        <v>796</v>
      </c>
      <c r="C742" s="14">
        <v>0.47520833333333329</v>
      </c>
      <c r="D742" s="14" t="s">
        <v>39</v>
      </c>
      <c r="E742">
        <v>558</v>
      </c>
      <c r="F742">
        <v>5922</v>
      </c>
      <c r="G742">
        <v>508</v>
      </c>
      <c r="H742">
        <v>20039</v>
      </c>
      <c r="I742">
        <v>0.73</v>
      </c>
    </row>
    <row r="743" spans="1:9" x14ac:dyDescent="0.3">
      <c r="A743" t="s">
        <v>18</v>
      </c>
      <c r="B743">
        <v>797</v>
      </c>
      <c r="C743" s="14">
        <v>0.47527777777777774</v>
      </c>
      <c r="D743" s="14" t="s">
        <v>39</v>
      </c>
      <c r="E743">
        <v>368</v>
      </c>
      <c r="F743">
        <v>4297</v>
      </c>
      <c r="G743">
        <v>408</v>
      </c>
      <c r="H743">
        <v>17656</v>
      </c>
      <c r="I743">
        <v>0.77</v>
      </c>
    </row>
    <row r="744" spans="1:9" x14ac:dyDescent="0.3">
      <c r="A744" t="s">
        <v>18</v>
      </c>
      <c r="B744">
        <v>798</v>
      </c>
      <c r="C744" s="14">
        <v>0.47533564814814816</v>
      </c>
      <c r="D744" s="14" t="s">
        <v>39</v>
      </c>
      <c r="E744">
        <v>877</v>
      </c>
      <c r="F744">
        <v>4915</v>
      </c>
      <c r="G744">
        <v>677</v>
      </c>
      <c r="H744">
        <v>18913</v>
      </c>
      <c r="I744">
        <v>0.78</v>
      </c>
    </row>
    <row r="745" spans="1:9" x14ac:dyDescent="0.3">
      <c r="A745" t="s">
        <v>18</v>
      </c>
      <c r="B745">
        <v>799</v>
      </c>
      <c r="C745" s="14">
        <v>0.47542824074074069</v>
      </c>
      <c r="D745" s="14" t="s">
        <v>39</v>
      </c>
      <c r="E745">
        <v>677</v>
      </c>
      <c r="F745">
        <v>4795</v>
      </c>
      <c r="G745">
        <v>737</v>
      </c>
      <c r="H745">
        <v>17676</v>
      </c>
      <c r="I745">
        <v>0.76</v>
      </c>
    </row>
    <row r="746" spans="1:9" x14ac:dyDescent="0.3">
      <c r="A746" t="s">
        <v>18</v>
      </c>
      <c r="B746">
        <v>800</v>
      </c>
      <c r="C746" s="14">
        <v>0.47548611111111111</v>
      </c>
      <c r="D746" s="14" t="s">
        <v>39</v>
      </c>
      <c r="E746">
        <v>378</v>
      </c>
      <c r="F746">
        <v>4157</v>
      </c>
      <c r="G746">
        <v>358</v>
      </c>
      <c r="H746">
        <v>16988</v>
      </c>
      <c r="I746">
        <v>0.77</v>
      </c>
    </row>
    <row r="747" spans="1:9" x14ac:dyDescent="0.3">
      <c r="A747" t="s">
        <v>18</v>
      </c>
      <c r="B747">
        <v>801</v>
      </c>
      <c r="C747" s="14">
        <v>0.47554398148148147</v>
      </c>
      <c r="D747" s="14" t="s">
        <v>39</v>
      </c>
      <c r="E747">
        <v>398</v>
      </c>
      <c r="F747">
        <v>4436</v>
      </c>
      <c r="G747">
        <v>428</v>
      </c>
      <c r="H747">
        <v>18982</v>
      </c>
      <c r="I747">
        <v>0.78</v>
      </c>
    </row>
    <row r="748" spans="1:9" x14ac:dyDescent="0.3">
      <c r="A748" t="s">
        <v>18</v>
      </c>
      <c r="B748">
        <v>802</v>
      </c>
      <c r="C748" s="14">
        <v>0.47560185185185189</v>
      </c>
      <c r="D748" s="14" t="s">
        <v>39</v>
      </c>
      <c r="E748">
        <v>338</v>
      </c>
      <c r="F748">
        <v>4406</v>
      </c>
      <c r="G748">
        <v>299</v>
      </c>
      <c r="H748">
        <v>18354</v>
      </c>
      <c r="I748">
        <v>0.77</v>
      </c>
    </row>
    <row r="749" spans="1:9" x14ac:dyDescent="0.3">
      <c r="A749" t="s">
        <v>18</v>
      </c>
      <c r="B749">
        <v>803</v>
      </c>
      <c r="C749" s="14">
        <v>0.47567129629629629</v>
      </c>
      <c r="D749" s="14" t="s">
        <v>39</v>
      </c>
      <c r="E749">
        <v>299</v>
      </c>
      <c r="F749">
        <v>3080</v>
      </c>
      <c r="G749">
        <v>309</v>
      </c>
      <c r="H749">
        <v>10677</v>
      </c>
      <c r="I749">
        <v>0.73</v>
      </c>
    </row>
    <row r="750" spans="1:9" x14ac:dyDescent="0.3">
      <c r="A750" t="s">
        <v>18</v>
      </c>
      <c r="B750">
        <v>804</v>
      </c>
      <c r="C750" s="14">
        <v>0.4757291666666667</v>
      </c>
      <c r="D750" s="14" t="s">
        <v>39</v>
      </c>
      <c r="E750">
        <v>269</v>
      </c>
      <c r="F750">
        <v>4157</v>
      </c>
      <c r="G750">
        <v>279</v>
      </c>
      <c r="H750">
        <v>17377</v>
      </c>
      <c r="I750">
        <v>0.77</v>
      </c>
    </row>
    <row r="751" spans="1:9" x14ac:dyDescent="0.3">
      <c r="A751" t="s">
        <v>18</v>
      </c>
      <c r="B751">
        <v>805</v>
      </c>
      <c r="C751" s="14">
        <v>0.47579861111111116</v>
      </c>
      <c r="D751" s="14" t="s">
        <v>39</v>
      </c>
      <c r="E751">
        <v>927</v>
      </c>
      <c r="F751">
        <v>4506</v>
      </c>
      <c r="G751">
        <v>997</v>
      </c>
      <c r="H751">
        <v>17457</v>
      </c>
      <c r="I751">
        <v>0.78</v>
      </c>
    </row>
    <row r="752" spans="1:9" x14ac:dyDescent="0.3">
      <c r="A752" t="s">
        <v>17</v>
      </c>
      <c r="B752">
        <v>806</v>
      </c>
      <c r="C752" s="14">
        <v>0.47627314814814814</v>
      </c>
      <c r="D752" s="14" t="s">
        <v>39</v>
      </c>
      <c r="E752">
        <v>448</v>
      </c>
      <c r="F752">
        <v>2861</v>
      </c>
      <c r="G752">
        <v>448</v>
      </c>
      <c r="H752">
        <v>9820</v>
      </c>
      <c r="I752">
        <v>0.74</v>
      </c>
    </row>
    <row r="753" spans="1:9" x14ac:dyDescent="0.3">
      <c r="A753" t="s">
        <v>17</v>
      </c>
      <c r="B753">
        <v>807</v>
      </c>
      <c r="C753" s="14">
        <v>0.47631944444444446</v>
      </c>
      <c r="D753" s="14" t="s">
        <v>39</v>
      </c>
      <c r="E753">
        <v>249</v>
      </c>
      <c r="F753">
        <v>3768</v>
      </c>
      <c r="G753">
        <v>358</v>
      </c>
      <c r="H753">
        <v>15303</v>
      </c>
      <c r="I753">
        <v>0.76</v>
      </c>
    </row>
    <row r="754" spans="1:9" x14ac:dyDescent="0.3">
      <c r="A754" t="s">
        <v>17</v>
      </c>
      <c r="B754">
        <v>808</v>
      </c>
      <c r="C754" s="14">
        <v>0.47638888888888892</v>
      </c>
      <c r="D754" s="14" t="s">
        <v>39</v>
      </c>
      <c r="E754">
        <v>648</v>
      </c>
      <c r="F754">
        <v>4725</v>
      </c>
      <c r="G754">
        <v>797</v>
      </c>
      <c r="H754">
        <v>13519</v>
      </c>
      <c r="I754">
        <v>0.68</v>
      </c>
    </row>
    <row r="755" spans="1:9" x14ac:dyDescent="0.3">
      <c r="A755" t="s">
        <v>17</v>
      </c>
      <c r="B755">
        <v>809</v>
      </c>
      <c r="C755" s="14">
        <v>0.47643518518518518</v>
      </c>
      <c r="D755" s="14" t="s">
        <v>39</v>
      </c>
      <c r="E755">
        <v>398</v>
      </c>
      <c r="F755">
        <v>4925</v>
      </c>
      <c r="G755">
        <v>458</v>
      </c>
      <c r="H755">
        <v>19381</v>
      </c>
      <c r="I755">
        <v>0.76</v>
      </c>
    </row>
    <row r="756" spans="1:9" x14ac:dyDescent="0.3">
      <c r="A756" t="s">
        <v>17</v>
      </c>
      <c r="B756">
        <v>810</v>
      </c>
      <c r="C756" s="14">
        <v>0.47651620370370368</v>
      </c>
      <c r="D756" s="14" t="s">
        <v>39</v>
      </c>
      <c r="E756">
        <v>907</v>
      </c>
      <c r="F756">
        <v>4067</v>
      </c>
      <c r="G756">
        <v>1056</v>
      </c>
      <c r="H756">
        <v>8424</v>
      </c>
      <c r="I756">
        <v>0.56999999999999995</v>
      </c>
    </row>
    <row r="757" spans="1:9" x14ac:dyDescent="0.3">
      <c r="A757" t="s">
        <v>17</v>
      </c>
      <c r="B757">
        <v>811</v>
      </c>
      <c r="C757" s="14">
        <v>0.47657407407407404</v>
      </c>
      <c r="D757" s="14" t="s">
        <v>39</v>
      </c>
      <c r="E757">
        <v>239</v>
      </c>
      <c r="F757">
        <v>4277</v>
      </c>
      <c r="G757">
        <v>259</v>
      </c>
      <c r="H757">
        <v>19501</v>
      </c>
      <c r="I757">
        <v>0.79</v>
      </c>
    </row>
    <row r="758" spans="1:9" x14ac:dyDescent="0.3">
      <c r="A758" t="s">
        <v>17</v>
      </c>
      <c r="B758">
        <v>812</v>
      </c>
      <c r="C758" s="14">
        <v>0.47663194444444446</v>
      </c>
      <c r="D758" s="14" t="s">
        <v>39</v>
      </c>
      <c r="E758">
        <v>488</v>
      </c>
      <c r="F758">
        <v>6320</v>
      </c>
      <c r="G758">
        <v>488</v>
      </c>
      <c r="H758">
        <v>19162</v>
      </c>
      <c r="I758">
        <v>0.69</v>
      </c>
    </row>
    <row r="759" spans="1:9" x14ac:dyDescent="0.3">
      <c r="A759" t="s">
        <v>17</v>
      </c>
      <c r="B759">
        <v>813</v>
      </c>
      <c r="C759" s="14">
        <v>0.4767939814814815</v>
      </c>
      <c r="D759" s="14" t="s">
        <v>39</v>
      </c>
      <c r="E759">
        <v>319</v>
      </c>
      <c r="F759">
        <v>4346</v>
      </c>
      <c r="G759">
        <v>338</v>
      </c>
      <c r="H759">
        <v>12841</v>
      </c>
      <c r="I759">
        <v>0.68</v>
      </c>
    </row>
    <row r="760" spans="1:9" x14ac:dyDescent="0.3">
      <c r="A760" t="s">
        <v>17</v>
      </c>
      <c r="B760">
        <v>814</v>
      </c>
      <c r="C760" s="14">
        <v>0.47685185185185186</v>
      </c>
      <c r="D760" s="14" t="s">
        <v>39</v>
      </c>
      <c r="E760">
        <v>1256</v>
      </c>
      <c r="F760">
        <v>5224</v>
      </c>
      <c r="G760">
        <v>927</v>
      </c>
      <c r="H760">
        <v>18464</v>
      </c>
      <c r="I760">
        <v>0.77</v>
      </c>
    </row>
    <row r="761" spans="1:9" x14ac:dyDescent="0.3">
      <c r="A761" t="s">
        <v>17</v>
      </c>
      <c r="B761">
        <v>815</v>
      </c>
      <c r="C761" s="14">
        <v>0.47690972222222222</v>
      </c>
      <c r="D761" s="14" t="s">
        <v>39</v>
      </c>
      <c r="E761">
        <v>857</v>
      </c>
      <c r="F761">
        <v>5034</v>
      </c>
      <c r="G761">
        <v>917</v>
      </c>
      <c r="H761">
        <v>17477</v>
      </c>
      <c r="I761">
        <v>0.75</v>
      </c>
    </row>
    <row r="762" spans="1:9" x14ac:dyDescent="0.3">
      <c r="A762" t="s">
        <v>17</v>
      </c>
      <c r="B762">
        <v>816</v>
      </c>
      <c r="C762" s="14">
        <v>0.47696759259259264</v>
      </c>
      <c r="D762" s="14" t="s">
        <v>39</v>
      </c>
      <c r="E762">
        <v>857</v>
      </c>
      <c r="F762">
        <v>4685</v>
      </c>
      <c r="G762">
        <v>767</v>
      </c>
      <c r="H762">
        <v>16679</v>
      </c>
      <c r="I762">
        <v>0.76</v>
      </c>
    </row>
    <row r="763" spans="1:9" x14ac:dyDescent="0.3">
      <c r="A763" t="s">
        <v>17</v>
      </c>
      <c r="B763">
        <v>817</v>
      </c>
      <c r="C763" s="14">
        <v>0.47702546296296294</v>
      </c>
      <c r="D763" s="14" t="s">
        <v>39</v>
      </c>
      <c r="E763">
        <v>777</v>
      </c>
      <c r="F763">
        <v>4596</v>
      </c>
      <c r="G763">
        <v>767</v>
      </c>
      <c r="H763">
        <v>17726</v>
      </c>
      <c r="I763">
        <v>0.77</v>
      </c>
    </row>
    <row r="764" spans="1:9" x14ac:dyDescent="0.3">
      <c r="A764" t="s">
        <v>17</v>
      </c>
      <c r="B764">
        <v>818</v>
      </c>
      <c r="C764" s="14">
        <v>0.47710648148148144</v>
      </c>
      <c r="D764" s="14" t="s">
        <v>39</v>
      </c>
      <c r="E764">
        <v>428</v>
      </c>
      <c r="F764">
        <v>3808</v>
      </c>
      <c r="G764">
        <v>299</v>
      </c>
      <c r="H764">
        <v>9800</v>
      </c>
      <c r="I764">
        <v>0.64</v>
      </c>
    </row>
    <row r="765" spans="1:9" x14ac:dyDescent="0.3">
      <c r="A765" t="s">
        <v>17</v>
      </c>
      <c r="B765">
        <v>819</v>
      </c>
      <c r="C765" s="14">
        <v>0.47716435185185185</v>
      </c>
      <c r="D765" s="14" t="s">
        <v>39</v>
      </c>
      <c r="E765">
        <v>398</v>
      </c>
      <c r="F765">
        <v>5952</v>
      </c>
      <c r="G765">
        <v>498</v>
      </c>
      <c r="H765">
        <v>21943</v>
      </c>
      <c r="I765">
        <v>0.74</v>
      </c>
    </row>
    <row r="766" spans="1:9" x14ac:dyDescent="0.3">
      <c r="A766" t="s">
        <v>17</v>
      </c>
      <c r="B766">
        <v>820</v>
      </c>
      <c r="C766" s="14">
        <v>0.47724537037037035</v>
      </c>
      <c r="D766" s="14" t="s">
        <v>39</v>
      </c>
      <c r="E766">
        <v>209</v>
      </c>
      <c r="F766">
        <v>3988</v>
      </c>
      <c r="G766">
        <v>189</v>
      </c>
      <c r="H766">
        <v>17806</v>
      </c>
      <c r="I766">
        <v>0.79</v>
      </c>
    </row>
    <row r="767" spans="1:9" x14ac:dyDescent="0.3">
      <c r="A767" t="s">
        <v>22</v>
      </c>
      <c r="B767">
        <v>821</v>
      </c>
      <c r="C767" s="14">
        <v>0.47753472222222221</v>
      </c>
      <c r="D767" s="14" t="s">
        <v>39</v>
      </c>
      <c r="E767">
        <v>787</v>
      </c>
      <c r="F767">
        <v>5034</v>
      </c>
      <c r="G767">
        <v>737</v>
      </c>
      <c r="H767">
        <v>18115</v>
      </c>
      <c r="I767">
        <v>0.76</v>
      </c>
    </row>
    <row r="768" spans="1:9" x14ac:dyDescent="0.3">
      <c r="A768" t="s">
        <v>22</v>
      </c>
      <c r="B768">
        <v>822</v>
      </c>
      <c r="C768" s="14">
        <v>0.4776157407407407</v>
      </c>
      <c r="D768" s="14" t="s">
        <v>39</v>
      </c>
      <c r="E768">
        <v>538</v>
      </c>
      <c r="F768">
        <v>4277</v>
      </c>
      <c r="G768">
        <v>548</v>
      </c>
      <c r="H768">
        <v>16540</v>
      </c>
      <c r="I768">
        <v>0.77</v>
      </c>
    </row>
    <row r="769" spans="1:9" x14ac:dyDescent="0.3">
      <c r="A769" t="s">
        <v>22</v>
      </c>
      <c r="B769">
        <v>823</v>
      </c>
      <c r="C769" s="14">
        <v>0.47769675925925931</v>
      </c>
      <c r="D769" s="14" t="s">
        <v>39</v>
      </c>
      <c r="E769">
        <v>1415</v>
      </c>
      <c r="F769">
        <v>5064</v>
      </c>
      <c r="G769">
        <v>1455</v>
      </c>
      <c r="H769">
        <v>17826</v>
      </c>
      <c r="I769">
        <v>0.78</v>
      </c>
    </row>
    <row r="770" spans="1:9" x14ac:dyDescent="0.3">
      <c r="A770" t="s">
        <v>22</v>
      </c>
      <c r="B770">
        <v>824</v>
      </c>
      <c r="C770" s="14">
        <v>0.47775462962962961</v>
      </c>
      <c r="D770" s="14" t="s">
        <v>39</v>
      </c>
      <c r="E770">
        <v>558</v>
      </c>
      <c r="F770">
        <v>4466</v>
      </c>
      <c r="G770">
        <v>1076</v>
      </c>
      <c r="H770">
        <v>16330</v>
      </c>
      <c r="I770">
        <v>0.74</v>
      </c>
    </row>
    <row r="771" spans="1:9" x14ac:dyDescent="0.3">
      <c r="A771" t="s">
        <v>22</v>
      </c>
      <c r="B771">
        <v>825</v>
      </c>
      <c r="C771" s="14">
        <v>0.47781249999999997</v>
      </c>
      <c r="D771" s="14" t="s">
        <v>39</v>
      </c>
      <c r="E771">
        <v>1495</v>
      </c>
      <c r="F771">
        <v>4965</v>
      </c>
      <c r="G771">
        <v>1475</v>
      </c>
      <c r="H771">
        <v>17307</v>
      </c>
      <c r="I771">
        <v>0.78</v>
      </c>
    </row>
    <row r="772" spans="1:9" x14ac:dyDescent="0.3">
      <c r="A772" t="s">
        <v>22</v>
      </c>
      <c r="B772">
        <v>826</v>
      </c>
      <c r="C772" s="14">
        <v>0.47787037037037039</v>
      </c>
      <c r="D772" s="14" t="s">
        <v>39</v>
      </c>
      <c r="E772">
        <v>478</v>
      </c>
      <c r="F772">
        <v>2602</v>
      </c>
      <c r="G772">
        <v>438</v>
      </c>
      <c r="H772">
        <v>4875</v>
      </c>
      <c r="I772">
        <v>0.52</v>
      </c>
    </row>
    <row r="773" spans="1:9" x14ac:dyDescent="0.3">
      <c r="A773" t="s">
        <v>22</v>
      </c>
      <c r="B773">
        <v>827</v>
      </c>
      <c r="C773" s="14">
        <v>0.47792824074074075</v>
      </c>
      <c r="D773" s="14" t="s">
        <v>39</v>
      </c>
      <c r="E773">
        <v>598</v>
      </c>
      <c r="F773">
        <v>4476</v>
      </c>
      <c r="G773">
        <v>548</v>
      </c>
      <c r="H773">
        <v>16460</v>
      </c>
      <c r="I773">
        <v>0.76</v>
      </c>
    </row>
    <row r="774" spans="1:9" x14ac:dyDescent="0.3">
      <c r="A774" t="s">
        <v>22</v>
      </c>
      <c r="B774">
        <v>828</v>
      </c>
      <c r="C774" s="14">
        <v>0.47799768518518521</v>
      </c>
      <c r="D774" s="14" t="s">
        <v>39</v>
      </c>
      <c r="E774">
        <v>817</v>
      </c>
      <c r="F774">
        <v>4307</v>
      </c>
      <c r="G774">
        <v>1076</v>
      </c>
      <c r="H774">
        <v>15383</v>
      </c>
      <c r="I774">
        <v>0.76</v>
      </c>
    </row>
    <row r="775" spans="1:9" x14ac:dyDescent="0.3">
      <c r="A775" t="s">
        <v>22</v>
      </c>
      <c r="B775">
        <v>829</v>
      </c>
      <c r="C775" s="14">
        <v>0.47805555555555551</v>
      </c>
      <c r="D775" s="14" t="s">
        <v>39</v>
      </c>
      <c r="E775">
        <v>618</v>
      </c>
      <c r="F775">
        <v>3668</v>
      </c>
      <c r="G775">
        <v>578</v>
      </c>
      <c r="H775">
        <v>14017</v>
      </c>
      <c r="I775">
        <v>0.77</v>
      </c>
    </row>
    <row r="776" spans="1:9" x14ac:dyDescent="0.3">
      <c r="A776" t="s">
        <v>22</v>
      </c>
      <c r="B776">
        <v>830</v>
      </c>
      <c r="C776" s="14">
        <v>0.47811342592592593</v>
      </c>
      <c r="D776" s="14" t="s">
        <v>39</v>
      </c>
      <c r="E776">
        <v>229</v>
      </c>
      <c r="F776">
        <v>4127</v>
      </c>
      <c r="G776">
        <v>249</v>
      </c>
      <c r="H776">
        <v>19092</v>
      </c>
      <c r="I776">
        <v>0.79</v>
      </c>
    </row>
    <row r="777" spans="1:9" x14ac:dyDescent="0.3">
      <c r="A777" t="s">
        <v>22</v>
      </c>
      <c r="B777">
        <v>831</v>
      </c>
      <c r="C777" s="14">
        <v>0.47817129629629629</v>
      </c>
      <c r="D777" s="14" t="s">
        <v>39</v>
      </c>
      <c r="E777">
        <v>478</v>
      </c>
      <c r="F777">
        <v>5633</v>
      </c>
      <c r="G777">
        <v>418</v>
      </c>
      <c r="H777">
        <v>19840</v>
      </c>
      <c r="I777">
        <v>0.73</v>
      </c>
    </row>
    <row r="778" spans="1:9" x14ac:dyDescent="0.3">
      <c r="A778" t="s">
        <v>22</v>
      </c>
      <c r="B778">
        <v>832</v>
      </c>
      <c r="C778" s="14">
        <v>0.47822916666666665</v>
      </c>
      <c r="D778" s="14" t="s">
        <v>39</v>
      </c>
      <c r="E778">
        <v>408</v>
      </c>
      <c r="F778">
        <v>4646</v>
      </c>
      <c r="G778">
        <v>418</v>
      </c>
      <c r="H778">
        <v>17078</v>
      </c>
      <c r="I778">
        <v>0.75</v>
      </c>
    </row>
    <row r="779" spans="1:9" x14ac:dyDescent="0.3">
      <c r="A779" t="s">
        <v>22</v>
      </c>
      <c r="B779">
        <v>833</v>
      </c>
      <c r="C779" s="14">
        <v>0.47828703703703707</v>
      </c>
      <c r="D779" s="14" t="s">
        <v>39</v>
      </c>
      <c r="E779">
        <v>2213</v>
      </c>
      <c r="F779">
        <v>6749</v>
      </c>
      <c r="G779">
        <v>2532</v>
      </c>
      <c r="H779">
        <v>20907</v>
      </c>
      <c r="I779">
        <v>0.75</v>
      </c>
    </row>
    <row r="780" spans="1:9" x14ac:dyDescent="0.3">
      <c r="A780" t="s">
        <v>22</v>
      </c>
      <c r="B780">
        <v>834</v>
      </c>
      <c r="C780" s="14">
        <v>0.47834490740740737</v>
      </c>
      <c r="D780" s="14" t="s">
        <v>39</v>
      </c>
      <c r="E780">
        <v>2233</v>
      </c>
      <c r="F780">
        <v>5543</v>
      </c>
      <c r="G780">
        <v>2103</v>
      </c>
      <c r="H780">
        <v>12641</v>
      </c>
      <c r="I780">
        <v>0.69</v>
      </c>
    </row>
    <row r="781" spans="1:9" x14ac:dyDescent="0.3">
      <c r="A781" t="s">
        <v>22</v>
      </c>
      <c r="B781">
        <v>835</v>
      </c>
      <c r="C781" s="14">
        <v>0.47840277777777779</v>
      </c>
      <c r="D781" s="14" t="s">
        <v>39</v>
      </c>
      <c r="E781">
        <v>259</v>
      </c>
      <c r="F781">
        <v>5852</v>
      </c>
      <c r="G781">
        <v>279</v>
      </c>
      <c r="H781">
        <v>15892</v>
      </c>
      <c r="I781">
        <v>0.64</v>
      </c>
    </row>
    <row r="782" spans="1:9" x14ac:dyDescent="0.3">
      <c r="A782" t="s">
        <v>19</v>
      </c>
      <c r="B782">
        <v>836</v>
      </c>
      <c r="C782" s="14">
        <v>0.51260416666666664</v>
      </c>
      <c r="D782" s="14" t="s">
        <v>41</v>
      </c>
      <c r="E782">
        <v>648</v>
      </c>
      <c r="F782">
        <v>4147</v>
      </c>
      <c r="G782">
        <v>558</v>
      </c>
      <c r="H782">
        <v>15383</v>
      </c>
      <c r="I782">
        <v>0.76</v>
      </c>
    </row>
    <row r="783" spans="1:9" x14ac:dyDescent="0.3">
      <c r="A783" t="s">
        <v>19</v>
      </c>
      <c r="B783">
        <v>837</v>
      </c>
      <c r="C783" s="14">
        <v>0.51270833333333332</v>
      </c>
      <c r="D783" s="14" t="s">
        <v>41</v>
      </c>
      <c r="E783">
        <v>199</v>
      </c>
      <c r="F783">
        <v>4655</v>
      </c>
      <c r="G783">
        <v>209</v>
      </c>
      <c r="H783">
        <v>14486</v>
      </c>
      <c r="I783">
        <v>0.69</v>
      </c>
    </row>
    <row r="784" spans="1:9" x14ac:dyDescent="0.3">
      <c r="A784" t="s">
        <v>19</v>
      </c>
      <c r="B784">
        <v>838</v>
      </c>
      <c r="C784" s="14">
        <v>0.51276620370370374</v>
      </c>
      <c r="D784" s="14" t="s">
        <v>41</v>
      </c>
      <c r="E784">
        <v>458</v>
      </c>
      <c r="F784">
        <v>2901</v>
      </c>
      <c r="G784">
        <v>498</v>
      </c>
      <c r="H784">
        <v>5862</v>
      </c>
      <c r="I784">
        <v>0.54</v>
      </c>
    </row>
    <row r="785" spans="1:9" x14ac:dyDescent="0.3">
      <c r="A785" t="s">
        <v>19</v>
      </c>
      <c r="B785">
        <v>839</v>
      </c>
      <c r="C785" s="14">
        <v>0.51283564814814808</v>
      </c>
      <c r="D785" s="14" t="s">
        <v>41</v>
      </c>
      <c r="E785">
        <v>269</v>
      </c>
      <c r="F785">
        <v>4436</v>
      </c>
      <c r="G785">
        <v>319</v>
      </c>
      <c r="H785">
        <v>15004</v>
      </c>
      <c r="I785">
        <v>0.72</v>
      </c>
    </row>
    <row r="786" spans="1:9" x14ac:dyDescent="0.3">
      <c r="A786" t="s">
        <v>19</v>
      </c>
      <c r="B786">
        <v>840</v>
      </c>
      <c r="C786" s="14">
        <v>0.5128935185185185</v>
      </c>
      <c r="D786" s="14" t="s">
        <v>41</v>
      </c>
      <c r="E786">
        <v>1026</v>
      </c>
      <c r="F786">
        <v>3758</v>
      </c>
      <c r="G786">
        <v>1345</v>
      </c>
      <c r="H786">
        <v>11794</v>
      </c>
      <c r="I786">
        <v>0.74</v>
      </c>
    </row>
    <row r="787" spans="1:9" x14ac:dyDescent="0.3">
      <c r="A787" t="s">
        <v>19</v>
      </c>
      <c r="B787">
        <v>841</v>
      </c>
      <c r="C787" s="14">
        <v>0.51295138888888892</v>
      </c>
      <c r="D787" s="14" t="s">
        <v>41</v>
      </c>
      <c r="E787">
        <v>608</v>
      </c>
      <c r="F787">
        <v>4456</v>
      </c>
      <c r="G787">
        <v>478</v>
      </c>
      <c r="H787">
        <v>16470</v>
      </c>
      <c r="I787">
        <v>0.76</v>
      </c>
    </row>
    <row r="788" spans="1:9" x14ac:dyDescent="0.3">
      <c r="A788" t="s">
        <v>19</v>
      </c>
      <c r="B788">
        <v>842</v>
      </c>
      <c r="C788" s="14">
        <v>0.51299768518518518</v>
      </c>
      <c r="D788" s="14" t="s">
        <v>41</v>
      </c>
      <c r="E788">
        <v>478</v>
      </c>
      <c r="F788">
        <v>3818</v>
      </c>
      <c r="G788">
        <v>438</v>
      </c>
      <c r="H788">
        <v>13808</v>
      </c>
      <c r="I788">
        <v>0.75</v>
      </c>
    </row>
    <row r="789" spans="1:9" x14ac:dyDescent="0.3">
      <c r="A789" t="s">
        <v>19</v>
      </c>
      <c r="B789">
        <v>843</v>
      </c>
      <c r="C789" s="14">
        <v>0.51305555555555549</v>
      </c>
      <c r="D789" s="14" t="s">
        <v>41</v>
      </c>
      <c r="E789">
        <v>279</v>
      </c>
      <c r="F789">
        <v>3459</v>
      </c>
      <c r="G789">
        <v>458</v>
      </c>
      <c r="H789">
        <v>13748</v>
      </c>
      <c r="I789">
        <v>0.76</v>
      </c>
    </row>
    <row r="790" spans="1:9" x14ac:dyDescent="0.3">
      <c r="A790" t="s">
        <v>19</v>
      </c>
      <c r="B790">
        <v>844</v>
      </c>
      <c r="C790" s="14">
        <v>0.5131134259259259</v>
      </c>
      <c r="D790" s="14" t="s">
        <v>41</v>
      </c>
      <c r="E790">
        <v>548</v>
      </c>
      <c r="F790">
        <v>4655</v>
      </c>
      <c r="G790">
        <v>548</v>
      </c>
      <c r="H790">
        <v>14705</v>
      </c>
      <c r="I790">
        <v>0.71</v>
      </c>
    </row>
    <row r="791" spans="1:9" x14ac:dyDescent="0.3">
      <c r="A791" t="s">
        <v>19</v>
      </c>
      <c r="B791">
        <v>845</v>
      </c>
      <c r="C791" s="14">
        <v>0.51317129629629632</v>
      </c>
      <c r="D791" s="14" t="s">
        <v>41</v>
      </c>
      <c r="E791">
        <v>319</v>
      </c>
      <c r="F791">
        <v>4386</v>
      </c>
      <c r="G791">
        <v>358</v>
      </c>
      <c r="H791">
        <v>17377</v>
      </c>
      <c r="I791">
        <v>0.76</v>
      </c>
    </row>
    <row r="792" spans="1:9" x14ac:dyDescent="0.3">
      <c r="A792" t="s">
        <v>19</v>
      </c>
      <c r="B792">
        <v>846</v>
      </c>
      <c r="C792" s="14">
        <v>0.51322916666666674</v>
      </c>
      <c r="D792" s="14" t="s">
        <v>41</v>
      </c>
      <c r="E792">
        <v>289</v>
      </c>
      <c r="F792">
        <v>4406</v>
      </c>
      <c r="G792">
        <v>438</v>
      </c>
      <c r="H792">
        <v>16340</v>
      </c>
      <c r="I792">
        <v>0.74</v>
      </c>
    </row>
    <row r="793" spans="1:9" x14ac:dyDescent="0.3">
      <c r="A793" t="s">
        <v>19</v>
      </c>
      <c r="B793">
        <v>847</v>
      </c>
      <c r="C793" s="14">
        <v>0.51328703703703704</v>
      </c>
      <c r="D793" s="14" t="s">
        <v>41</v>
      </c>
      <c r="E793">
        <v>299</v>
      </c>
      <c r="F793">
        <v>3758</v>
      </c>
      <c r="G793">
        <v>309</v>
      </c>
      <c r="H793">
        <v>15961</v>
      </c>
      <c r="I793">
        <v>0.78</v>
      </c>
    </row>
    <row r="794" spans="1:9" x14ac:dyDescent="0.3">
      <c r="A794" t="s">
        <v>19</v>
      </c>
      <c r="B794">
        <v>848</v>
      </c>
      <c r="C794" s="14">
        <v>0.51334490740740735</v>
      </c>
      <c r="D794" s="14" t="s">
        <v>41</v>
      </c>
      <c r="E794">
        <v>817</v>
      </c>
      <c r="F794">
        <v>4386</v>
      </c>
      <c r="G794">
        <v>707</v>
      </c>
      <c r="H794">
        <v>15802</v>
      </c>
      <c r="I794">
        <v>0.76</v>
      </c>
    </row>
    <row r="795" spans="1:9" x14ac:dyDescent="0.3">
      <c r="A795" t="s">
        <v>19</v>
      </c>
      <c r="B795">
        <v>849</v>
      </c>
      <c r="C795" s="14">
        <v>0.51340277777777776</v>
      </c>
      <c r="D795" s="14" t="s">
        <v>41</v>
      </c>
      <c r="E795">
        <v>269</v>
      </c>
      <c r="F795">
        <v>3898</v>
      </c>
      <c r="G795">
        <v>329</v>
      </c>
      <c r="H795">
        <v>15872</v>
      </c>
      <c r="I795">
        <v>0.77</v>
      </c>
    </row>
    <row r="796" spans="1:9" x14ac:dyDescent="0.3">
      <c r="A796" t="s">
        <v>19</v>
      </c>
      <c r="B796">
        <v>850</v>
      </c>
      <c r="C796" s="14">
        <v>0.51348379629629626</v>
      </c>
      <c r="D796" s="14" t="s">
        <v>41</v>
      </c>
      <c r="E796">
        <v>209</v>
      </c>
      <c r="F796">
        <v>4805</v>
      </c>
      <c r="G796">
        <v>219</v>
      </c>
      <c r="H796">
        <v>19341</v>
      </c>
      <c r="I796">
        <v>0.76</v>
      </c>
    </row>
    <row r="797" spans="1:9" x14ac:dyDescent="0.3">
      <c r="A797" t="s">
        <v>18</v>
      </c>
      <c r="B797">
        <v>851</v>
      </c>
      <c r="C797" s="14">
        <v>0.51371527777777781</v>
      </c>
      <c r="D797" s="14" t="s">
        <v>41</v>
      </c>
      <c r="E797">
        <v>338</v>
      </c>
      <c r="F797">
        <v>3509</v>
      </c>
      <c r="G797">
        <v>588</v>
      </c>
      <c r="H797">
        <v>12572</v>
      </c>
      <c r="I797">
        <v>0.74</v>
      </c>
    </row>
    <row r="798" spans="1:9" x14ac:dyDescent="0.3">
      <c r="A798" t="s">
        <v>18</v>
      </c>
      <c r="B798">
        <v>852</v>
      </c>
      <c r="C798" s="14">
        <v>0.51376157407407408</v>
      </c>
      <c r="D798" s="14" t="s">
        <v>41</v>
      </c>
      <c r="E798">
        <v>448</v>
      </c>
      <c r="F798">
        <v>5114</v>
      </c>
      <c r="G798">
        <v>488</v>
      </c>
      <c r="H798">
        <v>18145</v>
      </c>
      <c r="I798">
        <v>0.74</v>
      </c>
    </row>
    <row r="799" spans="1:9" x14ac:dyDescent="0.3">
      <c r="A799" t="s">
        <v>18</v>
      </c>
      <c r="B799">
        <v>853</v>
      </c>
      <c r="C799" s="14">
        <v>0.51383101851851853</v>
      </c>
      <c r="D799" s="14" t="s">
        <v>41</v>
      </c>
      <c r="E799">
        <v>1036</v>
      </c>
      <c r="F799">
        <v>5643</v>
      </c>
      <c r="G799">
        <v>1326</v>
      </c>
      <c r="H799">
        <v>18763</v>
      </c>
      <c r="I799">
        <v>0.74</v>
      </c>
    </row>
    <row r="800" spans="1:9" x14ac:dyDescent="0.3">
      <c r="A800" t="s">
        <v>18</v>
      </c>
      <c r="B800">
        <v>854</v>
      </c>
      <c r="C800" s="14">
        <v>0.5138773148148148</v>
      </c>
      <c r="D800" s="14" t="s">
        <v>41</v>
      </c>
      <c r="E800">
        <v>558</v>
      </c>
      <c r="F800">
        <v>4456</v>
      </c>
      <c r="G800">
        <v>648</v>
      </c>
      <c r="H800">
        <v>16181</v>
      </c>
      <c r="I800">
        <v>0.75</v>
      </c>
    </row>
    <row r="801" spans="1:9" x14ac:dyDescent="0.3">
      <c r="A801" t="s">
        <v>18</v>
      </c>
      <c r="B801">
        <v>855</v>
      </c>
      <c r="C801" s="14">
        <v>0.51394675925925926</v>
      </c>
      <c r="D801" s="14" t="s">
        <v>41</v>
      </c>
      <c r="E801">
        <v>478</v>
      </c>
      <c r="F801">
        <v>3858</v>
      </c>
      <c r="G801">
        <v>787</v>
      </c>
      <c r="H801">
        <v>13419</v>
      </c>
      <c r="I801">
        <v>0.73</v>
      </c>
    </row>
    <row r="802" spans="1:9" x14ac:dyDescent="0.3">
      <c r="A802" t="s">
        <v>18</v>
      </c>
      <c r="B802">
        <v>856</v>
      </c>
      <c r="C802" s="14">
        <v>0.51399305555555552</v>
      </c>
      <c r="D802" s="14" t="s">
        <v>41</v>
      </c>
      <c r="E802">
        <v>358</v>
      </c>
      <c r="F802">
        <v>3868</v>
      </c>
      <c r="G802">
        <v>418</v>
      </c>
      <c r="H802">
        <v>15084</v>
      </c>
      <c r="I802">
        <v>0.76</v>
      </c>
    </row>
    <row r="803" spans="1:9" x14ac:dyDescent="0.3">
      <c r="A803" t="s">
        <v>18</v>
      </c>
      <c r="B803">
        <v>857</v>
      </c>
      <c r="C803" s="14">
        <v>0.51405092592592594</v>
      </c>
      <c r="D803" s="14" t="s">
        <v>41</v>
      </c>
      <c r="E803">
        <v>209</v>
      </c>
      <c r="F803">
        <v>3928</v>
      </c>
      <c r="G803">
        <v>259</v>
      </c>
      <c r="H803">
        <v>16051</v>
      </c>
      <c r="I803">
        <v>0.76</v>
      </c>
    </row>
    <row r="804" spans="1:9" x14ac:dyDescent="0.3">
      <c r="A804" t="s">
        <v>18</v>
      </c>
      <c r="B804">
        <v>858</v>
      </c>
      <c r="C804" s="14">
        <v>0.51409722222222221</v>
      </c>
      <c r="D804" s="14" t="s">
        <v>41</v>
      </c>
      <c r="E804">
        <v>448</v>
      </c>
      <c r="F804">
        <v>3928</v>
      </c>
      <c r="G804">
        <v>458</v>
      </c>
      <c r="H804">
        <v>14935</v>
      </c>
      <c r="I804">
        <v>0.76</v>
      </c>
    </row>
    <row r="805" spans="1:9" x14ac:dyDescent="0.3">
      <c r="A805" t="s">
        <v>18</v>
      </c>
      <c r="B805">
        <v>859</v>
      </c>
      <c r="C805" s="14">
        <v>0.51415509259259262</v>
      </c>
      <c r="D805" s="14" t="s">
        <v>41</v>
      </c>
      <c r="E805">
        <v>319</v>
      </c>
      <c r="F805">
        <v>3329</v>
      </c>
      <c r="G805">
        <v>348</v>
      </c>
      <c r="H805">
        <v>13479</v>
      </c>
      <c r="I805">
        <v>0.77</v>
      </c>
    </row>
    <row r="806" spans="1:9" x14ac:dyDescent="0.3">
      <c r="A806" t="s">
        <v>18</v>
      </c>
      <c r="B806">
        <v>860</v>
      </c>
      <c r="C806" s="14">
        <v>0.51422453703703697</v>
      </c>
      <c r="D806" s="14" t="s">
        <v>41</v>
      </c>
      <c r="E806">
        <v>259</v>
      </c>
      <c r="F806">
        <v>3020</v>
      </c>
      <c r="G806">
        <v>259</v>
      </c>
      <c r="H806">
        <v>8763</v>
      </c>
      <c r="I806">
        <v>0.68</v>
      </c>
    </row>
    <row r="807" spans="1:9" x14ac:dyDescent="0.3">
      <c r="A807" t="s">
        <v>18</v>
      </c>
      <c r="B807">
        <v>861</v>
      </c>
      <c r="C807" s="14">
        <v>0.51428240740740738</v>
      </c>
      <c r="D807" s="14" t="s">
        <v>41</v>
      </c>
      <c r="E807">
        <v>259</v>
      </c>
      <c r="F807">
        <v>4197</v>
      </c>
      <c r="G807">
        <v>279</v>
      </c>
      <c r="H807">
        <v>16659</v>
      </c>
      <c r="I807">
        <v>0.76</v>
      </c>
    </row>
    <row r="808" spans="1:9" x14ac:dyDescent="0.3">
      <c r="A808" t="s">
        <v>18</v>
      </c>
      <c r="B808">
        <v>862</v>
      </c>
      <c r="C808" s="14">
        <v>0.5143402777777778</v>
      </c>
      <c r="D808" s="14" t="s">
        <v>41</v>
      </c>
      <c r="E808">
        <v>817</v>
      </c>
      <c r="F808">
        <v>3948</v>
      </c>
      <c r="G808">
        <v>937</v>
      </c>
      <c r="H808">
        <v>14476</v>
      </c>
      <c r="I808">
        <v>0.77</v>
      </c>
    </row>
    <row r="809" spans="1:9" x14ac:dyDescent="0.3">
      <c r="A809" t="s">
        <v>18</v>
      </c>
      <c r="B809">
        <v>863</v>
      </c>
      <c r="C809" s="14">
        <v>0.51474537037037038</v>
      </c>
      <c r="D809" s="14" t="s">
        <v>41</v>
      </c>
      <c r="E809">
        <v>259</v>
      </c>
      <c r="F809">
        <v>4835</v>
      </c>
      <c r="G809">
        <v>319</v>
      </c>
      <c r="H809">
        <v>18693</v>
      </c>
      <c r="I809">
        <v>0.75</v>
      </c>
    </row>
    <row r="810" spans="1:9" x14ac:dyDescent="0.3">
      <c r="A810" t="s">
        <v>18</v>
      </c>
      <c r="B810">
        <v>864</v>
      </c>
      <c r="C810" s="14">
        <v>0.51481481481481484</v>
      </c>
      <c r="D810" s="14" t="s">
        <v>41</v>
      </c>
      <c r="E810">
        <v>299</v>
      </c>
      <c r="F810">
        <v>4247</v>
      </c>
      <c r="G810">
        <v>329</v>
      </c>
      <c r="H810">
        <v>17098</v>
      </c>
      <c r="I810">
        <v>0.76</v>
      </c>
    </row>
    <row r="811" spans="1:9" x14ac:dyDescent="0.3">
      <c r="A811" t="s">
        <v>18</v>
      </c>
      <c r="B811">
        <v>865</v>
      </c>
      <c r="C811" s="14">
        <v>0.51487268518518514</v>
      </c>
      <c r="D811" s="14" t="s">
        <v>41</v>
      </c>
      <c r="E811">
        <v>418</v>
      </c>
      <c r="F811">
        <v>4177</v>
      </c>
      <c r="G811">
        <v>408</v>
      </c>
      <c r="H811">
        <v>14984</v>
      </c>
      <c r="I811">
        <v>0.74</v>
      </c>
    </row>
    <row r="812" spans="1:9" x14ac:dyDescent="0.3">
      <c r="A812" t="s">
        <v>17</v>
      </c>
      <c r="B812">
        <v>866</v>
      </c>
      <c r="C812" s="14">
        <v>0.51520833333333338</v>
      </c>
      <c r="D812" s="14" t="s">
        <v>41</v>
      </c>
      <c r="E812">
        <v>209</v>
      </c>
      <c r="F812">
        <v>3609</v>
      </c>
      <c r="G812">
        <v>219</v>
      </c>
      <c r="H812">
        <v>8653</v>
      </c>
      <c r="I812">
        <v>0.6</v>
      </c>
    </row>
    <row r="813" spans="1:9" x14ac:dyDescent="0.3">
      <c r="A813" t="s">
        <v>17</v>
      </c>
      <c r="B813">
        <v>867</v>
      </c>
      <c r="C813" s="14">
        <v>0.51526620370370368</v>
      </c>
      <c r="D813" s="14" t="s">
        <v>41</v>
      </c>
      <c r="E813">
        <v>239</v>
      </c>
      <c r="F813">
        <v>4655</v>
      </c>
      <c r="G813">
        <v>229</v>
      </c>
      <c r="H813">
        <v>16958</v>
      </c>
      <c r="I813">
        <v>0.74</v>
      </c>
    </row>
    <row r="814" spans="1:9" x14ac:dyDescent="0.3">
      <c r="A814" t="s">
        <v>17</v>
      </c>
      <c r="B814">
        <v>868</v>
      </c>
      <c r="C814" s="14">
        <v>0.51531249999999995</v>
      </c>
      <c r="D814" s="14" t="s">
        <v>41</v>
      </c>
      <c r="E814">
        <v>219</v>
      </c>
      <c r="F814">
        <v>4217</v>
      </c>
      <c r="G814">
        <v>259</v>
      </c>
      <c r="H814">
        <v>16111</v>
      </c>
      <c r="I814">
        <v>0.75</v>
      </c>
    </row>
    <row r="815" spans="1:9" x14ac:dyDescent="0.3">
      <c r="A815" t="s">
        <v>17</v>
      </c>
      <c r="B815">
        <v>869</v>
      </c>
      <c r="C815" s="14">
        <v>0.51538194444444441</v>
      </c>
      <c r="D815" s="14" t="s">
        <v>41</v>
      </c>
      <c r="E815">
        <v>199</v>
      </c>
      <c r="F815">
        <v>4187</v>
      </c>
      <c r="G815">
        <v>229</v>
      </c>
      <c r="H815">
        <v>16340</v>
      </c>
      <c r="I815">
        <v>0.75</v>
      </c>
    </row>
    <row r="816" spans="1:9" x14ac:dyDescent="0.3">
      <c r="A816" t="s">
        <v>17</v>
      </c>
      <c r="B816">
        <v>870</v>
      </c>
      <c r="C816" s="14">
        <v>0.51543981481481482</v>
      </c>
      <c r="D816" s="14" t="s">
        <v>41</v>
      </c>
      <c r="E816">
        <v>358</v>
      </c>
      <c r="F816">
        <v>5343</v>
      </c>
      <c r="G816">
        <v>408</v>
      </c>
      <c r="H816">
        <v>17676</v>
      </c>
      <c r="I816">
        <v>0.71</v>
      </c>
    </row>
    <row r="817" spans="1:9" x14ac:dyDescent="0.3">
      <c r="A817" t="s">
        <v>17</v>
      </c>
      <c r="B817">
        <v>871</v>
      </c>
      <c r="C817" s="14">
        <v>0.51549768518518524</v>
      </c>
      <c r="D817" s="14" t="s">
        <v>41</v>
      </c>
      <c r="E817">
        <v>438</v>
      </c>
      <c r="F817">
        <v>4097</v>
      </c>
      <c r="G817">
        <v>458</v>
      </c>
      <c r="H817">
        <v>16261</v>
      </c>
      <c r="I817">
        <v>0.77</v>
      </c>
    </row>
    <row r="818" spans="1:9" x14ac:dyDescent="0.3">
      <c r="A818" t="s">
        <v>17</v>
      </c>
      <c r="B818">
        <v>872</v>
      </c>
      <c r="C818" s="14">
        <v>0.51555555555555554</v>
      </c>
      <c r="D818" s="14" t="s">
        <v>41</v>
      </c>
      <c r="E818">
        <v>707</v>
      </c>
      <c r="F818">
        <v>3240</v>
      </c>
      <c r="G818">
        <v>727</v>
      </c>
      <c r="H818">
        <v>5094</v>
      </c>
      <c r="I818">
        <v>0.42</v>
      </c>
    </row>
    <row r="819" spans="1:9" x14ac:dyDescent="0.3">
      <c r="A819" t="s">
        <v>17</v>
      </c>
      <c r="B819">
        <v>873</v>
      </c>
      <c r="C819" s="14">
        <v>0.51561342592592596</v>
      </c>
      <c r="D819" s="14" t="s">
        <v>41</v>
      </c>
      <c r="E819">
        <v>438</v>
      </c>
      <c r="F819">
        <v>4665</v>
      </c>
      <c r="G819">
        <v>319</v>
      </c>
      <c r="H819">
        <v>17337</v>
      </c>
      <c r="I819">
        <v>0.75</v>
      </c>
    </row>
    <row r="820" spans="1:9" x14ac:dyDescent="0.3">
      <c r="A820" t="s">
        <v>17</v>
      </c>
      <c r="B820">
        <v>874</v>
      </c>
      <c r="C820" s="14">
        <v>0.51569444444444446</v>
      </c>
      <c r="D820" s="14" t="s">
        <v>41</v>
      </c>
      <c r="E820">
        <v>498</v>
      </c>
      <c r="F820">
        <v>4277</v>
      </c>
      <c r="G820">
        <v>508</v>
      </c>
      <c r="H820">
        <v>15762</v>
      </c>
      <c r="I820">
        <v>0.75</v>
      </c>
    </row>
    <row r="821" spans="1:9" x14ac:dyDescent="0.3">
      <c r="A821" t="s">
        <v>17</v>
      </c>
      <c r="B821">
        <v>875</v>
      </c>
      <c r="C821" s="14">
        <v>0.51575231481481476</v>
      </c>
      <c r="D821" s="14" t="s">
        <v>41</v>
      </c>
      <c r="E821">
        <v>817</v>
      </c>
      <c r="F821">
        <v>5363</v>
      </c>
      <c r="G821">
        <v>957</v>
      </c>
      <c r="H821">
        <v>16011</v>
      </c>
      <c r="I821">
        <v>0.7</v>
      </c>
    </row>
    <row r="822" spans="1:9" x14ac:dyDescent="0.3">
      <c r="A822" t="s">
        <v>17</v>
      </c>
      <c r="B822">
        <v>876</v>
      </c>
      <c r="C822" s="14">
        <v>0.51579861111111114</v>
      </c>
      <c r="D822" s="14" t="s">
        <v>41</v>
      </c>
      <c r="E822">
        <v>309</v>
      </c>
      <c r="F822">
        <v>3928</v>
      </c>
      <c r="G822">
        <v>229</v>
      </c>
      <c r="H822">
        <v>15493</v>
      </c>
      <c r="I822">
        <v>0.76</v>
      </c>
    </row>
    <row r="823" spans="1:9" x14ac:dyDescent="0.3">
      <c r="A823" t="s">
        <v>17</v>
      </c>
      <c r="B823">
        <v>877</v>
      </c>
      <c r="C823" s="14">
        <v>0.51586805555555559</v>
      </c>
      <c r="D823" s="14" t="s">
        <v>41</v>
      </c>
      <c r="E823">
        <v>727</v>
      </c>
      <c r="F823">
        <v>4646</v>
      </c>
      <c r="G823">
        <v>847</v>
      </c>
      <c r="H823">
        <v>15682</v>
      </c>
      <c r="I823">
        <v>0.74</v>
      </c>
    </row>
    <row r="824" spans="1:9" x14ac:dyDescent="0.3">
      <c r="A824" t="s">
        <v>17</v>
      </c>
      <c r="B824">
        <v>878</v>
      </c>
      <c r="C824" s="14">
        <v>0.51593750000000005</v>
      </c>
      <c r="D824" s="14" t="s">
        <v>41</v>
      </c>
      <c r="E824">
        <v>837</v>
      </c>
      <c r="F824">
        <v>4935</v>
      </c>
      <c r="G824">
        <v>867</v>
      </c>
      <c r="H824">
        <v>15991</v>
      </c>
      <c r="I824">
        <v>0.73</v>
      </c>
    </row>
    <row r="825" spans="1:9" x14ac:dyDescent="0.3">
      <c r="A825" t="s">
        <v>17</v>
      </c>
      <c r="B825">
        <v>879</v>
      </c>
      <c r="C825" s="14">
        <v>0.5160069444444445</v>
      </c>
      <c r="D825" s="14" t="s">
        <v>41</v>
      </c>
      <c r="E825">
        <v>199</v>
      </c>
      <c r="F825">
        <v>4616</v>
      </c>
      <c r="G825">
        <v>309</v>
      </c>
      <c r="H825">
        <v>17696</v>
      </c>
      <c r="I825">
        <v>0.75</v>
      </c>
    </row>
    <row r="826" spans="1:9" x14ac:dyDescent="0.3">
      <c r="A826" t="s">
        <v>17</v>
      </c>
      <c r="B826">
        <v>880</v>
      </c>
      <c r="C826" s="14">
        <v>0.51613425925925926</v>
      </c>
      <c r="D826" s="14" t="s">
        <v>41</v>
      </c>
      <c r="E826">
        <v>199</v>
      </c>
      <c r="F826">
        <v>4167</v>
      </c>
      <c r="G826">
        <v>199</v>
      </c>
      <c r="H826">
        <v>16968</v>
      </c>
      <c r="I826">
        <v>0.76</v>
      </c>
    </row>
    <row r="827" spans="1:9" x14ac:dyDescent="0.3">
      <c r="A827" t="s">
        <v>22</v>
      </c>
      <c r="B827">
        <v>881</v>
      </c>
      <c r="C827" s="14">
        <v>0.52016203703703701</v>
      </c>
      <c r="D827" s="14" t="s">
        <v>41</v>
      </c>
      <c r="E827">
        <v>289</v>
      </c>
      <c r="F827">
        <v>4496</v>
      </c>
      <c r="G827">
        <v>428</v>
      </c>
      <c r="H827">
        <v>17377</v>
      </c>
      <c r="I827">
        <v>0.75</v>
      </c>
    </row>
    <row r="828" spans="1:9" x14ac:dyDescent="0.3">
      <c r="A828" t="s">
        <v>22</v>
      </c>
      <c r="B828">
        <v>882</v>
      </c>
      <c r="C828" s="14">
        <v>0.52025462962962965</v>
      </c>
      <c r="D828" s="14" t="s">
        <v>41</v>
      </c>
      <c r="E828">
        <v>2133</v>
      </c>
      <c r="F828">
        <v>5952</v>
      </c>
      <c r="G828">
        <v>2113</v>
      </c>
      <c r="H828">
        <v>18653</v>
      </c>
      <c r="I828">
        <v>0.77</v>
      </c>
    </row>
    <row r="829" spans="1:9" x14ac:dyDescent="0.3">
      <c r="A829" t="s">
        <v>22</v>
      </c>
      <c r="B829">
        <v>883</v>
      </c>
      <c r="C829" s="14">
        <v>0.52031250000000007</v>
      </c>
      <c r="D829" s="14" t="s">
        <v>41</v>
      </c>
      <c r="E829">
        <v>737</v>
      </c>
      <c r="F829">
        <v>4586</v>
      </c>
      <c r="G829">
        <v>667</v>
      </c>
      <c r="H829">
        <v>15882</v>
      </c>
      <c r="I829">
        <v>0.75</v>
      </c>
    </row>
    <row r="830" spans="1:9" x14ac:dyDescent="0.3">
      <c r="A830" t="s">
        <v>22</v>
      </c>
      <c r="B830">
        <v>884</v>
      </c>
      <c r="C830" s="14">
        <v>0.52038194444444441</v>
      </c>
      <c r="D830" s="14" t="s">
        <v>41</v>
      </c>
      <c r="E830">
        <v>917</v>
      </c>
      <c r="F830">
        <v>4366</v>
      </c>
      <c r="G830">
        <v>947</v>
      </c>
      <c r="H830">
        <v>15952</v>
      </c>
      <c r="I830">
        <v>0.77</v>
      </c>
    </row>
    <row r="831" spans="1:9" x14ac:dyDescent="0.3">
      <c r="A831" t="s">
        <v>22</v>
      </c>
      <c r="B831">
        <v>885</v>
      </c>
      <c r="C831" s="14">
        <v>0.52042824074074068</v>
      </c>
      <c r="D831" s="14" t="s">
        <v>41</v>
      </c>
      <c r="E831">
        <v>468</v>
      </c>
      <c r="F831">
        <v>4326</v>
      </c>
      <c r="G831">
        <v>358</v>
      </c>
      <c r="H831">
        <v>15284</v>
      </c>
      <c r="I831">
        <v>0.74</v>
      </c>
    </row>
    <row r="832" spans="1:9" x14ac:dyDescent="0.3">
      <c r="A832" t="s">
        <v>22</v>
      </c>
      <c r="B832">
        <v>886</v>
      </c>
      <c r="C832" s="14">
        <v>0.52047453703703705</v>
      </c>
      <c r="D832" s="14" t="s">
        <v>41</v>
      </c>
      <c r="E832">
        <v>658</v>
      </c>
      <c r="F832">
        <v>5583</v>
      </c>
      <c r="G832">
        <v>618</v>
      </c>
      <c r="H832">
        <v>17607</v>
      </c>
      <c r="I832">
        <v>0.71</v>
      </c>
    </row>
    <row r="833" spans="1:9" x14ac:dyDescent="0.3">
      <c r="A833" t="s">
        <v>22</v>
      </c>
      <c r="B833">
        <v>887</v>
      </c>
      <c r="C833" s="14">
        <v>0.52053240740740747</v>
      </c>
      <c r="D833" s="14" t="s">
        <v>41</v>
      </c>
      <c r="E833">
        <v>618</v>
      </c>
      <c r="F833">
        <v>4386</v>
      </c>
      <c r="G833">
        <v>857</v>
      </c>
      <c r="H833">
        <v>17866</v>
      </c>
      <c r="I833">
        <v>0.78</v>
      </c>
    </row>
    <row r="834" spans="1:9" x14ac:dyDescent="0.3">
      <c r="A834" t="s">
        <v>22</v>
      </c>
      <c r="B834">
        <v>888</v>
      </c>
      <c r="C834" s="14">
        <v>0.52057870370370374</v>
      </c>
      <c r="D834" s="14" t="s">
        <v>41</v>
      </c>
      <c r="E834">
        <v>1226</v>
      </c>
      <c r="F834">
        <v>5104</v>
      </c>
      <c r="G834">
        <v>1166</v>
      </c>
      <c r="H834">
        <v>17337</v>
      </c>
      <c r="I834">
        <v>0.76</v>
      </c>
    </row>
    <row r="835" spans="1:9" x14ac:dyDescent="0.3">
      <c r="A835" t="s">
        <v>22</v>
      </c>
      <c r="B835">
        <v>889</v>
      </c>
      <c r="C835" s="14">
        <v>0.52065972222222223</v>
      </c>
      <c r="D835" s="14" t="s">
        <v>41</v>
      </c>
      <c r="E835">
        <v>368</v>
      </c>
      <c r="F835">
        <v>3898</v>
      </c>
      <c r="G835">
        <v>329</v>
      </c>
      <c r="H835">
        <v>13798</v>
      </c>
      <c r="I835">
        <v>0.74</v>
      </c>
    </row>
    <row r="836" spans="1:9" x14ac:dyDescent="0.3">
      <c r="A836" t="s">
        <v>22</v>
      </c>
      <c r="B836">
        <v>890</v>
      </c>
      <c r="C836" s="14">
        <v>0.52072916666666669</v>
      </c>
      <c r="D836" s="14" t="s">
        <v>41</v>
      </c>
      <c r="E836">
        <v>468</v>
      </c>
      <c r="F836">
        <v>5353</v>
      </c>
      <c r="G836">
        <v>458</v>
      </c>
      <c r="H836">
        <v>18733</v>
      </c>
      <c r="I836">
        <v>0.73</v>
      </c>
    </row>
    <row r="837" spans="1:9" x14ac:dyDescent="0.3">
      <c r="A837" t="s">
        <v>22</v>
      </c>
      <c r="B837">
        <v>891</v>
      </c>
      <c r="C837" s="14">
        <v>0.52077546296296295</v>
      </c>
      <c r="D837" s="14" t="s">
        <v>41</v>
      </c>
      <c r="E837">
        <v>917</v>
      </c>
      <c r="F837">
        <v>4057</v>
      </c>
      <c r="G837">
        <v>528</v>
      </c>
      <c r="H837">
        <v>13389</v>
      </c>
      <c r="I837">
        <v>0.76</v>
      </c>
    </row>
    <row r="838" spans="1:9" x14ac:dyDescent="0.3">
      <c r="A838" t="s">
        <v>22</v>
      </c>
      <c r="B838">
        <v>892</v>
      </c>
      <c r="C838" s="14">
        <v>0.52086805555555549</v>
      </c>
      <c r="D838" s="14" t="s">
        <v>41</v>
      </c>
      <c r="E838">
        <v>289</v>
      </c>
      <c r="F838">
        <v>5902</v>
      </c>
      <c r="G838">
        <v>329</v>
      </c>
      <c r="H838">
        <v>25273</v>
      </c>
      <c r="I838">
        <v>0.77</v>
      </c>
    </row>
    <row r="839" spans="1:9" x14ac:dyDescent="0.3">
      <c r="A839" t="s">
        <v>22</v>
      </c>
      <c r="B839">
        <v>893</v>
      </c>
      <c r="C839" s="14">
        <v>0.5209259259259259</v>
      </c>
      <c r="D839" s="14" t="s">
        <v>41</v>
      </c>
      <c r="E839">
        <v>1844</v>
      </c>
      <c r="F839">
        <v>5333</v>
      </c>
      <c r="G839">
        <v>2512</v>
      </c>
      <c r="H839">
        <v>17208</v>
      </c>
      <c r="I839">
        <v>0.76</v>
      </c>
    </row>
    <row r="840" spans="1:9" x14ac:dyDescent="0.3">
      <c r="A840" t="s">
        <v>22</v>
      </c>
      <c r="B840">
        <v>894</v>
      </c>
      <c r="C840" s="14">
        <v>0.52097222222222228</v>
      </c>
      <c r="D840" s="14" t="s">
        <v>41</v>
      </c>
      <c r="E840">
        <v>1256</v>
      </c>
      <c r="F840">
        <v>5004</v>
      </c>
      <c r="G840">
        <v>1186</v>
      </c>
      <c r="H840">
        <v>15632</v>
      </c>
      <c r="I840">
        <v>0.74</v>
      </c>
    </row>
    <row r="841" spans="1:9" x14ac:dyDescent="0.3">
      <c r="A841" t="s">
        <v>22</v>
      </c>
      <c r="B841">
        <v>895</v>
      </c>
      <c r="C841" s="14">
        <v>0.52104166666666674</v>
      </c>
      <c r="D841" s="14" t="s">
        <v>41</v>
      </c>
      <c r="E841">
        <v>1914</v>
      </c>
      <c r="F841">
        <v>5563</v>
      </c>
      <c r="G841">
        <v>1694</v>
      </c>
      <c r="H841">
        <v>11455</v>
      </c>
      <c r="I841">
        <v>0.63</v>
      </c>
    </row>
    <row r="842" spans="1:9" x14ac:dyDescent="0.3">
      <c r="A842" t="s">
        <v>19</v>
      </c>
      <c r="B842">
        <v>896</v>
      </c>
      <c r="C842" s="14">
        <v>0.49320601851851853</v>
      </c>
      <c r="D842" s="14" t="s">
        <v>25</v>
      </c>
      <c r="E842">
        <v>129</v>
      </c>
      <c r="F842">
        <v>3609</v>
      </c>
      <c r="G842">
        <v>139</v>
      </c>
      <c r="H842">
        <v>10468</v>
      </c>
      <c r="I842">
        <v>0.66</v>
      </c>
    </row>
    <row r="843" spans="1:9" x14ac:dyDescent="0.3">
      <c r="A843" t="s">
        <v>19</v>
      </c>
      <c r="B843">
        <v>897</v>
      </c>
      <c r="C843" s="14">
        <v>0.49328703703703702</v>
      </c>
      <c r="D843" s="14" t="s">
        <v>25</v>
      </c>
      <c r="E843">
        <v>129</v>
      </c>
      <c r="F843">
        <v>5962</v>
      </c>
      <c r="G843">
        <v>139</v>
      </c>
      <c r="H843">
        <v>20976</v>
      </c>
      <c r="I843">
        <v>0.72</v>
      </c>
    </row>
    <row r="844" spans="1:9" x14ac:dyDescent="0.3">
      <c r="A844" t="s">
        <v>19</v>
      </c>
      <c r="B844">
        <v>898</v>
      </c>
      <c r="C844" s="14">
        <v>0.49333333333333335</v>
      </c>
      <c r="D844" s="14" t="s">
        <v>25</v>
      </c>
      <c r="E844">
        <v>129</v>
      </c>
      <c r="F844">
        <v>4406</v>
      </c>
      <c r="G844">
        <v>139</v>
      </c>
      <c r="H844">
        <v>18972</v>
      </c>
      <c r="I844">
        <v>0.77</v>
      </c>
    </row>
    <row r="845" spans="1:9" x14ac:dyDescent="0.3">
      <c r="A845" t="s">
        <v>19</v>
      </c>
      <c r="B845">
        <v>899</v>
      </c>
      <c r="C845" s="14">
        <v>0.49339120370370365</v>
      </c>
      <c r="D845" s="14" t="s">
        <v>25</v>
      </c>
      <c r="E845">
        <v>159</v>
      </c>
      <c r="F845">
        <v>3609</v>
      </c>
      <c r="G845">
        <v>189</v>
      </c>
      <c r="H845">
        <v>15054</v>
      </c>
      <c r="I845">
        <v>0.77</v>
      </c>
    </row>
    <row r="846" spans="1:9" x14ac:dyDescent="0.3">
      <c r="A846" t="s">
        <v>19</v>
      </c>
      <c r="B846">
        <v>900</v>
      </c>
      <c r="C846" s="14">
        <v>0.49344907407407407</v>
      </c>
      <c r="D846" s="14" t="s">
        <v>25</v>
      </c>
      <c r="E846">
        <v>139</v>
      </c>
      <c r="F846">
        <v>4317</v>
      </c>
      <c r="G846">
        <v>149</v>
      </c>
      <c r="H846">
        <v>17676</v>
      </c>
      <c r="I846">
        <v>0.76</v>
      </c>
    </row>
    <row r="847" spans="1:9" x14ac:dyDescent="0.3">
      <c r="A847" t="s">
        <v>19</v>
      </c>
      <c r="B847">
        <v>901</v>
      </c>
      <c r="C847" s="14">
        <v>0.49349537037037039</v>
      </c>
      <c r="D847" s="14" t="s">
        <v>25</v>
      </c>
      <c r="E847">
        <v>129</v>
      </c>
      <c r="F847">
        <v>4406</v>
      </c>
      <c r="G847">
        <v>139</v>
      </c>
      <c r="H847">
        <v>17656</v>
      </c>
      <c r="I847">
        <v>0.76</v>
      </c>
    </row>
    <row r="848" spans="1:9" x14ac:dyDescent="0.3">
      <c r="A848" t="s">
        <v>19</v>
      </c>
      <c r="B848">
        <v>902</v>
      </c>
      <c r="C848" s="14">
        <v>0.49356481481481485</v>
      </c>
      <c r="D848" s="14" t="s">
        <v>25</v>
      </c>
      <c r="E848">
        <v>129</v>
      </c>
      <c r="F848">
        <v>3728</v>
      </c>
      <c r="G848">
        <v>139</v>
      </c>
      <c r="H848">
        <v>15762</v>
      </c>
      <c r="I848">
        <v>0.77</v>
      </c>
    </row>
    <row r="849" spans="1:9" x14ac:dyDescent="0.3">
      <c r="A849" t="s">
        <v>19</v>
      </c>
      <c r="B849">
        <v>903</v>
      </c>
      <c r="C849" s="14">
        <v>0.49362268518518521</v>
      </c>
      <c r="D849" s="14" t="s">
        <v>25</v>
      </c>
      <c r="E849">
        <v>129</v>
      </c>
      <c r="F849">
        <v>4536</v>
      </c>
      <c r="G849">
        <v>149</v>
      </c>
      <c r="H849">
        <v>19421</v>
      </c>
      <c r="I849">
        <v>0.77</v>
      </c>
    </row>
    <row r="850" spans="1:9" x14ac:dyDescent="0.3">
      <c r="A850" t="s">
        <v>19</v>
      </c>
      <c r="B850">
        <v>904</v>
      </c>
      <c r="C850" s="14">
        <v>0.49369212962962966</v>
      </c>
      <c r="D850" s="14" t="s">
        <v>25</v>
      </c>
      <c r="E850">
        <v>149</v>
      </c>
      <c r="F850">
        <v>3439</v>
      </c>
      <c r="G850">
        <v>169</v>
      </c>
      <c r="H850">
        <v>15084</v>
      </c>
      <c r="I850">
        <v>0.78</v>
      </c>
    </row>
    <row r="851" spans="1:9" x14ac:dyDescent="0.3">
      <c r="A851" t="s">
        <v>19</v>
      </c>
      <c r="B851">
        <v>905</v>
      </c>
      <c r="C851" s="14">
        <v>0.49374999999999997</v>
      </c>
      <c r="D851" s="14" t="s">
        <v>25</v>
      </c>
      <c r="E851">
        <v>139</v>
      </c>
      <c r="F851">
        <v>4476</v>
      </c>
      <c r="G851">
        <v>149</v>
      </c>
      <c r="H851">
        <v>16699</v>
      </c>
      <c r="I851">
        <v>0.74</v>
      </c>
    </row>
    <row r="852" spans="1:9" x14ac:dyDescent="0.3">
      <c r="A852" t="s">
        <v>19</v>
      </c>
      <c r="B852">
        <v>906</v>
      </c>
      <c r="C852" s="14">
        <v>0.49380787037037038</v>
      </c>
      <c r="D852" s="14" t="s">
        <v>25</v>
      </c>
      <c r="E852">
        <v>129</v>
      </c>
      <c r="F852">
        <v>4037</v>
      </c>
      <c r="G852">
        <v>139</v>
      </c>
      <c r="H852">
        <v>17656</v>
      </c>
      <c r="I852">
        <v>0.78</v>
      </c>
    </row>
    <row r="853" spans="1:9" x14ac:dyDescent="0.3">
      <c r="A853" t="s">
        <v>19</v>
      </c>
      <c r="B853">
        <v>907</v>
      </c>
      <c r="C853" s="14">
        <v>0.49386574074074074</v>
      </c>
      <c r="D853" s="14" t="s">
        <v>25</v>
      </c>
      <c r="E853">
        <v>159</v>
      </c>
      <c r="F853">
        <v>3728</v>
      </c>
      <c r="G853">
        <v>159</v>
      </c>
      <c r="H853">
        <v>15742</v>
      </c>
      <c r="I853">
        <v>0.77</v>
      </c>
    </row>
    <row r="854" spans="1:9" x14ac:dyDescent="0.3">
      <c r="A854" t="s">
        <v>19</v>
      </c>
      <c r="B854">
        <v>908</v>
      </c>
      <c r="C854" s="14">
        <v>0.4939236111111111</v>
      </c>
      <c r="D854" s="14" t="s">
        <v>25</v>
      </c>
      <c r="E854">
        <v>189</v>
      </c>
      <c r="F854">
        <v>4536</v>
      </c>
      <c r="G854">
        <v>189</v>
      </c>
      <c r="H854">
        <v>17457</v>
      </c>
      <c r="I854">
        <v>0.75</v>
      </c>
    </row>
    <row r="855" spans="1:9" x14ac:dyDescent="0.3">
      <c r="A855" t="s">
        <v>19</v>
      </c>
      <c r="B855">
        <v>909</v>
      </c>
      <c r="C855" s="14">
        <v>0.49401620370370369</v>
      </c>
      <c r="D855" s="14" t="s">
        <v>25</v>
      </c>
      <c r="E855">
        <v>139</v>
      </c>
      <c r="F855">
        <v>4187</v>
      </c>
      <c r="G855">
        <v>139</v>
      </c>
      <c r="H855">
        <v>11585</v>
      </c>
      <c r="I855">
        <v>0.65</v>
      </c>
    </row>
    <row r="856" spans="1:9" x14ac:dyDescent="0.3">
      <c r="A856" t="s">
        <v>19</v>
      </c>
      <c r="B856">
        <v>910</v>
      </c>
      <c r="C856" s="14">
        <v>0.49406250000000002</v>
      </c>
      <c r="D856" s="14" t="s">
        <v>25</v>
      </c>
      <c r="E856">
        <v>249</v>
      </c>
      <c r="F856">
        <v>4466</v>
      </c>
      <c r="G856">
        <v>239</v>
      </c>
      <c r="H856">
        <v>18414</v>
      </c>
      <c r="I856">
        <v>0.77</v>
      </c>
    </row>
    <row r="857" spans="1:9" x14ac:dyDescent="0.3">
      <c r="A857" t="s">
        <v>18</v>
      </c>
      <c r="B857">
        <v>911</v>
      </c>
      <c r="C857" s="14">
        <v>0.49447916666666664</v>
      </c>
      <c r="D857" s="14" t="s">
        <v>25</v>
      </c>
      <c r="E857">
        <v>149</v>
      </c>
      <c r="F857">
        <v>5333</v>
      </c>
      <c r="G857">
        <v>159</v>
      </c>
      <c r="H857">
        <v>22582</v>
      </c>
      <c r="I857">
        <v>0.77</v>
      </c>
    </row>
    <row r="858" spans="1:9" x14ac:dyDescent="0.3">
      <c r="A858" t="s">
        <v>18</v>
      </c>
      <c r="B858">
        <v>912</v>
      </c>
      <c r="C858" s="14">
        <v>0.49458333333333332</v>
      </c>
      <c r="D858" s="14" t="s">
        <v>25</v>
      </c>
      <c r="E858">
        <v>139</v>
      </c>
      <c r="F858">
        <v>6081</v>
      </c>
      <c r="G858">
        <v>149</v>
      </c>
      <c r="H858">
        <v>23838</v>
      </c>
      <c r="I858">
        <v>0.75</v>
      </c>
    </row>
    <row r="859" spans="1:9" x14ac:dyDescent="0.3">
      <c r="A859" t="s">
        <v>18</v>
      </c>
      <c r="B859">
        <v>913</v>
      </c>
      <c r="C859" s="14">
        <v>0.49464120370370374</v>
      </c>
      <c r="D859" s="14" t="s">
        <v>25</v>
      </c>
      <c r="E859">
        <v>139</v>
      </c>
      <c r="F859">
        <v>4456</v>
      </c>
      <c r="G859">
        <v>149</v>
      </c>
      <c r="H859">
        <v>18933</v>
      </c>
      <c r="I859">
        <v>0.77</v>
      </c>
    </row>
    <row r="860" spans="1:9" x14ac:dyDescent="0.3">
      <c r="A860" t="s">
        <v>18</v>
      </c>
      <c r="B860">
        <v>914</v>
      </c>
      <c r="C860" s="14">
        <v>0.49469907407407404</v>
      </c>
      <c r="D860" s="14" t="s">
        <v>25</v>
      </c>
      <c r="E860">
        <v>149</v>
      </c>
      <c r="F860">
        <v>6081</v>
      </c>
      <c r="G860">
        <v>149</v>
      </c>
      <c r="H860">
        <v>25054</v>
      </c>
      <c r="I860">
        <v>0.76</v>
      </c>
    </row>
    <row r="861" spans="1:9" x14ac:dyDescent="0.3">
      <c r="A861" t="s">
        <v>18</v>
      </c>
      <c r="B861">
        <v>915</v>
      </c>
      <c r="C861" s="14">
        <v>0.49475694444444446</v>
      </c>
      <c r="D861" s="14" t="s">
        <v>25</v>
      </c>
      <c r="E861">
        <v>139</v>
      </c>
      <c r="F861">
        <v>4895</v>
      </c>
      <c r="G861">
        <v>149</v>
      </c>
      <c r="H861">
        <v>17646</v>
      </c>
      <c r="I861">
        <v>0.73</v>
      </c>
    </row>
    <row r="862" spans="1:9" x14ac:dyDescent="0.3">
      <c r="A862" t="s">
        <v>18</v>
      </c>
      <c r="B862">
        <v>916</v>
      </c>
      <c r="C862" s="14">
        <v>0.49480324074074072</v>
      </c>
      <c r="D862" s="14" t="s">
        <v>25</v>
      </c>
      <c r="E862">
        <v>129</v>
      </c>
      <c r="F862">
        <v>4546</v>
      </c>
      <c r="G862">
        <v>139</v>
      </c>
      <c r="H862">
        <v>18155</v>
      </c>
      <c r="I862">
        <v>0.75</v>
      </c>
    </row>
    <row r="863" spans="1:9" x14ac:dyDescent="0.3">
      <c r="A863" t="s">
        <v>18</v>
      </c>
      <c r="B863">
        <v>917</v>
      </c>
      <c r="C863" s="14">
        <v>0.49484953703703699</v>
      </c>
      <c r="D863" s="14" t="s">
        <v>25</v>
      </c>
      <c r="E863">
        <v>149</v>
      </c>
      <c r="F863">
        <v>4287</v>
      </c>
      <c r="G863">
        <v>159</v>
      </c>
      <c r="H863">
        <v>17447</v>
      </c>
      <c r="I863">
        <v>0.76</v>
      </c>
    </row>
    <row r="864" spans="1:9" x14ac:dyDescent="0.3">
      <c r="A864" t="s">
        <v>18</v>
      </c>
      <c r="B864">
        <v>918</v>
      </c>
      <c r="C864" s="14">
        <v>0.49491898148148145</v>
      </c>
      <c r="D864" s="14" t="s">
        <v>25</v>
      </c>
      <c r="E864">
        <v>129</v>
      </c>
      <c r="F864">
        <v>4576</v>
      </c>
      <c r="G864">
        <v>139</v>
      </c>
      <c r="H864">
        <v>18245</v>
      </c>
      <c r="I864">
        <v>0.75</v>
      </c>
    </row>
    <row r="865" spans="1:9" x14ac:dyDescent="0.3">
      <c r="A865" t="s">
        <v>18</v>
      </c>
      <c r="B865">
        <v>919</v>
      </c>
      <c r="C865" s="14">
        <v>0.49497685185185186</v>
      </c>
      <c r="D865" s="14" t="s">
        <v>25</v>
      </c>
      <c r="E865">
        <v>195</v>
      </c>
      <c r="F865">
        <v>7705</v>
      </c>
      <c r="G865">
        <v>227</v>
      </c>
      <c r="H865">
        <v>29650</v>
      </c>
      <c r="I865">
        <v>0.74</v>
      </c>
    </row>
    <row r="866" spans="1:9" x14ac:dyDescent="0.3">
      <c r="A866" t="s">
        <v>18</v>
      </c>
      <c r="B866">
        <v>920</v>
      </c>
      <c r="C866" s="14">
        <v>0.49503472222222222</v>
      </c>
      <c r="D866" s="14" t="s">
        <v>25</v>
      </c>
      <c r="E866">
        <v>129</v>
      </c>
      <c r="F866">
        <v>5174</v>
      </c>
      <c r="G866">
        <v>139</v>
      </c>
      <c r="H866">
        <v>22422</v>
      </c>
      <c r="I866">
        <v>0.77</v>
      </c>
    </row>
    <row r="867" spans="1:9" x14ac:dyDescent="0.3">
      <c r="A867" t="s">
        <v>18</v>
      </c>
      <c r="B867">
        <v>921</v>
      </c>
      <c r="C867" s="14">
        <v>0.49509259259259258</v>
      </c>
      <c r="D867" s="14" t="s">
        <v>25</v>
      </c>
      <c r="E867">
        <v>139</v>
      </c>
      <c r="F867">
        <v>4566</v>
      </c>
      <c r="G867">
        <v>149</v>
      </c>
      <c r="H867">
        <v>19152</v>
      </c>
      <c r="I867">
        <v>0.77</v>
      </c>
    </row>
    <row r="868" spans="1:9" x14ac:dyDescent="0.3">
      <c r="A868" t="s">
        <v>18</v>
      </c>
      <c r="B868">
        <v>922</v>
      </c>
      <c r="C868" s="14">
        <v>0.495150462962963</v>
      </c>
      <c r="D868" s="14" t="s">
        <v>25</v>
      </c>
      <c r="E868">
        <v>129</v>
      </c>
      <c r="F868">
        <v>3728</v>
      </c>
      <c r="G868">
        <v>139</v>
      </c>
      <c r="H868">
        <v>12352</v>
      </c>
      <c r="I868">
        <v>0.71</v>
      </c>
    </row>
    <row r="869" spans="1:9" x14ac:dyDescent="0.3">
      <c r="A869" t="s">
        <v>18</v>
      </c>
      <c r="B869">
        <v>923</v>
      </c>
      <c r="C869" s="14">
        <v>0.49520833333333331</v>
      </c>
      <c r="D869" s="14" t="s">
        <v>25</v>
      </c>
      <c r="E869">
        <v>139</v>
      </c>
      <c r="F869">
        <v>4396</v>
      </c>
      <c r="G869">
        <v>139</v>
      </c>
      <c r="H869">
        <v>16998</v>
      </c>
      <c r="I869">
        <v>0.75</v>
      </c>
    </row>
    <row r="870" spans="1:9" x14ac:dyDescent="0.3">
      <c r="A870" t="s">
        <v>18</v>
      </c>
      <c r="B870">
        <v>924</v>
      </c>
      <c r="C870" s="14">
        <v>0.49525462962962963</v>
      </c>
      <c r="D870" s="14" t="s">
        <v>25</v>
      </c>
      <c r="E870">
        <v>129</v>
      </c>
      <c r="F870">
        <v>4267</v>
      </c>
      <c r="G870">
        <v>139</v>
      </c>
      <c r="H870">
        <v>17317</v>
      </c>
      <c r="I870">
        <v>0.76</v>
      </c>
    </row>
    <row r="871" spans="1:9" x14ac:dyDescent="0.3">
      <c r="A871" t="s">
        <v>18</v>
      </c>
      <c r="B871">
        <v>925</v>
      </c>
      <c r="C871" s="14">
        <v>0.49532407407407408</v>
      </c>
      <c r="D871" s="14" t="s">
        <v>25</v>
      </c>
      <c r="E871">
        <v>129</v>
      </c>
      <c r="F871">
        <v>2791</v>
      </c>
      <c r="G871">
        <v>139</v>
      </c>
      <c r="H871">
        <v>5832</v>
      </c>
      <c r="I871">
        <v>0.53</v>
      </c>
    </row>
    <row r="872" spans="1:9" x14ac:dyDescent="0.3">
      <c r="A872" t="s">
        <v>17</v>
      </c>
      <c r="B872">
        <v>926</v>
      </c>
      <c r="C872" s="14">
        <v>0.49571759259259257</v>
      </c>
      <c r="D872" s="14" t="s">
        <v>25</v>
      </c>
      <c r="E872">
        <v>189</v>
      </c>
      <c r="F872">
        <v>4307</v>
      </c>
      <c r="G872">
        <v>169</v>
      </c>
      <c r="H872">
        <v>17457</v>
      </c>
      <c r="I872">
        <v>0.76</v>
      </c>
    </row>
    <row r="873" spans="1:9" x14ac:dyDescent="0.3">
      <c r="A873" t="s">
        <v>17</v>
      </c>
      <c r="B873">
        <v>927</v>
      </c>
      <c r="C873" s="14">
        <v>0.49577546296296293</v>
      </c>
      <c r="D873" s="14" t="s">
        <v>25</v>
      </c>
      <c r="E873">
        <v>149</v>
      </c>
      <c r="F873">
        <v>4087</v>
      </c>
      <c r="G873">
        <v>169</v>
      </c>
      <c r="H873">
        <v>16889</v>
      </c>
      <c r="I873">
        <v>0.76</v>
      </c>
    </row>
    <row r="874" spans="1:9" x14ac:dyDescent="0.3">
      <c r="A874" t="s">
        <v>17</v>
      </c>
      <c r="B874">
        <v>928</v>
      </c>
      <c r="C874" s="14">
        <v>0.49584490740740739</v>
      </c>
      <c r="D874" s="14" t="s">
        <v>25</v>
      </c>
      <c r="E874">
        <v>149</v>
      </c>
      <c r="F874">
        <v>4865</v>
      </c>
      <c r="G874">
        <v>159</v>
      </c>
      <c r="H874">
        <v>20069</v>
      </c>
      <c r="I874">
        <v>0.76</v>
      </c>
    </row>
    <row r="875" spans="1:9" x14ac:dyDescent="0.3">
      <c r="A875" t="s">
        <v>17</v>
      </c>
      <c r="B875">
        <v>929</v>
      </c>
      <c r="C875" s="14">
        <v>0.49589120370370371</v>
      </c>
      <c r="D875" s="14" t="s">
        <v>25</v>
      </c>
      <c r="E875">
        <v>139</v>
      </c>
      <c r="F875">
        <v>4007</v>
      </c>
      <c r="G875">
        <v>149</v>
      </c>
      <c r="H875">
        <v>15922</v>
      </c>
      <c r="I875">
        <v>0.75</v>
      </c>
    </row>
    <row r="876" spans="1:9" x14ac:dyDescent="0.3">
      <c r="A876" t="s">
        <v>17</v>
      </c>
      <c r="B876">
        <v>930</v>
      </c>
      <c r="C876" s="14">
        <v>0.49594907407407413</v>
      </c>
      <c r="D876" s="14" t="s">
        <v>25</v>
      </c>
      <c r="E876">
        <v>139</v>
      </c>
      <c r="F876">
        <v>5443</v>
      </c>
      <c r="G876">
        <v>139</v>
      </c>
      <c r="H876">
        <v>21515</v>
      </c>
      <c r="I876">
        <v>0.75</v>
      </c>
    </row>
    <row r="877" spans="1:9" x14ac:dyDescent="0.3">
      <c r="A877" t="s">
        <v>17</v>
      </c>
      <c r="B877">
        <v>931</v>
      </c>
      <c r="C877" s="14">
        <v>0.49600694444444443</v>
      </c>
      <c r="D877" s="14" t="s">
        <v>25</v>
      </c>
      <c r="E877">
        <v>129</v>
      </c>
      <c r="F877">
        <v>5323</v>
      </c>
      <c r="G877">
        <v>149</v>
      </c>
      <c r="H877">
        <v>20887</v>
      </c>
      <c r="I877">
        <v>0.75</v>
      </c>
    </row>
    <row r="878" spans="1:9" x14ac:dyDescent="0.3">
      <c r="A878" t="s">
        <v>17</v>
      </c>
      <c r="B878">
        <v>932</v>
      </c>
      <c r="C878" s="14">
        <v>0.49607638888888889</v>
      </c>
      <c r="D878" s="14" t="s">
        <v>25</v>
      </c>
      <c r="E878">
        <v>129</v>
      </c>
      <c r="F878">
        <v>5274</v>
      </c>
      <c r="G878">
        <v>139</v>
      </c>
      <c r="H878">
        <v>20478</v>
      </c>
      <c r="I878">
        <v>0.75</v>
      </c>
    </row>
    <row r="879" spans="1:9" x14ac:dyDescent="0.3">
      <c r="A879" t="s">
        <v>17</v>
      </c>
      <c r="B879">
        <v>933</v>
      </c>
      <c r="C879" s="14">
        <v>0.49613425925925925</v>
      </c>
      <c r="D879" s="14" t="s">
        <v>25</v>
      </c>
      <c r="E879">
        <v>139</v>
      </c>
      <c r="F879">
        <v>4097</v>
      </c>
      <c r="G879">
        <v>149</v>
      </c>
      <c r="H879">
        <v>16769</v>
      </c>
      <c r="I879">
        <v>0.76</v>
      </c>
    </row>
    <row r="880" spans="1:9" x14ac:dyDescent="0.3">
      <c r="A880" t="s">
        <v>17</v>
      </c>
      <c r="B880">
        <v>934</v>
      </c>
      <c r="C880" s="14">
        <v>0.49618055555555557</v>
      </c>
      <c r="D880" s="14" t="s">
        <v>25</v>
      </c>
      <c r="E880">
        <v>139</v>
      </c>
      <c r="F880">
        <v>3688</v>
      </c>
      <c r="G880">
        <v>149</v>
      </c>
      <c r="H880">
        <v>12651</v>
      </c>
      <c r="I880">
        <v>0.72</v>
      </c>
    </row>
    <row r="881" spans="1:9" x14ac:dyDescent="0.3">
      <c r="A881" t="s">
        <v>17</v>
      </c>
      <c r="B881">
        <v>935</v>
      </c>
      <c r="C881" s="14">
        <v>0.49623842592592587</v>
      </c>
      <c r="D881" s="14" t="s">
        <v>25</v>
      </c>
      <c r="E881">
        <v>129</v>
      </c>
      <c r="F881">
        <v>4655</v>
      </c>
      <c r="G881">
        <v>139</v>
      </c>
      <c r="H881">
        <v>17018</v>
      </c>
      <c r="I881">
        <v>0.73</v>
      </c>
    </row>
    <row r="882" spans="1:9" x14ac:dyDescent="0.3">
      <c r="A882" t="s">
        <v>17</v>
      </c>
      <c r="B882">
        <v>936</v>
      </c>
      <c r="C882" s="14">
        <v>0.49630787037037033</v>
      </c>
      <c r="D882" s="14" t="s">
        <v>25</v>
      </c>
      <c r="E882">
        <v>139</v>
      </c>
      <c r="F882">
        <v>4047</v>
      </c>
      <c r="G882">
        <v>159</v>
      </c>
      <c r="H882">
        <v>10877</v>
      </c>
      <c r="I882">
        <v>0.64</v>
      </c>
    </row>
    <row r="883" spans="1:9" x14ac:dyDescent="0.3">
      <c r="A883" t="s">
        <v>17</v>
      </c>
      <c r="B883">
        <v>937</v>
      </c>
      <c r="C883" s="14">
        <v>0.49636574074074075</v>
      </c>
      <c r="D883" s="14" t="s">
        <v>25</v>
      </c>
      <c r="E883">
        <v>139</v>
      </c>
      <c r="F883">
        <v>6370</v>
      </c>
      <c r="G883">
        <v>149</v>
      </c>
      <c r="H883">
        <v>25263</v>
      </c>
      <c r="I883">
        <v>0.75</v>
      </c>
    </row>
    <row r="884" spans="1:9" x14ac:dyDescent="0.3">
      <c r="A884" t="s">
        <v>17</v>
      </c>
      <c r="B884">
        <v>938</v>
      </c>
      <c r="C884" s="14">
        <v>0.4964351851851852</v>
      </c>
      <c r="D884" s="14" t="s">
        <v>25</v>
      </c>
      <c r="E884">
        <v>179</v>
      </c>
      <c r="F884">
        <v>4386</v>
      </c>
      <c r="G884">
        <v>209</v>
      </c>
      <c r="H884">
        <v>17666</v>
      </c>
      <c r="I884">
        <v>0.76</v>
      </c>
    </row>
    <row r="885" spans="1:9" x14ac:dyDescent="0.3">
      <c r="A885" t="s">
        <v>17</v>
      </c>
      <c r="B885">
        <v>939</v>
      </c>
      <c r="C885" s="14">
        <v>0.49648148148148147</v>
      </c>
      <c r="D885" s="14" t="s">
        <v>25</v>
      </c>
      <c r="E885">
        <v>149</v>
      </c>
      <c r="F885">
        <v>4356</v>
      </c>
      <c r="G885">
        <v>159</v>
      </c>
      <c r="H885">
        <v>16560</v>
      </c>
      <c r="I885">
        <v>0.74</v>
      </c>
    </row>
    <row r="886" spans="1:9" x14ac:dyDescent="0.3">
      <c r="A886" t="s">
        <v>17</v>
      </c>
      <c r="B886">
        <v>940</v>
      </c>
      <c r="C886" s="14">
        <v>0.49655092592592592</v>
      </c>
      <c r="D886" s="14" t="s">
        <v>25</v>
      </c>
      <c r="E886">
        <v>199</v>
      </c>
      <c r="F886">
        <v>5623</v>
      </c>
      <c r="G886">
        <v>209</v>
      </c>
      <c r="H886">
        <v>22033</v>
      </c>
      <c r="I886">
        <v>0.75</v>
      </c>
    </row>
    <row r="887" spans="1:9" x14ac:dyDescent="0.3">
      <c r="A887" t="s">
        <v>22</v>
      </c>
      <c r="B887">
        <v>941</v>
      </c>
      <c r="C887" s="14">
        <v>0.49748842592592596</v>
      </c>
      <c r="D887" s="14" t="s">
        <v>25</v>
      </c>
      <c r="E887">
        <v>227</v>
      </c>
      <c r="F887">
        <v>7054</v>
      </c>
      <c r="G887">
        <v>227</v>
      </c>
      <c r="H887">
        <v>25391</v>
      </c>
      <c r="I887">
        <v>0.73</v>
      </c>
    </row>
    <row r="888" spans="1:9" x14ac:dyDescent="0.3">
      <c r="A888" t="s">
        <v>22</v>
      </c>
      <c r="B888">
        <v>942</v>
      </c>
      <c r="C888" s="14">
        <v>0.49761574074074072</v>
      </c>
      <c r="D888" s="14" t="s">
        <v>25</v>
      </c>
      <c r="E888">
        <v>227</v>
      </c>
      <c r="F888">
        <v>7314</v>
      </c>
      <c r="G888">
        <v>227</v>
      </c>
      <c r="H888">
        <v>25781</v>
      </c>
      <c r="I888">
        <v>0.72</v>
      </c>
    </row>
    <row r="889" spans="1:9" x14ac:dyDescent="0.3">
      <c r="A889" t="s">
        <v>22</v>
      </c>
      <c r="B889">
        <v>943</v>
      </c>
      <c r="C889" s="14">
        <v>0.49768518518518517</v>
      </c>
      <c r="D889" s="14" t="s">
        <v>25</v>
      </c>
      <c r="E889">
        <v>129</v>
      </c>
      <c r="F889">
        <v>5932</v>
      </c>
      <c r="G889">
        <v>139</v>
      </c>
      <c r="H889">
        <v>23379</v>
      </c>
      <c r="I889">
        <v>0.75</v>
      </c>
    </row>
    <row r="890" spans="1:9" x14ac:dyDescent="0.3">
      <c r="A890" t="s">
        <v>22</v>
      </c>
      <c r="B890">
        <v>944</v>
      </c>
      <c r="C890" s="14">
        <v>0.49774305555555554</v>
      </c>
      <c r="D890" s="14" t="s">
        <v>25</v>
      </c>
      <c r="E890">
        <v>149</v>
      </c>
      <c r="F890">
        <v>4396</v>
      </c>
      <c r="G890">
        <v>169</v>
      </c>
      <c r="H890">
        <v>13758</v>
      </c>
      <c r="I890">
        <v>0.69</v>
      </c>
    </row>
    <row r="891" spans="1:9" x14ac:dyDescent="0.3">
      <c r="A891" t="s">
        <v>22</v>
      </c>
      <c r="B891">
        <v>945</v>
      </c>
      <c r="C891" s="14">
        <v>0.49780092592592595</v>
      </c>
      <c r="D891" s="14" t="s">
        <v>25</v>
      </c>
      <c r="E891">
        <v>518</v>
      </c>
      <c r="F891">
        <v>4486</v>
      </c>
      <c r="G891">
        <v>777</v>
      </c>
      <c r="H891">
        <v>15493</v>
      </c>
      <c r="I891">
        <v>0.73</v>
      </c>
    </row>
    <row r="892" spans="1:9" x14ac:dyDescent="0.3">
      <c r="A892" t="s">
        <v>22</v>
      </c>
      <c r="B892">
        <v>946</v>
      </c>
      <c r="C892" s="14">
        <v>0.49785879629629631</v>
      </c>
      <c r="D892" s="14" t="s">
        <v>25</v>
      </c>
      <c r="E892">
        <v>159</v>
      </c>
      <c r="F892">
        <v>3858</v>
      </c>
      <c r="G892">
        <v>209</v>
      </c>
      <c r="H892">
        <v>15902</v>
      </c>
      <c r="I892">
        <v>0.76</v>
      </c>
    </row>
    <row r="893" spans="1:9" x14ac:dyDescent="0.3">
      <c r="A893" t="s">
        <v>22</v>
      </c>
      <c r="B893">
        <v>947</v>
      </c>
      <c r="C893" s="14">
        <v>0.49791666666666662</v>
      </c>
      <c r="D893" s="14" t="s">
        <v>25</v>
      </c>
      <c r="E893">
        <v>129</v>
      </c>
      <c r="F893">
        <v>4047</v>
      </c>
      <c r="G893">
        <v>149</v>
      </c>
      <c r="H893">
        <v>16859</v>
      </c>
      <c r="I893">
        <v>0.77</v>
      </c>
    </row>
    <row r="894" spans="1:9" x14ac:dyDescent="0.3">
      <c r="A894" t="s">
        <v>22</v>
      </c>
      <c r="B894">
        <v>948</v>
      </c>
      <c r="C894" s="14">
        <v>0.49804398148148149</v>
      </c>
      <c r="D894" s="14" t="s">
        <v>25</v>
      </c>
      <c r="E894">
        <v>139</v>
      </c>
      <c r="F894">
        <v>4267</v>
      </c>
      <c r="G894">
        <v>149</v>
      </c>
      <c r="H894">
        <v>19690</v>
      </c>
      <c r="I894">
        <v>0.79</v>
      </c>
    </row>
    <row r="895" spans="1:9" x14ac:dyDescent="0.3">
      <c r="A895" t="s">
        <v>22</v>
      </c>
      <c r="B895">
        <v>949</v>
      </c>
      <c r="C895" s="14">
        <v>0.49811342592592589</v>
      </c>
      <c r="D895" s="14" t="s">
        <v>25</v>
      </c>
      <c r="E895">
        <v>348</v>
      </c>
      <c r="F895">
        <v>5423</v>
      </c>
      <c r="G895">
        <v>368</v>
      </c>
      <c r="H895">
        <v>22552</v>
      </c>
      <c r="I895">
        <v>0.77</v>
      </c>
    </row>
    <row r="896" spans="1:9" x14ac:dyDescent="0.3">
      <c r="A896" t="s">
        <v>22</v>
      </c>
      <c r="B896">
        <v>950</v>
      </c>
      <c r="C896" s="14">
        <v>0.49819444444444444</v>
      </c>
      <c r="D896" s="14" t="s">
        <v>25</v>
      </c>
      <c r="E896">
        <v>159</v>
      </c>
      <c r="F896">
        <v>3619</v>
      </c>
      <c r="G896">
        <v>179</v>
      </c>
      <c r="H896">
        <v>13100</v>
      </c>
      <c r="I896">
        <v>0.73</v>
      </c>
    </row>
    <row r="897" spans="1:9" x14ac:dyDescent="0.3">
      <c r="A897" t="s">
        <v>22</v>
      </c>
      <c r="B897">
        <v>951</v>
      </c>
      <c r="C897" s="14">
        <v>0.4982523148148148</v>
      </c>
      <c r="D897" s="14" t="s">
        <v>25</v>
      </c>
      <c r="E897">
        <v>139</v>
      </c>
      <c r="F897">
        <v>3060</v>
      </c>
      <c r="G897">
        <v>139</v>
      </c>
      <c r="H897">
        <v>12203</v>
      </c>
      <c r="I897">
        <v>0.76</v>
      </c>
    </row>
    <row r="898" spans="1:9" x14ac:dyDescent="0.3">
      <c r="A898" t="s">
        <v>22</v>
      </c>
      <c r="B898">
        <v>952</v>
      </c>
      <c r="C898" s="14">
        <v>0.49833333333333335</v>
      </c>
      <c r="D898" s="14" t="s">
        <v>25</v>
      </c>
      <c r="E898">
        <v>139</v>
      </c>
      <c r="F898">
        <v>4177</v>
      </c>
      <c r="G898">
        <v>149</v>
      </c>
      <c r="H898">
        <v>15224</v>
      </c>
      <c r="I898">
        <v>0.73</v>
      </c>
    </row>
    <row r="899" spans="1:9" x14ac:dyDescent="0.3">
      <c r="A899" t="s">
        <v>22</v>
      </c>
      <c r="B899">
        <v>953</v>
      </c>
      <c r="C899" s="14">
        <v>0.49839120370370371</v>
      </c>
      <c r="D899" s="14" t="s">
        <v>25</v>
      </c>
      <c r="E899">
        <v>139</v>
      </c>
      <c r="F899">
        <v>4277</v>
      </c>
      <c r="G899">
        <v>149</v>
      </c>
      <c r="H899">
        <v>16869</v>
      </c>
      <c r="I899">
        <v>0.75</v>
      </c>
    </row>
    <row r="900" spans="1:9" x14ac:dyDescent="0.3">
      <c r="A900" t="s">
        <v>22</v>
      </c>
      <c r="B900">
        <v>954</v>
      </c>
      <c r="C900" s="14">
        <v>0.49843750000000003</v>
      </c>
      <c r="D900" s="14" t="s">
        <v>25</v>
      </c>
      <c r="E900">
        <v>418</v>
      </c>
      <c r="F900">
        <v>4017</v>
      </c>
      <c r="G900">
        <v>398</v>
      </c>
      <c r="H900">
        <v>16121</v>
      </c>
      <c r="I900">
        <v>0.77</v>
      </c>
    </row>
    <row r="901" spans="1:9" x14ac:dyDescent="0.3">
      <c r="A901" t="s">
        <v>22</v>
      </c>
      <c r="B901">
        <v>955</v>
      </c>
      <c r="C901" s="14">
        <v>0.49849537037037034</v>
      </c>
      <c r="D901" s="14" t="s">
        <v>25</v>
      </c>
      <c r="E901">
        <v>139</v>
      </c>
      <c r="F901">
        <v>3938</v>
      </c>
      <c r="G901">
        <v>149</v>
      </c>
      <c r="H901">
        <v>15154</v>
      </c>
      <c r="I901">
        <v>0.75</v>
      </c>
    </row>
    <row r="902" spans="1:9" x14ac:dyDescent="0.3">
      <c r="A902" t="s">
        <v>19</v>
      </c>
      <c r="B902">
        <v>957</v>
      </c>
      <c r="C902" s="14">
        <v>0.53377314814814814</v>
      </c>
      <c r="D902" s="14" t="s">
        <v>27</v>
      </c>
      <c r="E902">
        <v>169</v>
      </c>
      <c r="F902">
        <v>3150</v>
      </c>
      <c r="G902">
        <v>179</v>
      </c>
      <c r="H902">
        <v>6121</v>
      </c>
      <c r="I902">
        <v>0.5</v>
      </c>
    </row>
    <row r="903" spans="1:9" x14ac:dyDescent="0.3">
      <c r="A903" t="s">
        <v>19</v>
      </c>
      <c r="B903">
        <v>958</v>
      </c>
      <c r="C903" s="14">
        <v>0.53399305555555554</v>
      </c>
      <c r="D903" s="14" t="s">
        <v>27</v>
      </c>
      <c r="E903">
        <v>139</v>
      </c>
      <c r="F903">
        <v>3838</v>
      </c>
      <c r="G903">
        <v>159</v>
      </c>
      <c r="H903">
        <v>12163</v>
      </c>
      <c r="I903">
        <v>0.69</v>
      </c>
    </row>
    <row r="904" spans="1:9" x14ac:dyDescent="0.3">
      <c r="A904" t="s">
        <v>19</v>
      </c>
      <c r="B904">
        <v>959</v>
      </c>
      <c r="C904" s="14">
        <v>0.53405092592592596</v>
      </c>
      <c r="D904" s="14" t="s">
        <v>27</v>
      </c>
      <c r="E904">
        <v>149</v>
      </c>
      <c r="F904">
        <v>4336</v>
      </c>
      <c r="G904">
        <v>159</v>
      </c>
      <c r="H904">
        <v>9112</v>
      </c>
      <c r="I904">
        <v>0.53</v>
      </c>
    </row>
    <row r="905" spans="1:9" x14ac:dyDescent="0.3">
      <c r="A905" t="s">
        <v>19</v>
      </c>
      <c r="B905">
        <v>960</v>
      </c>
      <c r="C905" s="14">
        <v>0.53414351851851849</v>
      </c>
      <c r="D905" s="14" t="s">
        <v>27</v>
      </c>
      <c r="E905">
        <v>159</v>
      </c>
      <c r="F905">
        <v>2642</v>
      </c>
      <c r="G905">
        <v>169</v>
      </c>
      <c r="H905">
        <v>4675</v>
      </c>
      <c r="I905">
        <v>0.45</v>
      </c>
    </row>
    <row r="906" spans="1:9" x14ac:dyDescent="0.3">
      <c r="A906" t="s">
        <v>19</v>
      </c>
      <c r="B906">
        <v>961</v>
      </c>
      <c r="C906" s="14">
        <v>0.53422453703703698</v>
      </c>
      <c r="D906" s="14" t="s">
        <v>27</v>
      </c>
      <c r="E906">
        <v>538</v>
      </c>
      <c r="F906">
        <v>3320</v>
      </c>
      <c r="G906">
        <v>548</v>
      </c>
      <c r="H906">
        <v>5553</v>
      </c>
      <c r="I906">
        <v>0.44</v>
      </c>
    </row>
    <row r="907" spans="1:9" x14ac:dyDescent="0.3">
      <c r="A907" t="s">
        <v>19</v>
      </c>
      <c r="B907">
        <v>962</v>
      </c>
      <c r="C907" s="14">
        <v>0.53430555555555559</v>
      </c>
      <c r="D907" s="14" t="s">
        <v>27</v>
      </c>
      <c r="E907">
        <v>7028</v>
      </c>
      <c r="F907">
        <v>11375</v>
      </c>
      <c r="G907">
        <v>6729</v>
      </c>
      <c r="H907">
        <v>23359</v>
      </c>
      <c r="I907">
        <v>0.74</v>
      </c>
    </row>
    <row r="908" spans="1:9" x14ac:dyDescent="0.3">
      <c r="A908" t="s">
        <v>19</v>
      </c>
      <c r="B908">
        <v>963</v>
      </c>
      <c r="C908" s="14">
        <v>0.53436342592592589</v>
      </c>
      <c r="D908" s="14" t="s">
        <v>27</v>
      </c>
      <c r="E908">
        <v>18888</v>
      </c>
      <c r="F908">
        <v>22887</v>
      </c>
      <c r="G908">
        <v>18108</v>
      </c>
      <c r="H908">
        <v>33258</v>
      </c>
      <c r="I908">
        <v>0.74</v>
      </c>
    </row>
    <row r="909" spans="1:9" x14ac:dyDescent="0.3">
      <c r="A909" t="s">
        <v>19</v>
      </c>
      <c r="B909">
        <v>964</v>
      </c>
      <c r="C909" s="14">
        <v>0.53442129629629631</v>
      </c>
      <c r="D909" s="14" t="s">
        <v>27</v>
      </c>
      <c r="E909">
        <v>2841</v>
      </c>
      <c r="F909">
        <v>4955</v>
      </c>
      <c r="G909">
        <v>2741</v>
      </c>
      <c r="H909">
        <v>5583</v>
      </c>
      <c r="I909">
        <v>0.26</v>
      </c>
    </row>
    <row r="910" spans="1:9" x14ac:dyDescent="0.3">
      <c r="A910" t="s">
        <v>19</v>
      </c>
      <c r="B910">
        <v>965</v>
      </c>
      <c r="C910" s="14">
        <v>0.53449074074074077</v>
      </c>
      <c r="D910" s="14" t="s">
        <v>27</v>
      </c>
      <c r="E910">
        <v>5812</v>
      </c>
      <c r="F910">
        <v>8953</v>
      </c>
      <c r="G910">
        <v>6041</v>
      </c>
      <c r="H910">
        <v>15463</v>
      </c>
      <c r="I910">
        <v>0.67</v>
      </c>
    </row>
    <row r="911" spans="1:9" x14ac:dyDescent="0.3">
      <c r="A911" t="s">
        <v>19</v>
      </c>
      <c r="B911">
        <v>966</v>
      </c>
      <c r="C911" s="14">
        <v>0.53460648148148149</v>
      </c>
      <c r="D911" s="14" t="s">
        <v>27</v>
      </c>
      <c r="E911">
        <v>199</v>
      </c>
      <c r="F911">
        <v>3599</v>
      </c>
      <c r="G911">
        <v>209</v>
      </c>
      <c r="H911">
        <v>10119</v>
      </c>
      <c r="I911">
        <v>0.66</v>
      </c>
    </row>
    <row r="912" spans="1:9" x14ac:dyDescent="0.3">
      <c r="A912" t="s">
        <v>19</v>
      </c>
      <c r="B912">
        <v>967</v>
      </c>
      <c r="C912" s="14">
        <v>0.53484953703703708</v>
      </c>
      <c r="D912" s="14" t="s">
        <v>27</v>
      </c>
      <c r="E912">
        <v>159</v>
      </c>
      <c r="F912">
        <v>5732</v>
      </c>
      <c r="G912">
        <v>169</v>
      </c>
      <c r="H912">
        <v>20358</v>
      </c>
      <c r="I912">
        <v>0.72</v>
      </c>
    </row>
    <row r="913" spans="1:9" x14ac:dyDescent="0.3">
      <c r="A913" t="s">
        <v>19</v>
      </c>
      <c r="B913">
        <v>968</v>
      </c>
      <c r="C913" s="14">
        <v>0.53503472222222226</v>
      </c>
      <c r="D913" s="14" t="s">
        <v>27</v>
      </c>
      <c r="E913">
        <v>149</v>
      </c>
      <c r="F913">
        <v>5523</v>
      </c>
      <c r="G913">
        <v>159</v>
      </c>
      <c r="H913">
        <v>17487</v>
      </c>
      <c r="I913">
        <v>0.69</v>
      </c>
    </row>
    <row r="914" spans="1:9" x14ac:dyDescent="0.3">
      <c r="A914" t="s">
        <v>19</v>
      </c>
      <c r="B914">
        <v>969</v>
      </c>
      <c r="C914" s="14">
        <v>0.53509259259259256</v>
      </c>
      <c r="D914" s="14" t="s">
        <v>27</v>
      </c>
      <c r="E914">
        <v>149</v>
      </c>
      <c r="F914">
        <v>4127</v>
      </c>
      <c r="G914">
        <v>159</v>
      </c>
      <c r="H914">
        <v>14765</v>
      </c>
      <c r="I914">
        <v>0.73</v>
      </c>
    </row>
    <row r="915" spans="1:9" x14ac:dyDescent="0.3">
      <c r="A915" t="s">
        <v>19</v>
      </c>
      <c r="B915">
        <v>970</v>
      </c>
      <c r="C915" s="14">
        <v>0.53516203703703702</v>
      </c>
      <c r="D915" s="14" t="s">
        <v>27</v>
      </c>
      <c r="E915">
        <v>139</v>
      </c>
      <c r="F915">
        <v>4217</v>
      </c>
      <c r="G915">
        <v>149</v>
      </c>
      <c r="H915">
        <v>16939</v>
      </c>
      <c r="I915">
        <v>0.76</v>
      </c>
    </row>
    <row r="916" spans="1:9" x14ac:dyDescent="0.3">
      <c r="A916" t="s">
        <v>19</v>
      </c>
      <c r="B916">
        <v>971</v>
      </c>
      <c r="C916" s="14">
        <v>0.53523148148148147</v>
      </c>
      <c r="D916" s="14" t="s">
        <v>27</v>
      </c>
      <c r="E916">
        <v>139</v>
      </c>
      <c r="F916">
        <v>4157</v>
      </c>
      <c r="G916">
        <v>149</v>
      </c>
      <c r="H916">
        <v>15533</v>
      </c>
      <c r="I916">
        <v>0.74</v>
      </c>
    </row>
    <row r="917" spans="1:9" x14ac:dyDescent="0.3">
      <c r="A917" t="s">
        <v>18</v>
      </c>
      <c r="B917">
        <v>972</v>
      </c>
      <c r="C917" s="14">
        <v>0.53541666666666665</v>
      </c>
      <c r="D917" s="14" t="s">
        <v>27</v>
      </c>
      <c r="E917">
        <v>149</v>
      </c>
      <c r="F917">
        <v>4057</v>
      </c>
      <c r="G917">
        <v>159</v>
      </c>
      <c r="H917">
        <v>16610</v>
      </c>
      <c r="I917">
        <v>0.76</v>
      </c>
    </row>
    <row r="918" spans="1:9" x14ac:dyDescent="0.3">
      <c r="A918" t="s">
        <v>18</v>
      </c>
      <c r="B918">
        <v>973</v>
      </c>
      <c r="C918" s="14">
        <v>0.5355092592592593</v>
      </c>
      <c r="D918" s="14" t="s">
        <v>27</v>
      </c>
      <c r="E918">
        <v>139</v>
      </c>
      <c r="F918">
        <v>6011</v>
      </c>
      <c r="G918">
        <v>149</v>
      </c>
      <c r="H918">
        <v>23957</v>
      </c>
      <c r="I918">
        <v>0.75</v>
      </c>
    </row>
    <row r="919" spans="1:9" x14ac:dyDescent="0.3">
      <c r="A919" t="s">
        <v>18</v>
      </c>
      <c r="B919">
        <v>974</v>
      </c>
      <c r="C919" s="14">
        <v>0.53557870370370375</v>
      </c>
      <c r="D919" s="14" t="s">
        <v>27</v>
      </c>
      <c r="E919">
        <v>139</v>
      </c>
      <c r="F919">
        <v>5563</v>
      </c>
      <c r="G919">
        <v>149</v>
      </c>
      <c r="H919">
        <v>20109</v>
      </c>
      <c r="I919">
        <v>0.73</v>
      </c>
    </row>
    <row r="920" spans="1:9" x14ac:dyDescent="0.3">
      <c r="A920" t="s">
        <v>18</v>
      </c>
      <c r="B920">
        <v>975</v>
      </c>
      <c r="C920" s="14">
        <v>0.53568287037037032</v>
      </c>
      <c r="D920" s="14" t="s">
        <v>27</v>
      </c>
      <c r="E920">
        <v>139</v>
      </c>
      <c r="F920">
        <v>3968</v>
      </c>
      <c r="G920">
        <v>149</v>
      </c>
      <c r="H920">
        <v>11425</v>
      </c>
      <c r="I920">
        <v>0.66</v>
      </c>
    </row>
    <row r="921" spans="1:9" x14ac:dyDescent="0.3">
      <c r="A921" t="s">
        <v>18</v>
      </c>
      <c r="B921">
        <v>976</v>
      </c>
      <c r="C921" s="14">
        <v>0.53574074074074074</v>
      </c>
      <c r="D921" s="14" t="s">
        <v>27</v>
      </c>
      <c r="E921">
        <v>129</v>
      </c>
      <c r="F921">
        <v>4297</v>
      </c>
      <c r="G921">
        <v>149</v>
      </c>
      <c r="H921">
        <v>17188</v>
      </c>
      <c r="I921">
        <v>0.76</v>
      </c>
    </row>
    <row r="922" spans="1:9" x14ac:dyDescent="0.3">
      <c r="A922" t="s">
        <v>18</v>
      </c>
      <c r="B922">
        <v>977</v>
      </c>
      <c r="C922" s="14">
        <v>0.53583333333333327</v>
      </c>
      <c r="D922" s="14" t="s">
        <v>27</v>
      </c>
      <c r="E922">
        <v>139</v>
      </c>
      <c r="F922">
        <v>4237</v>
      </c>
      <c r="G922">
        <v>149</v>
      </c>
      <c r="H922">
        <v>16091</v>
      </c>
      <c r="I922">
        <v>0.74</v>
      </c>
    </row>
    <row r="923" spans="1:9" x14ac:dyDescent="0.3">
      <c r="A923" t="s">
        <v>18</v>
      </c>
      <c r="B923">
        <v>978</v>
      </c>
      <c r="C923" s="14">
        <v>0.53589120370370369</v>
      </c>
      <c r="D923" s="14" t="s">
        <v>27</v>
      </c>
      <c r="E923">
        <v>139</v>
      </c>
      <c r="F923">
        <v>4047</v>
      </c>
      <c r="G923">
        <v>149</v>
      </c>
      <c r="H923">
        <v>16420</v>
      </c>
      <c r="I923">
        <v>0.76</v>
      </c>
    </row>
    <row r="924" spans="1:9" x14ac:dyDescent="0.3">
      <c r="A924" t="s">
        <v>18</v>
      </c>
      <c r="B924">
        <v>979</v>
      </c>
      <c r="C924" s="14">
        <v>0.53594907407407411</v>
      </c>
      <c r="D924" s="14" t="s">
        <v>27</v>
      </c>
      <c r="E924">
        <v>139</v>
      </c>
      <c r="F924">
        <v>3399</v>
      </c>
      <c r="G924">
        <v>149</v>
      </c>
      <c r="H924">
        <v>11804</v>
      </c>
      <c r="I924">
        <v>0.72</v>
      </c>
    </row>
    <row r="925" spans="1:9" x14ac:dyDescent="0.3">
      <c r="A925" t="s">
        <v>18</v>
      </c>
      <c r="B925">
        <v>980</v>
      </c>
      <c r="C925" s="14">
        <v>0.53605324074074068</v>
      </c>
      <c r="D925" s="14" t="s">
        <v>27</v>
      </c>
      <c r="E925">
        <v>139</v>
      </c>
      <c r="F925">
        <v>5104</v>
      </c>
      <c r="G925">
        <v>149</v>
      </c>
      <c r="H925">
        <v>24007</v>
      </c>
      <c r="I925">
        <v>0.79</v>
      </c>
    </row>
    <row r="926" spans="1:9" x14ac:dyDescent="0.3">
      <c r="A926" t="s">
        <v>18</v>
      </c>
      <c r="B926">
        <v>981</v>
      </c>
      <c r="C926" s="14">
        <v>0.53614583333333332</v>
      </c>
      <c r="D926" s="14" t="s">
        <v>27</v>
      </c>
      <c r="E926">
        <v>139</v>
      </c>
      <c r="F926">
        <v>4486</v>
      </c>
      <c r="G926">
        <v>149</v>
      </c>
      <c r="H926">
        <v>16480</v>
      </c>
      <c r="I926">
        <v>0.73</v>
      </c>
    </row>
    <row r="927" spans="1:9" x14ac:dyDescent="0.3">
      <c r="A927" t="s">
        <v>18</v>
      </c>
      <c r="B927">
        <v>982</v>
      </c>
      <c r="C927" s="14">
        <v>0.5363310185185185</v>
      </c>
      <c r="D927" s="14" t="s">
        <v>27</v>
      </c>
      <c r="E927">
        <v>169</v>
      </c>
      <c r="F927">
        <v>4456</v>
      </c>
      <c r="G927">
        <v>179</v>
      </c>
      <c r="H927">
        <v>14616</v>
      </c>
      <c r="I927">
        <v>0.7</v>
      </c>
    </row>
    <row r="928" spans="1:9" x14ac:dyDescent="0.3">
      <c r="A928" t="s">
        <v>18</v>
      </c>
      <c r="B928">
        <v>983</v>
      </c>
      <c r="C928" s="14">
        <v>0.53641203703703699</v>
      </c>
      <c r="D928" s="14" t="s">
        <v>27</v>
      </c>
      <c r="E928">
        <v>139</v>
      </c>
      <c r="F928">
        <v>4486</v>
      </c>
      <c r="G928">
        <v>149</v>
      </c>
      <c r="H928">
        <v>17427</v>
      </c>
      <c r="I928">
        <v>0.75</v>
      </c>
    </row>
    <row r="929" spans="1:9" x14ac:dyDescent="0.3">
      <c r="A929" t="s">
        <v>18</v>
      </c>
      <c r="B929">
        <v>984</v>
      </c>
      <c r="C929" s="14">
        <v>0.53646990740740741</v>
      </c>
      <c r="D929" s="14" t="s">
        <v>27</v>
      </c>
      <c r="E929">
        <v>159</v>
      </c>
      <c r="F929">
        <v>4496</v>
      </c>
      <c r="G929">
        <v>169</v>
      </c>
      <c r="H929">
        <v>16919</v>
      </c>
      <c r="I929">
        <v>0.74</v>
      </c>
    </row>
    <row r="930" spans="1:9" x14ac:dyDescent="0.3">
      <c r="A930" t="s">
        <v>18</v>
      </c>
      <c r="B930">
        <v>985</v>
      </c>
      <c r="C930" s="14">
        <v>0.53652777777777783</v>
      </c>
      <c r="D930" s="14" t="s">
        <v>27</v>
      </c>
      <c r="E930">
        <v>129</v>
      </c>
      <c r="F930">
        <v>3978</v>
      </c>
      <c r="G930">
        <v>139</v>
      </c>
      <c r="H930">
        <v>15044</v>
      </c>
      <c r="I930">
        <v>0.74</v>
      </c>
    </row>
    <row r="931" spans="1:9" x14ac:dyDescent="0.3">
      <c r="A931" t="s">
        <v>18</v>
      </c>
      <c r="B931">
        <v>986</v>
      </c>
      <c r="C931" s="14">
        <v>0.53660879629629632</v>
      </c>
      <c r="D931" s="14" t="s">
        <v>27</v>
      </c>
      <c r="E931">
        <v>139</v>
      </c>
      <c r="F931">
        <v>5044</v>
      </c>
      <c r="G931">
        <v>159</v>
      </c>
      <c r="H931">
        <v>15712</v>
      </c>
      <c r="I931">
        <v>0.68</v>
      </c>
    </row>
    <row r="932" spans="1:9" x14ac:dyDescent="0.3">
      <c r="A932" t="s">
        <v>17</v>
      </c>
      <c r="B932">
        <v>987</v>
      </c>
      <c r="C932" s="14">
        <v>0.53711805555555558</v>
      </c>
      <c r="D932" s="14" t="s">
        <v>27</v>
      </c>
      <c r="E932">
        <v>129</v>
      </c>
      <c r="F932">
        <v>3868</v>
      </c>
      <c r="G932">
        <v>149</v>
      </c>
      <c r="H932">
        <v>12173</v>
      </c>
      <c r="I932">
        <v>0.69</v>
      </c>
    </row>
    <row r="933" spans="1:9" x14ac:dyDescent="0.3">
      <c r="A933" t="s">
        <v>17</v>
      </c>
      <c r="B933">
        <v>988</v>
      </c>
      <c r="C933" s="14">
        <v>0.53718750000000004</v>
      </c>
      <c r="D933" s="14" t="s">
        <v>27</v>
      </c>
      <c r="E933">
        <v>129</v>
      </c>
      <c r="F933">
        <v>4017</v>
      </c>
      <c r="G933">
        <v>149</v>
      </c>
      <c r="H933">
        <v>16111</v>
      </c>
      <c r="I933">
        <v>0.76</v>
      </c>
    </row>
    <row r="934" spans="1:9" x14ac:dyDescent="0.3">
      <c r="A934" t="s">
        <v>17</v>
      </c>
      <c r="B934">
        <v>989</v>
      </c>
      <c r="C934" s="14">
        <v>0.5372569444444445</v>
      </c>
      <c r="D934" s="14" t="s">
        <v>27</v>
      </c>
      <c r="E934">
        <v>139</v>
      </c>
      <c r="F934">
        <v>4317</v>
      </c>
      <c r="G934">
        <v>149</v>
      </c>
      <c r="H934">
        <v>16520</v>
      </c>
      <c r="I934">
        <v>0.74</v>
      </c>
    </row>
    <row r="935" spans="1:9" x14ac:dyDescent="0.3">
      <c r="A935" t="s">
        <v>17</v>
      </c>
      <c r="B935">
        <v>990</v>
      </c>
      <c r="C935" s="14">
        <v>0.5373148148148148</v>
      </c>
      <c r="D935" s="14" t="s">
        <v>27</v>
      </c>
      <c r="E935">
        <v>139</v>
      </c>
      <c r="F935">
        <v>4087</v>
      </c>
      <c r="G935">
        <v>149</v>
      </c>
      <c r="H935">
        <v>17148</v>
      </c>
      <c r="I935">
        <v>0.77</v>
      </c>
    </row>
    <row r="936" spans="1:9" x14ac:dyDescent="0.3">
      <c r="A936" t="s">
        <v>17</v>
      </c>
      <c r="B936">
        <v>991</v>
      </c>
      <c r="C936" s="14">
        <v>0.53738425925925926</v>
      </c>
      <c r="D936" s="14" t="s">
        <v>27</v>
      </c>
      <c r="E936">
        <v>129</v>
      </c>
      <c r="F936">
        <v>4187</v>
      </c>
      <c r="G936">
        <v>149</v>
      </c>
      <c r="H936">
        <v>18105</v>
      </c>
      <c r="I936">
        <v>0.77</v>
      </c>
    </row>
    <row r="937" spans="1:9" x14ac:dyDescent="0.3">
      <c r="A937" t="s">
        <v>17</v>
      </c>
      <c r="B937">
        <v>992</v>
      </c>
      <c r="C937" s="14">
        <v>0.53745370370370371</v>
      </c>
      <c r="D937" s="14" t="s">
        <v>27</v>
      </c>
      <c r="E937">
        <v>139</v>
      </c>
      <c r="F937">
        <v>3599</v>
      </c>
      <c r="G937">
        <v>149</v>
      </c>
      <c r="H937">
        <v>14277</v>
      </c>
      <c r="I937">
        <v>0.76</v>
      </c>
    </row>
    <row r="938" spans="1:9" x14ac:dyDescent="0.3">
      <c r="A938" t="s">
        <v>17</v>
      </c>
      <c r="B938">
        <v>993</v>
      </c>
      <c r="C938" s="14">
        <v>0.53753472222222221</v>
      </c>
      <c r="D938" s="14" t="s">
        <v>27</v>
      </c>
      <c r="E938">
        <v>139</v>
      </c>
      <c r="F938">
        <v>4536</v>
      </c>
      <c r="G938">
        <v>149</v>
      </c>
      <c r="H938">
        <v>16749</v>
      </c>
      <c r="I938">
        <v>0.74</v>
      </c>
    </row>
    <row r="939" spans="1:9" x14ac:dyDescent="0.3">
      <c r="A939" t="s">
        <v>17</v>
      </c>
      <c r="B939">
        <v>994</v>
      </c>
      <c r="C939" s="14">
        <v>0.53760416666666666</v>
      </c>
      <c r="D939" s="14" t="s">
        <v>27</v>
      </c>
      <c r="E939">
        <v>139</v>
      </c>
      <c r="F939">
        <v>5333</v>
      </c>
      <c r="G939">
        <v>149</v>
      </c>
      <c r="H939">
        <v>21505</v>
      </c>
      <c r="I939">
        <v>0.76</v>
      </c>
    </row>
    <row r="940" spans="1:9" x14ac:dyDescent="0.3">
      <c r="A940" t="s">
        <v>17</v>
      </c>
      <c r="B940">
        <v>995</v>
      </c>
      <c r="C940" s="14">
        <v>0.53766203703703697</v>
      </c>
      <c r="D940" s="14" t="s">
        <v>27</v>
      </c>
      <c r="E940">
        <v>139</v>
      </c>
      <c r="F940">
        <v>3788</v>
      </c>
      <c r="G940">
        <v>139</v>
      </c>
      <c r="H940">
        <v>14386</v>
      </c>
      <c r="I940">
        <v>0.74</v>
      </c>
    </row>
    <row r="941" spans="1:9" x14ac:dyDescent="0.3">
      <c r="A941" t="s">
        <v>17</v>
      </c>
      <c r="B941">
        <v>996</v>
      </c>
      <c r="C941" s="14">
        <v>0.53773148148148142</v>
      </c>
      <c r="D941" s="14" t="s">
        <v>27</v>
      </c>
      <c r="E941">
        <v>139</v>
      </c>
      <c r="F941">
        <v>5343</v>
      </c>
      <c r="G941">
        <v>149</v>
      </c>
      <c r="H941">
        <v>18633</v>
      </c>
      <c r="I941">
        <v>0.72</v>
      </c>
    </row>
    <row r="942" spans="1:9" x14ac:dyDescent="0.3">
      <c r="A942" t="s">
        <v>17</v>
      </c>
      <c r="B942">
        <v>997</v>
      </c>
      <c r="C942" s="14">
        <v>0.53781250000000003</v>
      </c>
      <c r="D942" s="14" t="s">
        <v>27</v>
      </c>
      <c r="E942">
        <v>139</v>
      </c>
      <c r="F942">
        <v>5064</v>
      </c>
      <c r="G942">
        <v>149</v>
      </c>
      <c r="H942">
        <v>14047</v>
      </c>
      <c r="I942">
        <v>0.65</v>
      </c>
    </row>
    <row r="943" spans="1:9" x14ac:dyDescent="0.3">
      <c r="A943" t="s">
        <v>17</v>
      </c>
      <c r="B943">
        <v>998</v>
      </c>
      <c r="C943" s="14">
        <v>0.53796296296296298</v>
      </c>
      <c r="D943" s="14" t="s">
        <v>27</v>
      </c>
      <c r="E943">
        <v>169</v>
      </c>
      <c r="F943">
        <v>4406</v>
      </c>
      <c r="G943">
        <v>179</v>
      </c>
      <c r="H943">
        <v>17138</v>
      </c>
      <c r="I943">
        <v>0.75</v>
      </c>
    </row>
    <row r="944" spans="1:9" x14ac:dyDescent="0.3">
      <c r="A944" t="s">
        <v>17</v>
      </c>
      <c r="B944">
        <v>999</v>
      </c>
      <c r="C944" s="14">
        <v>0.53803240740740743</v>
      </c>
      <c r="D944" s="14" t="s">
        <v>27</v>
      </c>
      <c r="E944">
        <v>139</v>
      </c>
      <c r="F944">
        <v>4486</v>
      </c>
      <c r="G944">
        <v>159</v>
      </c>
      <c r="H944">
        <v>18265</v>
      </c>
      <c r="I944">
        <v>0.76</v>
      </c>
    </row>
    <row r="945" spans="1:9" x14ac:dyDescent="0.3">
      <c r="A945" t="s">
        <v>17</v>
      </c>
      <c r="B945">
        <v>1000</v>
      </c>
      <c r="C945" s="14">
        <v>0.53810185185185189</v>
      </c>
      <c r="D945" s="14" t="s">
        <v>27</v>
      </c>
      <c r="E945">
        <v>149</v>
      </c>
      <c r="F945">
        <v>5134</v>
      </c>
      <c r="G945">
        <v>169</v>
      </c>
      <c r="H945">
        <v>19770</v>
      </c>
      <c r="I945">
        <v>0.75</v>
      </c>
    </row>
    <row r="946" spans="1:9" x14ac:dyDescent="0.3">
      <c r="A946" t="s">
        <v>17</v>
      </c>
      <c r="B946">
        <v>1001</v>
      </c>
      <c r="C946" s="14">
        <v>0.53815972222222219</v>
      </c>
      <c r="D946" s="14" t="s">
        <v>27</v>
      </c>
      <c r="E946">
        <v>149</v>
      </c>
      <c r="F946">
        <v>4416</v>
      </c>
      <c r="G946">
        <v>169</v>
      </c>
      <c r="H946">
        <v>18155</v>
      </c>
      <c r="I946">
        <v>0.76</v>
      </c>
    </row>
    <row r="947" spans="1:9" x14ac:dyDescent="0.3">
      <c r="A947" t="s">
        <v>22</v>
      </c>
      <c r="B947">
        <v>1002</v>
      </c>
      <c r="C947" s="14">
        <v>0.53853009259259255</v>
      </c>
      <c r="D947" s="14" t="s">
        <v>27</v>
      </c>
      <c r="E947">
        <v>129</v>
      </c>
      <c r="F947">
        <v>4466</v>
      </c>
      <c r="G947">
        <v>149</v>
      </c>
      <c r="H947">
        <v>16390</v>
      </c>
      <c r="I947">
        <v>0.73</v>
      </c>
    </row>
    <row r="948" spans="1:9" x14ac:dyDescent="0.3">
      <c r="A948" t="s">
        <v>22</v>
      </c>
      <c r="B948">
        <v>1003</v>
      </c>
      <c r="C948" s="14">
        <v>0.5386805555555555</v>
      </c>
      <c r="D948" s="14" t="s">
        <v>27</v>
      </c>
      <c r="E948">
        <v>139</v>
      </c>
      <c r="F948">
        <v>3878</v>
      </c>
      <c r="G948">
        <v>149</v>
      </c>
      <c r="H948">
        <v>11535</v>
      </c>
      <c r="I948">
        <v>0.67</v>
      </c>
    </row>
    <row r="949" spans="1:9" x14ac:dyDescent="0.3">
      <c r="A949" t="s">
        <v>22</v>
      </c>
      <c r="B949">
        <v>1004</v>
      </c>
      <c r="C949" s="14">
        <v>0.53873842592592591</v>
      </c>
      <c r="D949" s="14" t="s">
        <v>27</v>
      </c>
      <c r="E949">
        <v>129</v>
      </c>
      <c r="F949">
        <v>4227</v>
      </c>
      <c r="G949">
        <v>139</v>
      </c>
      <c r="H949">
        <v>16649</v>
      </c>
      <c r="I949">
        <v>0.75</v>
      </c>
    </row>
    <row r="950" spans="1:9" x14ac:dyDescent="0.3">
      <c r="A950" t="s">
        <v>22</v>
      </c>
      <c r="B950">
        <v>1005</v>
      </c>
      <c r="C950" s="14">
        <v>0.53880787037037037</v>
      </c>
      <c r="D950" s="14" t="s">
        <v>27</v>
      </c>
      <c r="E950">
        <v>129</v>
      </c>
      <c r="F950">
        <v>4576</v>
      </c>
      <c r="G950">
        <v>149</v>
      </c>
      <c r="H950">
        <v>14685</v>
      </c>
      <c r="I950">
        <v>0.69</v>
      </c>
    </row>
    <row r="951" spans="1:9" x14ac:dyDescent="0.3">
      <c r="A951" t="s">
        <v>22</v>
      </c>
      <c r="B951">
        <v>1006</v>
      </c>
      <c r="C951" s="14">
        <v>0.53887731481481482</v>
      </c>
      <c r="D951" s="14" t="s">
        <v>27</v>
      </c>
      <c r="E951">
        <v>139</v>
      </c>
      <c r="F951">
        <v>4017</v>
      </c>
      <c r="G951">
        <v>159</v>
      </c>
      <c r="H951">
        <v>16071</v>
      </c>
      <c r="I951">
        <v>0.76</v>
      </c>
    </row>
    <row r="952" spans="1:9" x14ac:dyDescent="0.3">
      <c r="A952" t="s">
        <v>22</v>
      </c>
      <c r="B952">
        <v>1007</v>
      </c>
      <c r="C952" s="14">
        <v>0.53893518518518524</v>
      </c>
      <c r="D952" s="14" t="s">
        <v>27</v>
      </c>
      <c r="E952">
        <v>139</v>
      </c>
      <c r="F952">
        <v>4366</v>
      </c>
      <c r="G952">
        <v>149</v>
      </c>
      <c r="H952">
        <v>17128</v>
      </c>
      <c r="I952">
        <v>0.75</v>
      </c>
    </row>
    <row r="953" spans="1:9" x14ac:dyDescent="0.3">
      <c r="A953" t="s">
        <v>22</v>
      </c>
      <c r="B953">
        <v>1008</v>
      </c>
      <c r="C953" s="14">
        <v>0.53900462962962969</v>
      </c>
      <c r="D953" s="14" t="s">
        <v>27</v>
      </c>
      <c r="E953">
        <v>139</v>
      </c>
      <c r="F953">
        <v>4586</v>
      </c>
      <c r="G953">
        <v>149</v>
      </c>
      <c r="H953">
        <v>17876</v>
      </c>
      <c r="I953">
        <v>0.75</v>
      </c>
    </row>
    <row r="954" spans="1:9" x14ac:dyDescent="0.3">
      <c r="A954" t="s">
        <v>22</v>
      </c>
      <c r="B954">
        <v>1009</v>
      </c>
      <c r="C954" s="14">
        <v>0.53909722222222223</v>
      </c>
      <c r="D954" s="14" t="s">
        <v>27</v>
      </c>
      <c r="E954">
        <v>129</v>
      </c>
      <c r="F954">
        <v>3698</v>
      </c>
      <c r="G954">
        <v>149</v>
      </c>
      <c r="H954">
        <v>14396</v>
      </c>
      <c r="I954">
        <v>0.75</v>
      </c>
    </row>
    <row r="955" spans="1:9" x14ac:dyDescent="0.3">
      <c r="A955" t="s">
        <v>22</v>
      </c>
      <c r="B955">
        <v>1010</v>
      </c>
      <c r="C955" s="14">
        <v>0.53917824074074072</v>
      </c>
      <c r="D955" s="14" t="s">
        <v>27</v>
      </c>
      <c r="E955">
        <v>139</v>
      </c>
      <c r="F955">
        <v>4715</v>
      </c>
      <c r="G955">
        <v>149</v>
      </c>
      <c r="H955">
        <v>18225</v>
      </c>
      <c r="I955">
        <v>0.75</v>
      </c>
    </row>
    <row r="956" spans="1:9" x14ac:dyDescent="0.3">
      <c r="A956" t="s">
        <v>22</v>
      </c>
      <c r="B956">
        <v>1011</v>
      </c>
      <c r="C956" s="14">
        <v>0.53925925925925922</v>
      </c>
      <c r="D956" s="14" t="s">
        <v>27</v>
      </c>
      <c r="E956">
        <v>159</v>
      </c>
      <c r="F956">
        <v>4097</v>
      </c>
      <c r="G956">
        <v>179</v>
      </c>
      <c r="H956">
        <v>13359</v>
      </c>
      <c r="I956">
        <v>0.7</v>
      </c>
    </row>
    <row r="957" spans="1:9" x14ac:dyDescent="0.3">
      <c r="A957" t="s">
        <v>22</v>
      </c>
      <c r="B957">
        <v>1012</v>
      </c>
      <c r="C957" s="14">
        <v>0.53932870370370367</v>
      </c>
      <c r="D957" s="14" t="s">
        <v>27</v>
      </c>
      <c r="E957">
        <v>199</v>
      </c>
      <c r="F957">
        <v>4576</v>
      </c>
      <c r="G957">
        <v>209</v>
      </c>
      <c r="H957">
        <v>18265</v>
      </c>
      <c r="I957">
        <v>0.76</v>
      </c>
    </row>
    <row r="958" spans="1:9" x14ac:dyDescent="0.3">
      <c r="A958" t="s">
        <v>22</v>
      </c>
      <c r="B958">
        <v>1013</v>
      </c>
      <c r="C958" s="14">
        <v>0.53940972222222217</v>
      </c>
      <c r="D958" s="14" t="s">
        <v>27</v>
      </c>
      <c r="E958">
        <v>139</v>
      </c>
      <c r="F958">
        <v>4127</v>
      </c>
      <c r="G958">
        <v>149</v>
      </c>
      <c r="H958">
        <v>13329</v>
      </c>
      <c r="I958">
        <v>0.7</v>
      </c>
    </row>
    <row r="959" spans="1:9" x14ac:dyDescent="0.3">
      <c r="A959" t="s">
        <v>22</v>
      </c>
      <c r="B959">
        <v>1014</v>
      </c>
      <c r="C959" s="14">
        <v>0.53946759259259258</v>
      </c>
      <c r="D959" s="14" t="s">
        <v>27</v>
      </c>
      <c r="E959">
        <v>129</v>
      </c>
      <c r="F959">
        <v>4247</v>
      </c>
      <c r="G959">
        <v>149</v>
      </c>
      <c r="H959">
        <v>17597</v>
      </c>
      <c r="I959">
        <v>0.76</v>
      </c>
    </row>
    <row r="960" spans="1:9" x14ac:dyDescent="0.3">
      <c r="A960" t="s">
        <v>22</v>
      </c>
      <c r="B960">
        <v>1015</v>
      </c>
      <c r="C960" s="14">
        <v>0.539525462962963</v>
      </c>
      <c r="D960" s="14" t="s">
        <v>27</v>
      </c>
      <c r="E960">
        <v>149</v>
      </c>
      <c r="F960">
        <v>3768</v>
      </c>
      <c r="G960">
        <v>159</v>
      </c>
      <c r="H960">
        <v>15094</v>
      </c>
      <c r="I960">
        <v>0.76</v>
      </c>
    </row>
    <row r="961" spans="1:9" x14ac:dyDescent="0.3">
      <c r="A961" t="s">
        <v>22</v>
      </c>
      <c r="B961">
        <v>1016</v>
      </c>
      <c r="C961" s="14">
        <v>0.53959490740740745</v>
      </c>
      <c r="D961" s="14" t="s">
        <v>27</v>
      </c>
      <c r="E961">
        <v>149</v>
      </c>
      <c r="F961">
        <v>4665</v>
      </c>
      <c r="G961">
        <v>159</v>
      </c>
      <c r="H961">
        <v>15094</v>
      </c>
      <c r="I961">
        <v>0.7</v>
      </c>
    </row>
    <row r="962" spans="1:9" x14ac:dyDescent="0.3">
      <c r="A962" t="s">
        <v>19</v>
      </c>
      <c r="B962">
        <v>1017</v>
      </c>
      <c r="C962" s="14">
        <v>0.52861111111111114</v>
      </c>
      <c r="D962" s="14" t="s">
        <v>29</v>
      </c>
      <c r="E962">
        <v>139</v>
      </c>
      <c r="F962">
        <v>5403</v>
      </c>
      <c r="G962">
        <v>159</v>
      </c>
      <c r="H962">
        <v>21525</v>
      </c>
      <c r="I962">
        <v>0.75</v>
      </c>
    </row>
    <row r="963" spans="1:9" x14ac:dyDescent="0.3">
      <c r="A963" t="s">
        <v>19</v>
      </c>
      <c r="B963">
        <v>1018</v>
      </c>
      <c r="C963" s="14">
        <v>0.52876157407407409</v>
      </c>
      <c r="D963" s="14" t="s">
        <v>29</v>
      </c>
      <c r="E963">
        <v>139</v>
      </c>
      <c r="F963">
        <v>3768</v>
      </c>
      <c r="G963">
        <v>149</v>
      </c>
      <c r="H963">
        <v>14974</v>
      </c>
      <c r="I963">
        <v>0.76</v>
      </c>
    </row>
    <row r="964" spans="1:9" x14ac:dyDescent="0.3">
      <c r="A964" t="s">
        <v>19</v>
      </c>
      <c r="B964">
        <v>1019</v>
      </c>
      <c r="C964" s="14">
        <v>0.5288194444444444</v>
      </c>
      <c r="D964" s="14" t="s">
        <v>29</v>
      </c>
      <c r="E964">
        <v>139</v>
      </c>
      <c r="F964">
        <v>4207</v>
      </c>
      <c r="G964">
        <v>149</v>
      </c>
      <c r="H964">
        <v>15762</v>
      </c>
      <c r="I964">
        <v>0.74</v>
      </c>
    </row>
    <row r="965" spans="1:9" x14ac:dyDescent="0.3">
      <c r="A965" t="s">
        <v>19</v>
      </c>
      <c r="B965">
        <v>1020</v>
      </c>
      <c r="C965" s="14">
        <v>0.52886574074074078</v>
      </c>
      <c r="D965" s="14" t="s">
        <v>29</v>
      </c>
      <c r="E965">
        <v>149</v>
      </c>
      <c r="F965">
        <v>4137</v>
      </c>
      <c r="G965">
        <v>159</v>
      </c>
      <c r="H965">
        <v>15822</v>
      </c>
      <c r="I965">
        <v>0.75</v>
      </c>
    </row>
    <row r="966" spans="1:9" x14ac:dyDescent="0.3">
      <c r="A966" t="s">
        <v>19</v>
      </c>
      <c r="B966">
        <v>1021</v>
      </c>
      <c r="C966" s="14">
        <v>0.52893518518518523</v>
      </c>
      <c r="D966" s="14" t="s">
        <v>29</v>
      </c>
      <c r="E966">
        <v>149</v>
      </c>
      <c r="F966">
        <v>4406</v>
      </c>
      <c r="G966">
        <v>169</v>
      </c>
      <c r="H966">
        <v>16659</v>
      </c>
      <c r="I966">
        <v>0.74</v>
      </c>
    </row>
    <row r="967" spans="1:9" x14ac:dyDescent="0.3">
      <c r="A967" t="s">
        <v>19</v>
      </c>
      <c r="B967">
        <v>1022</v>
      </c>
      <c r="C967" s="14">
        <v>0.52899305555555554</v>
      </c>
      <c r="D967" s="14" t="s">
        <v>29</v>
      </c>
      <c r="E967">
        <v>139</v>
      </c>
      <c r="F967">
        <v>4835</v>
      </c>
      <c r="G967">
        <v>159</v>
      </c>
      <c r="H967">
        <v>17098</v>
      </c>
      <c r="I967">
        <v>0.72</v>
      </c>
    </row>
    <row r="968" spans="1:9" x14ac:dyDescent="0.3">
      <c r="A968" t="s">
        <v>19</v>
      </c>
      <c r="B968">
        <v>1023</v>
      </c>
      <c r="C968" s="14">
        <v>0.5290393518518518</v>
      </c>
      <c r="D968" s="14" t="s">
        <v>29</v>
      </c>
      <c r="E968">
        <v>149</v>
      </c>
      <c r="F968">
        <v>4935</v>
      </c>
      <c r="G968">
        <v>159</v>
      </c>
      <c r="H968">
        <v>17955</v>
      </c>
      <c r="I968">
        <v>0.73</v>
      </c>
    </row>
    <row r="969" spans="1:9" x14ac:dyDescent="0.3">
      <c r="A969" t="s">
        <v>19</v>
      </c>
      <c r="B969">
        <v>1024</v>
      </c>
      <c r="C969" s="14">
        <v>0.52910879629629626</v>
      </c>
      <c r="D969" s="14" t="s">
        <v>29</v>
      </c>
      <c r="E969">
        <v>139</v>
      </c>
      <c r="F969">
        <v>4057</v>
      </c>
      <c r="G969">
        <v>149</v>
      </c>
      <c r="H969">
        <v>15912</v>
      </c>
      <c r="I969">
        <v>0.75</v>
      </c>
    </row>
    <row r="970" spans="1:9" x14ac:dyDescent="0.3">
      <c r="A970" t="s">
        <v>19</v>
      </c>
      <c r="B970">
        <v>1025</v>
      </c>
      <c r="C970" s="14">
        <v>0.52917824074074071</v>
      </c>
      <c r="D970" s="14" t="s">
        <v>29</v>
      </c>
      <c r="E970">
        <v>139</v>
      </c>
      <c r="F970">
        <v>3758</v>
      </c>
      <c r="G970">
        <v>149</v>
      </c>
      <c r="H970">
        <v>14586</v>
      </c>
      <c r="I970">
        <v>0.75</v>
      </c>
    </row>
    <row r="971" spans="1:9" x14ac:dyDescent="0.3">
      <c r="A971" t="s">
        <v>19</v>
      </c>
      <c r="B971">
        <v>1026</v>
      </c>
      <c r="C971" s="14">
        <v>0.52922453703703709</v>
      </c>
      <c r="D971" s="14" t="s">
        <v>29</v>
      </c>
      <c r="E971">
        <v>139</v>
      </c>
      <c r="F971">
        <v>3449</v>
      </c>
      <c r="G971">
        <v>149</v>
      </c>
      <c r="H971">
        <v>13250</v>
      </c>
      <c r="I971">
        <v>0.75</v>
      </c>
    </row>
    <row r="972" spans="1:9" x14ac:dyDescent="0.3">
      <c r="A972" t="s">
        <v>19</v>
      </c>
      <c r="B972">
        <v>1027</v>
      </c>
      <c r="C972" s="14">
        <v>0.5292824074074074</v>
      </c>
      <c r="D972" s="14" t="s">
        <v>29</v>
      </c>
      <c r="E972">
        <v>139</v>
      </c>
      <c r="F972">
        <v>4655</v>
      </c>
      <c r="G972">
        <v>149</v>
      </c>
      <c r="H972">
        <v>16031</v>
      </c>
      <c r="I972">
        <v>0.72</v>
      </c>
    </row>
    <row r="973" spans="1:9" x14ac:dyDescent="0.3">
      <c r="A973" t="s">
        <v>19</v>
      </c>
      <c r="B973">
        <v>1028</v>
      </c>
      <c r="C973" s="14">
        <v>0.52932870370370366</v>
      </c>
      <c r="D973" s="14" t="s">
        <v>29</v>
      </c>
      <c r="E973">
        <v>129</v>
      </c>
      <c r="F973">
        <v>4047</v>
      </c>
      <c r="G973">
        <v>139</v>
      </c>
      <c r="H973">
        <v>16181</v>
      </c>
      <c r="I973">
        <v>0.76</v>
      </c>
    </row>
    <row r="974" spans="1:9" x14ac:dyDescent="0.3">
      <c r="A974" t="s">
        <v>19</v>
      </c>
      <c r="B974">
        <v>1029</v>
      </c>
      <c r="C974" s="14">
        <v>0.52939814814814812</v>
      </c>
      <c r="D974" s="14" t="s">
        <v>29</v>
      </c>
      <c r="E974">
        <v>129</v>
      </c>
      <c r="F974">
        <v>4197</v>
      </c>
      <c r="G974">
        <v>139</v>
      </c>
      <c r="H974">
        <v>15523</v>
      </c>
      <c r="I974">
        <v>0.74</v>
      </c>
    </row>
    <row r="975" spans="1:9" x14ac:dyDescent="0.3">
      <c r="A975" t="s">
        <v>19</v>
      </c>
      <c r="B975">
        <v>1030</v>
      </c>
      <c r="C975" s="14">
        <v>0.52945601851851853</v>
      </c>
      <c r="D975" s="14" t="s">
        <v>29</v>
      </c>
      <c r="E975">
        <v>129</v>
      </c>
      <c r="F975">
        <v>3958</v>
      </c>
      <c r="G975">
        <v>149</v>
      </c>
      <c r="H975">
        <v>14635</v>
      </c>
      <c r="I975">
        <v>0.74</v>
      </c>
    </row>
    <row r="976" spans="1:9" x14ac:dyDescent="0.3">
      <c r="A976" t="s">
        <v>19</v>
      </c>
      <c r="B976">
        <v>1031</v>
      </c>
      <c r="C976" s="14">
        <v>0.52951388888888895</v>
      </c>
      <c r="D976" s="14" t="s">
        <v>29</v>
      </c>
      <c r="E976">
        <v>149</v>
      </c>
      <c r="F976">
        <v>4576</v>
      </c>
      <c r="G976">
        <v>159</v>
      </c>
      <c r="H976">
        <v>16629</v>
      </c>
      <c r="I976">
        <v>0.73</v>
      </c>
    </row>
    <row r="977" spans="1:9" x14ac:dyDescent="0.3">
      <c r="A977" t="s">
        <v>18</v>
      </c>
      <c r="B977">
        <v>1032</v>
      </c>
      <c r="C977" s="14">
        <v>0.52997685185185184</v>
      </c>
      <c r="D977" s="14" t="s">
        <v>29</v>
      </c>
      <c r="E977">
        <v>139</v>
      </c>
      <c r="F977">
        <v>4506</v>
      </c>
      <c r="G977">
        <v>159</v>
      </c>
      <c r="H977">
        <v>17347</v>
      </c>
      <c r="I977">
        <v>0.75</v>
      </c>
    </row>
    <row r="978" spans="1:9" x14ac:dyDescent="0.3">
      <c r="A978" t="s">
        <v>18</v>
      </c>
      <c r="B978">
        <v>1033</v>
      </c>
      <c r="C978" s="14">
        <v>0.53003472222222225</v>
      </c>
      <c r="D978" s="14" t="s">
        <v>29</v>
      </c>
      <c r="E978">
        <v>149</v>
      </c>
      <c r="F978">
        <v>4925</v>
      </c>
      <c r="G978">
        <v>159</v>
      </c>
      <c r="H978">
        <v>19122</v>
      </c>
      <c r="I978">
        <v>0.75</v>
      </c>
    </row>
    <row r="979" spans="1:9" x14ac:dyDescent="0.3">
      <c r="A979" t="s">
        <v>18</v>
      </c>
      <c r="B979">
        <v>1034</v>
      </c>
      <c r="C979" s="14">
        <v>0.53009259259259256</v>
      </c>
      <c r="D979" s="14" t="s">
        <v>29</v>
      </c>
      <c r="E979">
        <v>149</v>
      </c>
      <c r="F979">
        <v>4317</v>
      </c>
      <c r="G979">
        <v>159</v>
      </c>
      <c r="H979">
        <v>16041</v>
      </c>
      <c r="I979">
        <v>0.74</v>
      </c>
    </row>
    <row r="980" spans="1:9" x14ac:dyDescent="0.3">
      <c r="A980" t="s">
        <v>18</v>
      </c>
      <c r="B980">
        <v>1035</v>
      </c>
      <c r="C980" s="14">
        <v>0.53013888888888883</v>
      </c>
      <c r="D980" s="14" t="s">
        <v>29</v>
      </c>
      <c r="E980">
        <v>139</v>
      </c>
      <c r="F980">
        <v>4077</v>
      </c>
      <c r="G980">
        <v>159</v>
      </c>
      <c r="H980">
        <v>14556</v>
      </c>
      <c r="I980">
        <v>0.73</v>
      </c>
    </row>
    <row r="981" spans="1:9" x14ac:dyDescent="0.3">
      <c r="A981" t="s">
        <v>18</v>
      </c>
      <c r="B981">
        <v>1036</v>
      </c>
      <c r="C981" s="14">
        <v>0.53019675925925924</v>
      </c>
      <c r="D981" s="14" t="s">
        <v>29</v>
      </c>
      <c r="E981">
        <v>159</v>
      </c>
      <c r="F981">
        <v>5583</v>
      </c>
      <c r="G981">
        <v>169</v>
      </c>
      <c r="H981">
        <v>20408</v>
      </c>
      <c r="I981">
        <v>0.73</v>
      </c>
    </row>
    <row r="982" spans="1:9" x14ac:dyDescent="0.3">
      <c r="A982" t="s">
        <v>18</v>
      </c>
      <c r="B982">
        <v>1037</v>
      </c>
      <c r="C982" s="14">
        <v>0.53024305555555562</v>
      </c>
      <c r="D982" s="14" t="s">
        <v>29</v>
      </c>
      <c r="E982">
        <v>149</v>
      </c>
      <c r="F982">
        <v>5413</v>
      </c>
      <c r="G982">
        <v>169</v>
      </c>
      <c r="H982">
        <v>18255</v>
      </c>
      <c r="I982">
        <v>0.71</v>
      </c>
    </row>
    <row r="983" spans="1:9" x14ac:dyDescent="0.3">
      <c r="A983" t="s">
        <v>18</v>
      </c>
      <c r="B983">
        <v>1038</v>
      </c>
      <c r="C983" s="14">
        <v>0.53031249999999996</v>
      </c>
      <c r="D983" s="14" t="s">
        <v>29</v>
      </c>
      <c r="E983">
        <v>149</v>
      </c>
      <c r="F983">
        <v>4626</v>
      </c>
      <c r="G983">
        <v>169</v>
      </c>
      <c r="H983">
        <v>17975</v>
      </c>
      <c r="I983">
        <v>0.75</v>
      </c>
    </row>
    <row r="984" spans="1:9" x14ac:dyDescent="0.3">
      <c r="A984" t="s">
        <v>18</v>
      </c>
      <c r="B984">
        <v>1039</v>
      </c>
      <c r="C984" s="14">
        <v>0.53035879629629623</v>
      </c>
      <c r="D984" s="14" t="s">
        <v>29</v>
      </c>
      <c r="E984">
        <v>149</v>
      </c>
      <c r="F984">
        <v>4925</v>
      </c>
      <c r="G984">
        <v>159</v>
      </c>
      <c r="H984">
        <v>16909</v>
      </c>
      <c r="I984">
        <v>0.71</v>
      </c>
    </row>
    <row r="985" spans="1:9" x14ac:dyDescent="0.3">
      <c r="A985" t="s">
        <v>18</v>
      </c>
      <c r="B985">
        <v>1040</v>
      </c>
      <c r="C985" s="14">
        <v>0.53041666666666665</v>
      </c>
      <c r="D985" s="14" t="s">
        <v>29</v>
      </c>
      <c r="E985">
        <v>149</v>
      </c>
      <c r="F985">
        <v>3868</v>
      </c>
      <c r="G985">
        <v>159</v>
      </c>
      <c r="H985">
        <v>16819</v>
      </c>
      <c r="I985">
        <v>0.78</v>
      </c>
    </row>
    <row r="986" spans="1:9" x14ac:dyDescent="0.3">
      <c r="A986" t="s">
        <v>18</v>
      </c>
      <c r="B986">
        <v>1041</v>
      </c>
      <c r="C986" s="14">
        <v>0.53047453703703706</v>
      </c>
      <c r="D986" s="14" t="s">
        <v>29</v>
      </c>
      <c r="E986">
        <v>149</v>
      </c>
      <c r="F986">
        <v>4057</v>
      </c>
      <c r="G986">
        <v>159</v>
      </c>
      <c r="H986">
        <v>16590</v>
      </c>
      <c r="I986">
        <v>0.76</v>
      </c>
    </row>
    <row r="987" spans="1:9" x14ac:dyDescent="0.3">
      <c r="A987" t="s">
        <v>18</v>
      </c>
      <c r="B987">
        <v>1042</v>
      </c>
      <c r="C987" s="14">
        <v>0.53074074074074074</v>
      </c>
      <c r="D987" s="14" t="s">
        <v>29</v>
      </c>
      <c r="E987">
        <v>199</v>
      </c>
      <c r="F987">
        <v>3818</v>
      </c>
      <c r="G987">
        <v>189</v>
      </c>
      <c r="H987">
        <v>12023</v>
      </c>
      <c r="I987">
        <v>0.69</v>
      </c>
    </row>
    <row r="988" spans="1:9" x14ac:dyDescent="0.3">
      <c r="A988" t="s">
        <v>18</v>
      </c>
      <c r="B988">
        <v>1043</v>
      </c>
      <c r="C988" s="14">
        <v>0.53085648148148146</v>
      </c>
      <c r="D988" s="14" t="s">
        <v>29</v>
      </c>
      <c r="E988">
        <v>169</v>
      </c>
      <c r="F988">
        <v>4147</v>
      </c>
      <c r="G988">
        <v>189</v>
      </c>
      <c r="H988">
        <v>15124</v>
      </c>
      <c r="I988">
        <v>0.73</v>
      </c>
    </row>
    <row r="989" spans="1:9" x14ac:dyDescent="0.3">
      <c r="A989" t="s">
        <v>18</v>
      </c>
      <c r="B989">
        <v>1044</v>
      </c>
      <c r="C989" s="14">
        <v>0.53092592592592591</v>
      </c>
      <c r="D989" s="14" t="s">
        <v>29</v>
      </c>
      <c r="E989">
        <v>139</v>
      </c>
      <c r="F989">
        <v>3090</v>
      </c>
      <c r="G989">
        <v>139</v>
      </c>
      <c r="H989">
        <v>9122</v>
      </c>
      <c r="I989">
        <v>0.67</v>
      </c>
    </row>
    <row r="990" spans="1:9" x14ac:dyDescent="0.3">
      <c r="A990" t="s">
        <v>18</v>
      </c>
      <c r="B990">
        <v>1045</v>
      </c>
      <c r="C990" s="14">
        <v>0.53097222222222229</v>
      </c>
      <c r="D990" s="14" t="s">
        <v>29</v>
      </c>
      <c r="E990">
        <v>149</v>
      </c>
      <c r="F990">
        <v>5244</v>
      </c>
      <c r="G990">
        <v>159</v>
      </c>
      <c r="H990">
        <v>20887</v>
      </c>
      <c r="I990">
        <v>0.75</v>
      </c>
    </row>
    <row r="991" spans="1:9" x14ac:dyDescent="0.3">
      <c r="A991" t="s">
        <v>18</v>
      </c>
      <c r="B991">
        <v>1046</v>
      </c>
      <c r="C991" s="14">
        <v>0.53104166666666663</v>
      </c>
      <c r="D991" s="14" t="s">
        <v>29</v>
      </c>
      <c r="E991">
        <v>139</v>
      </c>
      <c r="F991">
        <v>4965</v>
      </c>
      <c r="G991">
        <v>159</v>
      </c>
      <c r="H991">
        <v>19012</v>
      </c>
      <c r="I991">
        <v>0.74</v>
      </c>
    </row>
    <row r="992" spans="1:9" x14ac:dyDescent="0.3">
      <c r="A992" t="s">
        <v>17</v>
      </c>
      <c r="B992">
        <v>1047</v>
      </c>
      <c r="C992" s="14">
        <v>0.53142361111111114</v>
      </c>
      <c r="D992" s="14" t="s">
        <v>29</v>
      </c>
      <c r="E992">
        <v>149</v>
      </c>
      <c r="F992">
        <v>3190</v>
      </c>
      <c r="G992">
        <v>159</v>
      </c>
      <c r="H992">
        <v>11355</v>
      </c>
      <c r="I992">
        <v>0.73</v>
      </c>
    </row>
    <row r="993" spans="1:9" x14ac:dyDescent="0.3">
      <c r="A993" t="s">
        <v>17</v>
      </c>
      <c r="B993">
        <v>1048</v>
      </c>
      <c r="C993" s="14">
        <v>0.53148148148148155</v>
      </c>
      <c r="D993" s="14" t="s">
        <v>29</v>
      </c>
      <c r="E993">
        <v>159</v>
      </c>
      <c r="F993">
        <v>3778</v>
      </c>
      <c r="G993">
        <v>169</v>
      </c>
      <c r="H993">
        <v>14406</v>
      </c>
      <c r="I993">
        <v>0.75</v>
      </c>
    </row>
    <row r="994" spans="1:9" x14ac:dyDescent="0.3">
      <c r="A994" t="s">
        <v>17</v>
      </c>
      <c r="B994">
        <v>1049</v>
      </c>
      <c r="C994" s="14">
        <v>0.53157407407407409</v>
      </c>
      <c r="D994" s="14" t="s">
        <v>29</v>
      </c>
      <c r="E994">
        <v>227</v>
      </c>
      <c r="F994">
        <v>8647</v>
      </c>
      <c r="G994">
        <v>227</v>
      </c>
      <c r="H994">
        <v>24415</v>
      </c>
      <c r="I994">
        <v>0.65</v>
      </c>
    </row>
    <row r="995" spans="1:9" x14ac:dyDescent="0.3">
      <c r="A995" t="s">
        <v>17</v>
      </c>
      <c r="B995">
        <v>1050</v>
      </c>
      <c r="C995" s="14">
        <v>0.53164351851851854</v>
      </c>
      <c r="D995" s="14" t="s">
        <v>29</v>
      </c>
      <c r="E995">
        <v>159</v>
      </c>
      <c r="F995">
        <v>4287</v>
      </c>
      <c r="G995">
        <v>169</v>
      </c>
      <c r="H995">
        <v>10887</v>
      </c>
      <c r="I995">
        <v>0.61</v>
      </c>
    </row>
    <row r="996" spans="1:9" x14ac:dyDescent="0.3">
      <c r="A996" t="s">
        <v>17</v>
      </c>
      <c r="B996">
        <v>1051</v>
      </c>
      <c r="C996" s="14">
        <v>0.53172453703703704</v>
      </c>
      <c r="D996" s="14" t="s">
        <v>29</v>
      </c>
      <c r="E996">
        <v>139</v>
      </c>
      <c r="F996">
        <v>4925</v>
      </c>
      <c r="G996">
        <v>149</v>
      </c>
      <c r="H996">
        <v>14506</v>
      </c>
      <c r="I996">
        <v>0.67</v>
      </c>
    </row>
    <row r="997" spans="1:9" x14ac:dyDescent="0.3">
      <c r="A997" t="s">
        <v>17</v>
      </c>
      <c r="B997">
        <v>1052</v>
      </c>
      <c r="C997" s="14">
        <v>0.53178240740740745</v>
      </c>
      <c r="D997" s="14" t="s">
        <v>29</v>
      </c>
      <c r="E997">
        <v>159</v>
      </c>
      <c r="F997">
        <v>3728</v>
      </c>
      <c r="G997">
        <v>179</v>
      </c>
      <c r="H997">
        <v>13778</v>
      </c>
      <c r="I997">
        <v>0.74</v>
      </c>
    </row>
    <row r="998" spans="1:9" x14ac:dyDescent="0.3">
      <c r="A998" t="s">
        <v>17</v>
      </c>
      <c r="B998">
        <v>1053</v>
      </c>
      <c r="C998" s="14">
        <v>0.53182870370370372</v>
      </c>
      <c r="D998" s="14" t="s">
        <v>29</v>
      </c>
      <c r="E998">
        <v>149</v>
      </c>
      <c r="F998">
        <v>3958</v>
      </c>
      <c r="G998">
        <v>159</v>
      </c>
      <c r="H998">
        <v>15393</v>
      </c>
      <c r="I998">
        <v>0.75</v>
      </c>
    </row>
    <row r="999" spans="1:9" x14ac:dyDescent="0.3">
      <c r="A999" t="s">
        <v>17</v>
      </c>
      <c r="B999">
        <v>1054</v>
      </c>
      <c r="C999" s="14">
        <v>0.53188657407407403</v>
      </c>
      <c r="D999" s="14" t="s">
        <v>29</v>
      </c>
      <c r="E999">
        <v>149</v>
      </c>
      <c r="F999">
        <v>3758</v>
      </c>
      <c r="G999">
        <v>169</v>
      </c>
      <c r="H999">
        <v>14267</v>
      </c>
      <c r="I999">
        <v>0.74</v>
      </c>
    </row>
    <row r="1000" spans="1:9" x14ac:dyDescent="0.3">
      <c r="A1000" t="s">
        <v>17</v>
      </c>
      <c r="B1000">
        <v>1055</v>
      </c>
      <c r="C1000" s="14">
        <v>0.5319328703703704</v>
      </c>
      <c r="D1000" s="14" t="s">
        <v>29</v>
      </c>
      <c r="E1000">
        <v>149</v>
      </c>
      <c r="F1000">
        <v>4446</v>
      </c>
      <c r="G1000">
        <v>159</v>
      </c>
      <c r="H1000">
        <v>16968</v>
      </c>
      <c r="I1000">
        <v>0.74</v>
      </c>
    </row>
    <row r="1001" spans="1:9" x14ac:dyDescent="0.3">
      <c r="A1001" t="s">
        <v>17</v>
      </c>
      <c r="B1001">
        <v>1056</v>
      </c>
      <c r="C1001" s="14">
        <v>0.53199074074074071</v>
      </c>
      <c r="D1001" s="14" t="s">
        <v>29</v>
      </c>
      <c r="E1001">
        <v>159</v>
      </c>
      <c r="F1001">
        <v>4356</v>
      </c>
      <c r="G1001">
        <v>179</v>
      </c>
      <c r="H1001">
        <v>16490</v>
      </c>
      <c r="I1001">
        <v>0.74</v>
      </c>
    </row>
    <row r="1002" spans="1:9" x14ac:dyDescent="0.3">
      <c r="A1002" t="s">
        <v>17</v>
      </c>
      <c r="B1002">
        <v>1057</v>
      </c>
      <c r="C1002" s="14">
        <v>0.53206018518518516</v>
      </c>
      <c r="D1002" s="14" t="s">
        <v>29</v>
      </c>
      <c r="E1002">
        <v>179</v>
      </c>
      <c r="F1002">
        <v>5264</v>
      </c>
      <c r="G1002">
        <v>159</v>
      </c>
      <c r="H1002">
        <v>19541</v>
      </c>
      <c r="I1002">
        <v>0.74</v>
      </c>
    </row>
    <row r="1003" spans="1:9" x14ac:dyDescent="0.3">
      <c r="A1003" t="s">
        <v>17</v>
      </c>
      <c r="B1003">
        <v>1058</v>
      </c>
      <c r="C1003" s="14">
        <v>0.53210648148148143</v>
      </c>
      <c r="D1003" s="14" t="s">
        <v>29</v>
      </c>
      <c r="E1003">
        <v>159</v>
      </c>
      <c r="F1003">
        <v>3738</v>
      </c>
      <c r="G1003">
        <v>169</v>
      </c>
      <c r="H1003">
        <v>14157</v>
      </c>
      <c r="I1003">
        <v>0.74</v>
      </c>
    </row>
    <row r="1004" spans="1:9" x14ac:dyDescent="0.3">
      <c r="A1004" t="s">
        <v>17</v>
      </c>
      <c r="B1004">
        <v>1059</v>
      </c>
      <c r="C1004" s="14">
        <v>0.53215277777777781</v>
      </c>
      <c r="D1004" s="14" t="s">
        <v>29</v>
      </c>
      <c r="E1004">
        <v>169</v>
      </c>
      <c r="F1004">
        <v>5214</v>
      </c>
      <c r="G1004">
        <v>179</v>
      </c>
      <c r="H1004">
        <v>19969</v>
      </c>
      <c r="I1004">
        <v>0.75</v>
      </c>
    </row>
    <row r="1005" spans="1:9" x14ac:dyDescent="0.3">
      <c r="A1005" t="s">
        <v>17</v>
      </c>
      <c r="B1005">
        <v>1060</v>
      </c>
      <c r="C1005" s="14">
        <v>0.53221064814814811</v>
      </c>
      <c r="D1005" s="14" t="s">
        <v>29</v>
      </c>
      <c r="E1005">
        <v>149</v>
      </c>
      <c r="F1005">
        <v>4317</v>
      </c>
      <c r="G1005">
        <v>169</v>
      </c>
      <c r="H1005">
        <v>16021</v>
      </c>
      <c r="I1005">
        <v>0.74</v>
      </c>
    </row>
    <row r="1006" spans="1:9" x14ac:dyDescent="0.3">
      <c r="A1006" t="s">
        <v>17</v>
      </c>
      <c r="B1006">
        <v>1061</v>
      </c>
      <c r="C1006" s="14">
        <v>0.53226851851851853</v>
      </c>
      <c r="D1006" s="14" t="s">
        <v>29</v>
      </c>
      <c r="E1006">
        <v>159</v>
      </c>
      <c r="F1006">
        <v>4536</v>
      </c>
      <c r="G1006">
        <v>179</v>
      </c>
      <c r="H1006">
        <v>17417</v>
      </c>
      <c r="I1006">
        <v>0.75</v>
      </c>
    </row>
    <row r="1007" spans="1:9" x14ac:dyDescent="0.3">
      <c r="A1007" t="s">
        <v>22</v>
      </c>
      <c r="B1007">
        <v>1062</v>
      </c>
      <c r="C1007" s="14">
        <v>0.53249999999999997</v>
      </c>
      <c r="D1007" s="14" t="s">
        <v>29</v>
      </c>
      <c r="E1007">
        <v>169</v>
      </c>
      <c r="F1007">
        <v>4406</v>
      </c>
      <c r="G1007">
        <v>189</v>
      </c>
      <c r="H1007">
        <v>15353</v>
      </c>
      <c r="I1007">
        <v>0.72</v>
      </c>
    </row>
    <row r="1008" spans="1:9" x14ac:dyDescent="0.3">
      <c r="A1008" t="s">
        <v>22</v>
      </c>
      <c r="B1008">
        <v>1063</v>
      </c>
      <c r="C1008" s="14">
        <v>0.53258101851851858</v>
      </c>
      <c r="D1008" s="14" t="s">
        <v>29</v>
      </c>
      <c r="E1008">
        <v>139</v>
      </c>
      <c r="F1008">
        <v>3798</v>
      </c>
      <c r="G1008">
        <v>149</v>
      </c>
      <c r="H1008">
        <v>13210</v>
      </c>
      <c r="I1008">
        <v>0.72</v>
      </c>
    </row>
    <row r="1009" spans="1:9" x14ac:dyDescent="0.3">
      <c r="A1009" t="s">
        <v>22</v>
      </c>
      <c r="B1009">
        <v>1064</v>
      </c>
      <c r="C1009" s="14">
        <v>0.53263888888888888</v>
      </c>
      <c r="D1009" s="14" t="s">
        <v>29</v>
      </c>
      <c r="E1009">
        <v>139</v>
      </c>
      <c r="F1009">
        <v>3708</v>
      </c>
      <c r="G1009">
        <v>149</v>
      </c>
      <c r="H1009">
        <v>14157</v>
      </c>
      <c r="I1009">
        <v>0.75</v>
      </c>
    </row>
    <row r="1010" spans="1:9" x14ac:dyDescent="0.3">
      <c r="A1010" t="s">
        <v>22</v>
      </c>
      <c r="B1010">
        <v>1065</v>
      </c>
      <c r="C1010" s="14">
        <v>0.53270833333333334</v>
      </c>
      <c r="D1010" s="14" t="s">
        <v>29</v>
      </c>
      <c r="E1010">
        <v>169</v>
      </c>
      <c r="F1010">
        <v>3619</v>
      </c>
      <c r="G1010">
        <v>159</v>
      </c>
      <c r="H1010">
        <v>14576</v>
      </c>
      <c r="I1010">
        <v>0.76</v>
      </c>
    </row>
    <row r="1011" spans="1:9" x14ac:dyDescent="0.3">
      <c r="A1011" t="s">
        <v>22</v>
      </c>
      <c r="B1011">
        <v>1066</v>
      </c>
      <c r="C1011" s="14">
        <v>0.53276620370370364</v>
      </c>
      <c r="D1011" s="14" t="s">
        <v>29</v>
      </c>
      <c r="E1011">
        <v>189</v>
      </c>
      <c r="F1011">
        <v>3858</v>
      </c>
      <c r="G1011">
        <v>179</v>
      </c>
      <c r="H1011">
        <v>14267</v>
      </c>
      <c r="I1011">
        <v>0.74</v>
      </c>
    </row>
    <row r="1012" spans="1:9" x14ac:dyDescent="0.3">
      <c r="A1012" t="s">
        <v>22</v>
      </c>
      <c r="B1012">
        <v>1067</v>
      </c>
      <c r="C1012" s="14">
        <v>0.53282407407407406</v>
      </c>
      <c r="D1012" s="14" t="s">
        <v>29</v>
      </c>
      <c r="E1012">
        <v>139</v>
      </c>
      <c r="F1012">
        <v>3828</v>
      </c>
      <c r="G1012">
        <v>149</v>
      </c>
      <c r="H1012">
        <v>15702</v>
      </c>
      <c r="I1012">
        <v>0.76</v>
      </c>
    </row>
    <row r="1013" spans="1:9" x14ac:dyDescent="0.3">
      <c r="A1013" t="s">
        <v>22</v>
      </c>
      <c r="B1013">
        <v>1068</v>
      </c>
      <c r="C1013" s="14">
        <v>0.53288194444444448</v>
      </c>
      <c r="D1013" s="14" t="s">
        <v>29</v>
      </c>
      <c r="E1013">
        <v>169</v>
      </c>
      <c r="F1013">
        <v>3848</v>
      </c>
      <c r="G1013">
        <v>179</v>
      </c>
      <c r="H1013">
        <v>14207</v>
      </c>
      <c r="I1013">
        <v>0.74</v>
      </c>
    </row>
    <row r="1014" spans="1:9" x14ac:dyDescent="0.3">
      <c r="A1014" t="s">
        <v>22</v>
      </c>
      <c r="B1014">
        <v>1069</v>
      </c>
      <c r="C1014" s="14">
        <v>0.53292824074074074</v>
      </c>
      <c r="D1014" s="14" t="s">
        <v>29</v>
      </c>
      <c r="E1014">
        <v>189</v>
      </c>
      <c r="F1014">
        <v>3868</v>
      </c>
      <c r="G1014">
        <v>199</v>
      </c>
      <c r="H1014">
        <v>10628</v>
      </c>
      <c r="I1014">
        <v>0.65</v>
      </c>
    </row>
    <row r="1015" spans="1:9" x14ac:dyDescent="0.3">
      <c r="A1015" t="s">
        <v>22</v>
      </c>
      <c r="B1015">
        <v>1070</v>
      </c>
      <c r="C1015" s="14">
        <v>0.5329976851851852</v>
      </c>
      <c r="D1015" s="14" t="s">
        <v>29</v>
      </c>
      <c r="E1015">
        <v>139</v>
      </c>
      <c r="F1015">
        <v>4885</v>
      </c>
      <c r="G1015">
        <v>159</v>
      </c>
      <c r="H1015">
        <v>13648</v>
      </c>
      <c r="I1015">
        <v>0.65</v>
      </c>
    </row>
    <row r="1016" spans="1:9" x14ac:dyDescent="0.3">
      <c r="A1016" t="s">
        <v>22</v>
      </c>
      <c r="B1016">
        <v>1071</v>
      </c>
      <c r="C1016" s="14">
        <v>0.53306712962962965</v>
      </c>
      <c r="D1016" s="14" t="s">
        <v>29</v>
      </c>
      <c r="E1016">
        <v>149</v>
      </c>
      <c r="F1016">
        <v>4785</v>
      </c>
      <c r="G1016">
        <v>149</v>
      </c>
      <c r="H1016">
        <v>13549</v>
      </c>
      <c r="I1016">
        <v>0.65</v>
      </c>
    </row>
    <row r="1017" spans="1:9" x14ac:dyDescent="0.3">
      <c r="A1017" t="s">
        <v>22</v>
      </c>
      <c r="B1017">
        <v>1072</v>
      </c>
      <c r="C1017" s="14">
        <v>0.53312499999999996</v>
      </c>
      <c r="D1017" s="14" t="s">
        <v>29</v>
      </c>
      <c r="E1017">
        <v>159</v>
      </c>
      <c r="F1017">
        <v>4546</v>
      </c>
      <c r="G1017">
        <v>179</v>
      </c>
      <c r="H1017">
        <v>13818</v>
      </c>
      <c r="I1017">
        <v>0.68</v>
      </c>
    </row>
    <row r="1018" spans="1:9" x14ac:dyDescent="0.3">
      <c r="A1018" t="s">
        <v>22</v>
      </c>
      <c r="B1018">
        <v>1073</v>
      </c>
      <c r="C1018" s="14">
        <v>0.53318287037037038</v>
      </c>
      <c r="D1018" s="14" t="s">
        <v>29</v>
      </c>
      <c r="E1018">
        <v>189</v>
      </c>
      <c r="F1018">
        <v>5194</v>
      </c>
      <c r="G1018">
        <v>189</v>
      </c>
      <c r="H1018">
        <v>16101</v>
      </c>
      <c r="I1018">
        <v>0.69</v>
      </c>
    </row>
    <row r="1019" spans="1:9" x14ac:dyDescent="0.3">
      <c r="A1019" t="s">
        <v>22</v>
      </c>
      <c r="B1019">
        <v>1074</v>
      </c>
      <c r="C1019" s="14">
        <v>0.53326388888888887</v>
      </c>
      <c r="D1019" s="14" t="s">
        <v>29</v>
      </c>
      <c r="E1019">
        <v>159</v>
      </c>
      <c r="F1019">
        <v>6161</v>
      </c>
      <c r="G1019">
        <v>169</v>
      </c>
      <c r="H1019">
        <v>19381</v>
      </c>
      <c r="I1019">
        <v>0.69</v>
      </c>
    </row>
    <row r="1020" spans="1:9" x14ac:dyDescent="0.3">
      <c r="A1020" t="s">
        <v>22</v>
      </c>
      <c r="B1020">
        <v>1075</v>
      </c>
      <c r="C1020" s="14">
        <v>0.53332175925925929</v>
      </c>
      <c r="D1020" s="14" t="s">
        <v>29</v>
      </c>
      <c r="E1020">
        <v>179</v>
      </c>
      <c r="F1020">
        <v>4675</v>
      </c>
      <c r="G1020">
        <v>189</v>
      </c>
      <c r="H1020">
        <v>17297</v>
      </c>
      <c r="I1020">
        <v>0.74</v>
      </c>
    </row>
    <row r="1021" spans="1:9" x14ac:dyDescent="0.3">
      <c r="A1021" t="s">
        <v>22</v>
      </c>
      <c r="B1021">
        <v>1076</v>
      </c>
      <c r="C1021" s="14">
        <v>0.53336805555555555</v>
      </c>
      <c r="D1021" s="14" t="s">
        <v>29</v>
      </c>
      <c r="E1021">
        <v>139</v>
      </c>
      <c r="F1021">
        <v>5024</v>
      </c>
      <c r="G1021">
        <v>149</v>
      </c>
      <c r="H1021">
        <v>18763</v>
      </c>
      <c r="I1021">
        <v>0.74</v>
      </c>
    </row>
    <row r="1022" spans="1:9" x14ac:dyDescent="0.3">
      <c r="A1022" t="s">
        <v>19</v>
      </c>
      <c r="B1022">
        <v>1077</v>
      </c>
      <c r="C1022" s="14">
        <v>0.49822916666666667</v>
      </c>
      <c r="D1022" s="14" t="s">
        <v>32</v>
      </c>
      <c r="E1022">
        <v>139</v>
      </c>
      <c r="F1022">
        <v>4665</v>
      </c>
      <c r="G1022">
        <v>149</v>
      </c>
      <c r="H1022">
        <v>19471</v>
      </c>
      <c r="I1022">
        <v>0.77</v>
      </c>
    </row>
    <row r="1023" spans="1:9" x14ac:dyDescent="0.3">
      <c r="A1023" t="s">
        <v>19</v>
      </c>
      <c r="B1023">
        <v>1078</v>
      </c>
      <c r="C1023" s="14">
        <v>0.49844907407407407</v>
      </c>
      <c r="D1023" s="14" t="s">
        <v>32</v>
      </c>
      <c r="E1023">
        <v>129</v>
      </c>
      <c r="F1023">
        <v>3968</v>
      </c>
      <c r="G1023">
        <v>149</v>
      </c>
      <c r="H1023">
        <v>17676</v>
      </c>
      <c r="I1023">
        <v>0.78</v>
      </c>
    </row>
    <row r="1024" spans="1:9" x14ac:dyDescent="0.3">
      <c r="A1024" t="s">
        <v>19</v>
      </c>
      <c r="B1024">
        <v>1079</v>
      </c>
      <c r="C1024" s="14">
        <v>0.49850694444444449</v>
      </c>
      <c r="D1024" s="14" t="s">
        <v>32</v>
      </c>
      <c r="E1024">
        <v>129</v>
      </c>
      <c r="F1024">
        <v>4277</v>
      </c>
      <c r="G1024">
        <v>149</v>
      </c>
      <c r="H1024">
        <v>18574</v>
      </c>
      <c r="I1024">
        <v>0.77</v>
      </c>
    </row>
    <row r="1025" spans="1:9" x14ac:dyDescent="0.3">
      <c r="A1025" t="s">
        <v>19</v>
      </c>
      <c r="B1025">
        <v>1080</v>
      </c>
      <c r="C1025" s="14">
        <v>0.49855324074074076</v>
      </c>
      <c r="D1025" s="14" t="s">
        <v>32</v>
      </c>
      <c r="E1025">
        <v>139</v>
      </c>
      <c r="F1025">
        <v>4117</v>
      </c>
      <c r="G1025">
        <v>159</v>
      </c>
      <c r="H1025">
        <v>17238</v>
      </c>
      <c r="I1025">
        <v>0.77</v>
      </c>
    </row>
    <row r="1026" spans="1:9" x14ac:dyDescent="0.3">
      <c r="A1026" t="s">
        <v>19</v>
      </c>
      <c r="B1026">
        <v>1081</v>
      </c>
      <c r="C1026" s="14">
        <v>0.49859953703703702</v>
      </c>
      <c r="D1026" s="14" t="s">
        <v>32</v>
      </c>
      <c r="E1026">
        <v>129</v>
      </c>
      <c r="F1026">
        <v>4187</v>
      </c>
      <c r="G1026">
        <v>149</v>
      </c>
      <c r="H1026">
        <v>17896</v>
      </c>
      <c r="I1026">
        <v>0.77</v>
      </c>
    </row>
    <row r="1027" spans="1:9" x14ac:dyDescent="0.3">
      <c r="A1027" t="s">
        <v>19</v>
      </c>
      <c r="B1027">
        <v>1082</v>
      </c>
      <c r="C1027" s="14">
        <v>0.4987037037037037</v>
      </c>
      <c r="D1027" s="14" t="s">
        <v>32</v>
      </c>
      <c r="E1027">
        <v>139</v>
      </c>
      <c r="F1027">
        <v>4147</v>
      </c>
      <c r="G1027">
        <v>149</v>
      </c>
      <c r="H1027">
        <v>17886</v>
      </c>
      <c r="I1027">
        <v>0.77</v>
      </c>
    </row>
    <row r="1028" spans="1:9" x14ac:dyDescent="0.3">
      <c r="A1028" t="s">
        <v>19</v>
      </c>
      <c r="B1028">
        <v>1083</v>
      </c>
      <c r="C1028" s="14">
        <v>0.49876157407407407</v>
      </c>
      <c r="D1028" s="14" t="s">
        <v>32</v>
      </c>
      <c r="E1028">
        <v>129</v>
      </c>
      <c r="F1028">
        <v>3300</v>
      </c>
      <c r="G1028">
        <v>139</v>
      </c>
      <c r="H1028">
        <v>14566</v>
      </c>
      <c r="I1028">
        <v>0.78</v>
      </c>
    </row>
    <row r="1029" spans="1:9" x14ac:dyDescent="0.3">
      <c r="A1029" t="s">
        <v>19</v>
      </c>
      <c r="B1029">
        <v>1084</v>
      </c>
      <c r="C1029" s="14">
        <v>0.49881944444444443</v>
      </c>
      <c r="D1029" s="14" t="s">
        <v>32</v>
      </c>
      <c r="E1029">
        <v>129</v>
      </c>
      <c r="F1029">
        <v>5084</v>
      </c>
      <c r="G1029">
        <v>149</v>
      </c>
      <c r="H1029">
        <v>20917</v>
      </c>
      <c r="I1029">
        <v>0.76</v>
      </c>
    </row>
    <row r="1030" spans="1:9" x14ac:dyDescent="0.3">
      <c r="A1030" t="s">
        <v>19</v>
      </c>
      <c r="B1030">
        <v>1085</v>
      </c>
      <c r="C1030" s="14">
        <v>0.49887731481481484</v>
      </c>
      <c r="D1030" s="14" t="s">
        <v>32</v>
      </c>
      <c r="E1030">
        <v>139</v>
      </c>
      <c r="F1030">
        <v>3848</v>
      </c>
      <c r="G1030">
        <v>149</v>
      </c>
      <c r="H1030">
        <v>17118</v>
      </c>
      <c r="I1030">
        <v>0.78</v>
      </c>
    </row>
    <row r="1031" spans="1:9" x14ac:dyDescent="0.3">
      <c r="A1031" t="s">
        <v>19</v>
      </c>
      <c r="B1031">
        <v>1086</v>
      </c>
      <c r="C1031" s="14">
        <v>0.49893518518518515</v>
      </c>
      <c r="D1031" s="14" t="s">
        <v>32</v>
      </c>
      <c r="E1031">
        <v>129</v>
      </c>
      <c r="F1031">
        <v>4705</v>
      </c>
      <c r="G1031">
        <v>149</v>
      </c>
      <c r="H1031">
        <v>18933</v>
      </c>
      <c r="I1031">
        <v>0.76</v>
      </c>
    </row>
    <row r="1032" spans="1:9" x14ac:dyDescent="0.3">
      <c r="A1032" t="s">
        <v>19</v>
      </c>
      <c r="B1032">
        <v>1087</v>
      </c>
      <c r="C1032" s="14">
        <v>0.49903935185185189</v>
      </c>
      <c r="D1032" s="14" t="s">
        <v>32</v>
      </c>
      <c r="E1032">
        <v>139</v>
      </c>
      <c r="F1032">
        <v>4237</v>
      </c>
      <c r="G1032">
        <v>149</v>
      </c>
      <c r="H1032">
        <v>17985</v>
      </c>
      <c r="I1032">
        <v>0.77</v>
      </c>
    </row>
    <row r="1033" spans="1:9" x14ac:dyDescent="0.3">
      <c r="A1033" t="s">
        <v>19</v>
      </c>
      <c r="B1033">
        <v>1088</v>
      </c>
      <c r="C1033" s="14">
        <v>0.49909722222222225</v>
      </c>
      <c r="D1033" s="14" t="s">
        <v>32</v>
      </c>
      <c r="E1033">
        <v>139</v>
      </c>
      <c r="F1033">
        <v>3708</v>
      </c>
      <c r="G1033">
        <v>149</v>
      </c>
      <c r="H1033">
        <v>16251</v>
      </c>
      <c r="I1033">
        <v>0.78</v>
      </c>
    </row>
    <row r="1034" spans="1:9" x14ac:dyDescent="0.3">
      <c r="A1034" t="s">
        <v>19</v>
      </c>
      <c r="B1034">
        <v>1089</v>
      </c>
      <c r="C1034" s="14">
        <v>0.49914351851851851</v>
      </c>
      <c r="D1034" s="14" t="s">
        <v>32</v>
      </c>
      <c r="E1034">
        <v>139</v>
      </c>
      <c r="F1034">
        <v>4695</v>
      </c>
      <c r="G1034">
        <v>149</v>
      </c>
      <c r="H1034">
        <v>18195</v>
      </c>
      <c r="I1034">
        <v>0.75</v>
      </c>
    </row>
    <row r="1035" spans="1:9" x14ac:dyDescent="0.3">
      <c r="A1035" t="s">
        <v>19</v>
      </c>
      <c r="B1035">
        <v>1090</v>
      </c>
      <c r="C1035" s="14">
        <v>0.49920138888888888</v>
      </c>
      <c r="D1035" s="14" t="s">
        <v>32</v>
      </c>
      <c r="E1035">
        <v>129</v>
      </c>
      <c r="F1035">
        <v>4835</v>
      </c>
      <c r="G1035">
        <v>139</v>
      </c>
      <c r="H1035">
        <v>20049</v>
      </c>
      <c r="I1035">
        <v>0.76</v>
      </c>
    </row>
    <row r="1036" spans="1:9" x14ac:dyDescent="0.3">
      <c r="A1036" t="s">
        <v>19</v>
      </c>
      <c r="B1036">
        <v>1091</v>
      </c>
      <c r="C1036" s="14">
        <v>0.49927083333333333</v>
      </c>
      <c r="D1036" s="14" t="s">
        <v>32</v>
      </c>
      <c r="E1036">
        <v>129</v>
      </c>
      <c r="F1036">
        <v>4426</v>
      </c>
      <c r="G1036">
        <v>149</v>
      </c>
      <c r="H1036">
        <v>17716</v>
      </c>
      <c r="I1036">
        <v>0.76</v>
      </c>
    </row>
    <row r="1037" spans="1:9" x14ac:dyDescent="0.3">
      <c r="A1037" t="s">
        <v>18</v>
      </c>
      <c r="B1037">
        <v>1092</v>
      </c>
      <c r="C1037" s="14">
        <v>0.50015046296296295</v>
      </c>
      <c r="D1037" s="14" t="s">
        <v>32</v>
      </c>
      <c r="E1037">
        <v>129</v>
      </c>
      <c r="F1037">
        <v>3808</v>
      </c>
      <c r="G1037">
        <v>149</v>
      </c>
      <c r="H1037">
        <v>15064</v>
      </c>
      <c r="I1037">
        <v>0.75</v>
      </c>
    </row>
    <row r="1038" spans="1:9" x14ac:dyDescent="0.3">
      <c r="A1038" t="s">
        <v>18</v>
      </c>
      <c r="B1038">
        <v>1093</v>
      </c>
      <c r="C1038" s="14">
        <v>0.50019675925925922</v>
      </c>
      <c r="D1038" s="14" t="s">
        <v>32</v>
      </c>
      <c r="E1038">
        <v>129</v>
      </c>
      <c r="F1038">
        <v>4576</v>
      </c>
      <c r="G1038">
        <v>139</v>
      </c>
      <c r="H1038">
        <v>18504</v>
      </c>
      <c r="I1038">
        <v>0.76</v>
      </c>
    </row>
    <row r="1039" spans="1:9" x14ac:dyDescent="0.3">
      <c r="A1039" t="s">
        <v>18</v>
      </c>
      <c r="B1039">
        <v>1094</v>
      </c>
      <c r="C1039" s="14">
        <v>0.50025462962962963</v>
      </c>
      <c r="D1039" s="14" t="s">
        <v>32</v>
      </c>
      <c r="E1039">
        <v>129</v>
      </c>
      <c r="F1039">
        <v>4336</v>
      </c>
      <c r="G1039">
        <v>149</v>
      </c>
      <c r="H1039">
        <v>18683</v>
      </c>
      <c r="I1039">
        <v>0.77</v>
      </c>
    </row>
    <row r="1040" spans="1:9" x14ac:dyDescent="0.3">
      <c r="A1040" t="s">
        <v>18</v>
      </c>
      <c r="B1040">
        <v>1095</v>
      </c>
      <c r="C1040" s="14">
        <v>0.50033564814814813</v>
      </c>
      <c r="D1040" s="14" t="s">
        <v>32</v>
      </c>
      <c r="E1040">
        <v>129</v>
      </c>
      <c r="F1040">
        <v>4885</v>
      </c>
      <c r="G1040">
        <v>159</v>
      </c>
      <c r="H1040">
        <v>21156</v>
      </c>
      <c r="I1040">
        <v>0.77</v>
      </c>
    </row>
    <row r="1041" spans="1:9" x14ac:dyDescent="0.3">
      <c r="A1041" t="s">
        <v>18</v>
      </c>
      <c r="B1041">
        <v>1096</v>
      </c>
      <c r="C1041" s="14">
        <v>0.50041666666666662</v>
      </c>
      <c r="D1041" s="14" t="s">
        <v>32</v>
      </c>
      <c r="E1041">
        <v>129</v>
      </c>
      <c r="F1041">
        <v>3938</v>
      </c>
      <c r="G1041">
        <v>149</v>
      </c>
      <c r="H1041">
        <v>16929</v>
      </c>
      <c r="I1041">
        <v>0.77</v>
      </c>
    </row>
    <row r="1042" spans="1:9" x14ac:dyDescent="0.3">
      <c r="A1042" t="s">
        <v>18</v>
      </c>
      <c r="B1042">
        <v>1097</v>
      </c>
      <c r="C1042" s="14">
        <v>0.50047453703703704</v>
      </c>
      <c r="D1042" s="14" t="s">
        <v>32</v>
      </c>
      <c r="E1042">
        <v>129</v>
      </c>
      <c r="F1042">
        <v>5433</v>
      </c>
      <c r="G1042">
        <v>149</v>
      </c>
      <c r="H1042">
        <v>24925</v>
      </c>
      <c r="I1042">
        <v>0.79</v>
      </c>
    </row>
    <row r="1043" spans="1:9" x14ac:dyDescent="0.3">
      <c r="A1043" t="s">
        <v>18</v>
      </c>
      <c r="B1043">
        <v>1098</v>
      </c>
      <c r="C1043" s="14">
        <v>0.50061342592592595</v>
      </c>
      <c r="D1043" s="14" t="s">
        <v>32</v>
      </c>
      <c r="E1043">
        <v>129</v>
      </c>
      <c r="F1043">
        <v>5343</v>
      </c>
      <c r="G1043">
        <v>1106</v>
      </c>
      <c r="H1043">
        <v>15034</v>
      </c>
      <c r="I1043">
        <v>0.63</v>
      </c>
    </row>
    <row r="1044" spans="1:9" x14ac:dyDescent="0.3">
      <c r="A1044" t="s">
        <v>18</v>
      </c>
      <c r="B1044">
        <v>1099</v>
      </c>
      <c r="C1044" s="14">
        <v>0.50078703703703698</v>
      </c>
      <c r="D1044" s="14" t="s">
        <v>32</v>
      </c>
      <c r="E1044">
        <v>139</v>
      </c>
      <c r="F1044">
        <v>5842</v>
      </c>
      <c r="G1044">
        <v>149</v>
      </c>
      <c r="H1044">
        <v>22970</v>
      </c>
      <c r="I1044">
        <v>0.75</v>
      </c>
    </row>
    <row r="1045" spans="1:9" x14ac:dyDescent="0.3">
      <c r="A1045" t="s">
        <v>18</v>
      </c>
      <c r="B1045">
        <v>1100</v>
      </c>
      <c r="C1045" s="14">
        <v>0.50084490740740739</v>
      </c>
      <c r="D1045" s="14" t="s">
        <v>32</v>
      </c>
      <c r="E1045">
        <v>139</v>
      </c>
      <c r="F1045">
        <v>4646</v>
      </c>
      <c r="G1045">
        <v>159</v>
      </c>
      <c r="H1045">
        <v>13868</v>
      </c>
      <c r="I1045">
        <v>0.67</v>
      </c>
    </row>
    <row r="1046" spans="1:9" x14ac:dyDescent="0.3">
      <c r="A1046" t="s">
        <v>18</v>
      </c>
      <c r="B1046">
        <v>1101</v>
      </c>
      <c r="C1046" s="14">
        <v>0.50093750000000004</v>
      </c>
      <c r="D1046" s="14" t="s">
        <v>32</v>
      </c>
      <c r="E1046">
        <v>129</v>
      </c>
      <c r="F1046">
        <v>4157</v>
      </c>
      <c r="G1046">
        <v>149</v>
      </c>
      <c r="H1046">
        <v>16799</v>
      </c>
      <c r="I1046">
        <v>0.76</v>
      </c>
    </row>
    <row r="1047" spans="1:9" x14ac:dyDescent="0.3">
      <c r="A1047" t="s">
        <v>18</v>
      </c>
      <c r="B1047">
        <v>1102</v>
      </c>
      <c r="C1047" s="14">
        <v>0.50099537037037034</v>
      </c>
      <c r="D1047" s="14" t="s">
        <v>32</v>
      </c>
      <c r="E1047">
        <v>129</v>
      </c>
      <c r="F1047">
        <v>4346</v>
      </c>
      <c r="G1047">
        <v>149</v>
      </c>
      <c r="H1047">
        <v>17806</v>
      </c>
      <c r="I1047">
        <v>0.76</v>
      </c>
    </row>
    <row r="1048" spans="1:9" x14ac:dyDescent="0.3">
      <c r="A1048" t="s">
        <v>18</v>
      </c>
      <c r="B1048">
        <v>1103</v>
      </c>
      <c r="C1048" s="14">
        <v>0.50105324074074076</v>
      </c>
      <c r="D1048" s="14" t="s">
        <v>32</v>
      </c>
      <c r="E1048">
        <v>129</v>
      </c>
      <c r="F1048">
        <v>4994</v>
      </c>
      <c r="G1048">
        <v>149</v>
      </c>
      <c r="H1048">
        <v>22611</v>
      </c>
      <c r="I1048">
        <v>0.78</v>
      </c>
    </row>
    <row r="1049" spans="1:9" x14ac:dyDescent="0.3">
      <c r="A1049" t="s">
        <v>18</v>
      </c>
      <c r="B1049">
        <v>1104</v>
      </c>
      <c r="C1049" s="14">
        <v>0.50112268518518521</v>
      </c>
      <c r="D1049" s="14" t="s">
        <v>32</v>
      </c>
      <c r="E1049">
        <v>129</v>
      </c>
      <c r="F1049">
        <v>4087</v>
      </c>
      <c r="G1049">
        <v>149</v>
      </c>
      <c r="H1049">
        <v>16271</v>
      </c>
      <c r="I1049">
        <v>0.75</v>
      </c>
    </row>
    <row r="1050" spans="1:9" x14ac:dyDescent="0.3">
      <c r="A1050" t="s">
        <v>18</v>
      </c>
      <c r="B1050">
        <v>1105</v>
      </c>
      <c r="C1050" s="14">
        <v>0.50116898148148148</v>
      </c>
      <c r="D1050" s="14" t="s">
        <v>32</v>
      </c>
      <c r="E1050">
        <v>139</v>
      </c>
      <c r="F1050">
        <v>4157</v>
      </c>
      <c r="G1050">
        <v>149</v>
      </c>
      <c r="H1050">
        <v>17417</v>
      </c>
      <c r="I1050">
        <v>0.77</v>
      </c>
    </row>
    <row r="1051" spans="1:9" x14ac:dyDescent="0.3">
      <c r="A1051" t="s">
        <v>18</v>
      </c>
      <c r="B1051">
        <v>1106</v>
      </c>
      <c r="C1051" s="14">
        <v>0.50123842592592593</v>
      </c>
      <c r="D1051" s="14" t="s">
        <v>32</v>
      </c>
      <c r="E1051">
        <v>139</v>
      </c>
      <c r="F1051">
        <v>6620</v>
      </c>
      <c r="G1051">
        <v>159</v>
      </c>
      <c r="H1051">
        <v>28334</v>
      </c>
      <c r="I1051">
        <v>0.77</v>
      </c>
    </row>
    <row r="1052" spans="1:9" x14ac:dyDescent="0.3">
      <c r="A1052" t="s">
        <v>17</v>
      </c>
      <c r="B1052">
        <v>1107</v>
      </c>
      <c r="C1052" s="14">
        <v>0.50167824074074074</v>
      </c>
      <c r="D1052" s="14" t="s">
        <v>32</v>
      </c>
      <c r="E1052">
        <v>139</v>
      </c>
      <c r="F1052">
        <v>4975</v>
      </c>
      <c r="G1052">
        <v>159</v>
      </c>
      <c r="H1052">
        <v>23459</v>
      </c>
      <c r="I1052">
        <v>0.79</v>
      </c>
    </row>
    <row r="1053" spans="1:9" x14ac:dyDescent="0.3">
      <c r="A1053" t="s">
        <v>17</v>
      </c>
      <c r="B1053">
        <v>1108</v>
      </c>
      <c r="C1053" s="14">
        <v>0.50188657407407411</v>
      </c>
      <c r="D1053" s="14" t="s">
        <v>32</v>
      </c>
      <c r="E1053">
        <v>129</v>
      </c>
      <c r="F1053">
        <v>3988</v>
      </c>
      <c r="G1053">
        <v>149</v>
      </c>
      <c r="H1053">
        <v>17397</v>
      </c>
      <c r="I1053">
        <v>0.78</v>
      </c>
    </row>
    <row r="1054" spans="1:9" x14ac:dyDescent="0.3">
      <c r="A1054" t="s">
        <v>17</v>
      </c>
      <c r="B1054">
        <v>1109</v>
      </c>
      <c r="C1054" s="14">
        <v>0.50194444444444442</v>
      </c>
      <c r="D1054" s="14" t="s">
        <v>32</v>
      </c>
      <c r="E1054">
        <v>129</v>
      </c>
      <c r="F1054">
        <v>4715</v>
      </c>
      <c r="G1054">
        <v>149</v>
      </c>
      <c r="H1054">
        <v>22542</v>
      </c>
      <c r="I1054">
        <v>0.8</v>
      </c>
    </row>
    <row r="1055" spans="1:9" x14ac:dyDescent="0.3">
      <c r="A1055" t="s">
        <v>17</v>
      </c>
      <c r="B1055">
        <v>1110</v>
      </c>
      <c r="C1055" s="14">
        <v>0.50200231481481483</v>
      </c>
      <c r="D1055" s="14" t="s">
        <v>32</v>
      </c>
      <c r="E1055">
        <v>129</v>
      </c>
      <c r="F1055">
        <v>4765</v>
      </c>
      <c r="G1055">
        <v>149</v>
      </c>
      <c r="H1055">
        <v>18853</v>
      </c>
      <c r="I1055">
        <v>0.75</v>
      </c>
    </row>
    <row r="1056" spans="1:9" x14ac:dyDescent="0.3">
      <c r="A1056" t="s">
        <v>17</v>
      </c>
      <c r="B1056">
        <v>1111</v>
      </c>
      <c r="C1056" s="14">
        <v>0.50207175925925929</v>
      </c>
      <c r="D1056" s="14" t="s">
        <v>32</v>
      </c>
      <c r="E1056">
        <v>129</v>
      </c>
      <c r="F1056">
        <v>5244</v>
      </c>
      <c r="G1056">
        <v>149</v>
      </c>
      <c r="H1056">
        <v>21664</v>
      </c>
      <c r="I1056">
        <v>0.76</v>
      </c>
    </row>
    <row r="1057" spans="1:9" x14ac:dyDescent="0.3">
      <c r="A1057" t="s">
        <v>17</v>
      </c>
      <c r="B1057">
        <v>1112</v>
      </c>
      <c r="C1057" s="14">
        <v>0.50211805555555555</v>
      </c>
      <c r="D1057" s="14" t="s">
        <v>32</v>
      </c>
      <c r="E1057">
        <v>129</v>
      </c>
      <c r="F1057">
        <v>3948</v>
      </c>
      <c r="G1057">
        <v>149</v>
      </c>
      <c r="H1057">
        <v>18065</v>
      </c>
      <c r="I1057">
        <v>0.79</v>
      </c>
    </row>
    <row r="1058" spans="1:9" x14ac:dyDescent="0.3">
      <c r="A1058" t="s">
        <v>17</v>
      </c>
      <c r="B1058">
        <v>1113</v>
      </c>
      <c r="C1058" s="14">
        <v>0.50218750000000001</v>
      </c>
      <c r="D1058" s="14" t="s">
        <v>32</v>
      </c>
      <c r="E1058">
        <v>139</v>
      </c>
      <c r="F1058">
        <v>4675</v>
      </c>
      <c r="G1058">
        <v>159</v>
      </c>
      <c r="H1058">
        <v>17287</v>
      </c>
      <c r="I1058">
        <v>0.74</v>
      </c>
    </row>
    <row r="1059" spans="1:9" x14ac:dyDescent="0.3">
      <c r="A1059" t="s">
        <v>17</v>
      </c>
      <c r="B1059">
        <v>1114</v>
      </c>
      <c r="C1059" s="14">
        <v>0.50224537037037031</v>
      </c>
      <c r="D1059" s="14" t="s">
        <v>32</v>
      </c>
      <c r="E1059">
        <v>139</v>
      </c>
      <c r="F1059">
        <v>3798</v>
      </c>
      <c r="G1059">
        <v>149</v>
      </c>
      <c r="H1059">
        <v>15692</v>
      </c>
      <c r="I1059">
        <v>0.76</v>
      </c>
    </row>
    <row r="1060" spans="1:9" x14ac:dyDescent="0.3">
      <c r="A1060" t="s">
        <v>17</v>
      </c>
      <c r="B1060">
        <v>1115</v>
      </c>
      <c r="C1060" s="14">
        <v>0.50230324074074073</v>
      </c>
      <c r="D1060" s="14" t="s">
        <v>32</v>
      </c>
      <c r="E1060">
        <v>139</v>
      </c>
      <c r="F1060">
        <v>4556</v>
      </c>
      <c r="G1060">
        <v>149</v>
      </c>
      <c r="H1060">
        <v>18843</v>
      </c>
      <c r="I1060">
        <v>0.76</v>
      </c>
    </row>
    <row r="1061" spans="1:9" x14ac:dyDescent="0.3">
      <c r="A1061" t="s">
        <v>17</v>
      </c>
      <c r="B1061">
        <v>1116</v>
      </c>
      <c r="C1061" s="14">
        <v>0.50236111111111115</v>
      </c>
      <c r="D1061" s="14" t="s">
        <v>32</v>
      </c>
      <c r="E1061">
        <v>129</v>
      </c>
      <c r="F1061">
        <v>3758</v>
      </c>
      <c r="G1061">
        <v>149</v>
      </c>
      <c r="H1061">
        <v>15872</v>
      </c>
      <c r="I1061">
        <v>0.77</v>
      </c>
    </row>
    <row r="1062" spans="1:9" x14ac:dyDescent="0.3">
      <c r="A1062" t="s">
        <v>17</v>
      </c>
      <c r="B1062">
        <v>1117</v>
      </c>
      <c r="C1062" s="14">
        <v>0.50240740740740741</v>
      </c>
      <c r="D1062" s="14" t="s">
        <v>32</v>
      </c>
      <c r="E1062">
        <v>139</v>
      </c>
      <c r="F1062">
        <v>4366</v>
      </c>
      <c r="G1062">
        <v>149</v>
      </c>
      <c r="H1062">
        <v>19421</v>
      </c>
      <c r="I1062">
        <v>0.78</v>
      </c>
    </row>
    <row r="1063" spans="1:9" x14ac:dyDescent="0.3">
      <c r="A1063" t="s">
        <v>17</v>
      </c>
      <c r="B1063">
        <v>1118</v>
      </c>
      <c r="C1063" s="14">
        <v>0.50246527777777772</v>
      </c>
      <c r="D1063" s="14" t="s">
        <v>32</v>
      </c>
      <c r="E1063">
        <v>129</v>
      </c>
      <c r="F1063">
        <v>4596</v>
      </c>
      <c r="G1063">
        <v>149</v>
      </c>
      <c r="H1063">
        <v>19890</v>
      </c>
      <c r="I1063">
        <v>0.77</v>
      </c>
    </row>
    <row r="1064" spans="1:9" x14ac:dyDescent="0.3">
      <c r="A1064" t="s">
        <v>17</v>
      </c>
      <c r="B1064">
        <v>1119</v>
      </c>
      <c r="C1064" s="14">
        <v>0.50252314814814814</v>
      </c>
      <c r="D1064" s="14" t="s">
        <v>32</v>
      </c>
      <c r="E1064">
        <v>129</v>
      </c>
      <c r="F1064">
        <v>4994</v>
      </c>
      <c r="G1064">
        <v>149</v>
      </c>
      <c r="H1064">
        <v>19790</v>
      </c>
      <c r="I1064">
        <v>0.75</v>
      </c>
    </row>
    <row r="1065" spans="1:9" x14ac:dyDescent="0.3">
      <c r="A1065" t="s">
        <v>17</v>
      </c>
      <c r="B1065">
        <v>1120</v>
      </c>
      <c r="C1065" s="14">
        <v>0.50259259259259259</v>
      </c>
      <c r="D1065" s="14" t="s">
        <v>32</v>
      </c>
      <c r="E1065">
        <v>139</v>
      </c>
      <c r="F1065">
        <v>3569</v>
      </c>
      <c r="G1065">
        <v>159</v>
      </c>
      <c r="H1065">
        <v>13459</v>
      </c>
      <c r="I1065">
        <v>0.74</v>
      </c>
    </row>
    <row r="1066" spans="1:9" x14ac:dyDescent="0.3">
      <c r="A1066" t="s">
        <v>17</v>
      </c>
      <c r="B1066">
        <v>1121</v>
      </c>
      <c r="C1066" s="14">
        <v>0.50263888888888886</v>
      </c>
      <c r="D1066" s="14" t="s">
        <v>32</v>
      </c>
      <c r="E1066">
        <v>139</v>
      </c>
      <c r="F1066">
        <v>4865</v>
      </c>
      <c r="G1066">
        <v>149</v>
      </c>
      <c r="H1066">
        <v>21056</v>
      </c>
      <c r="I1066">
        <v>0.77</v>
      </c>
    </row>
    <row r="1067" spans="1:9" x14ac:dyDescent="0.3">
      <c r="A1067" t="s">
        <v>22</v>
      </c>
      <c r="B1067">
        <v>1122</v>
      </c>
      <c r="C1067" s="14">
        <v>0.5028125</v>
      </c>
      <c r="D1067" s="14" t="s">
        <v>32</v>
      </c>
      <c r="E1067">
        <v>139</v>
      </c>
      <c r="F1067">
        <v>4586</v>
      </c>
      <c r="G1067">
        <v>159</v>
      </c>
      <c r="H1067">
        <v>18255</v>
      </c>
      <c r="I1067">
        <v>0.75</v>
      </c>
    </row>
    <row r="1068" spans="1:9" x14ac:dyDescent="0.3">
      <c r="A1068" t="s">
        <v>22</v>
      </c>
      <c r="B1068">
        <v>1123</v>
      </c>
      <c r="C1068" s="14">
        <v>0.50292824074074072</v>
      </c>
      <c r="D1068" s="14" t="s">
        <v>32</v>
      </c>
      <c r="E1068">
        <v>129</v>
      </c>
      <c r="F1068">
        <v>4177</v>
      </c>
      <c r="G1068">
        <v>149</v>
      </c>
      <c r="H1068">
        <v>17417</v>
      </c>
      <c r="I1068">
        <v>0.77</v>
      </c>
    </row>
    <row r="1069" spans="1:9" x14ac:dyDescent="0.3">
      <c r="A1069" t="s">
        <v>22</v>
      </c>
      <c r="B1069">
        <v>1124</v>
      </c>
      <c r="C1069" s="14">
        <v>0.50298611111111113</v>
      </c>
      <c r="D1069" s="14" t="s">
        <v>32</v>
      </c>
      <c r="E1069">
        <v>139</v>
      </c>
      <c r="F1069">
        <v>3888</v>
      </c>
      <c r="G1069">
        <v>159</v>
      </c>
      <c r="H1069">
        <v>17955</v>
      </c>
      <c r="I1069">
        <v>0.79</v>
      </c>
    </row>
    <row r="1070" spans="1:9" x14ac:dyDescent="0.3">
      <c r="A1070" t="s">
        <v>22</v>
      </c>
      <c r="B1070">
        <v>1125</v>
      </c>
      <c r="C1070" s="14">
        <v>0.50304398148148144</v>
      </c>
      <c r="D1070" s="14" t="s">
        <v>32</v>
      </c>
      <c r="E1070">
        <v>129</v>
      </c>
      <c r="F1070">
        <v>4027</v>
      </c>
      <c r="G1070">
        <v>149</v>
      </c>
      <c r="H1070">
        <v>17537</v>
      </c>
      <c r="I1070">
        <v>0.78</v>
      </c>
    </row>
    <row r="1071" spans="1:9" x14ac:dyDescent="0.3">
      <c r="A1071" t="s">
        <v>22</v>
      </c>
      <c r="B1071">
        <v>1126</v>
      </c>
      <c r="C1071" s="14">
        <v>0.50311342592592589</v>
      </c>
      <c r="D1071" s="14" t="s">
        <v>32</v>
      </c>
      <c r="E1071">
        <v>139</v>
      </c>
      <c r="F1071">
        <v>4675</v>
      </c>
      <c r="G1071">
        <v>159</v>
      </c>
      <c r="H1071">
        <v>21425</v>
      </c>
      <c r="I1071">
        <v>0.79</v>
      </c>
    </row>
    <row r="1072" spans="1:9" x14ac:dyDescent="0.3">
      <c r="A1072" t="s">
        <v>22</v>
      </c>
      <c r="B1072">
        <v>1127</v>
      </c>
      <c r="C1072" s="14">
        <v>0.50318287037037035</v>
      </c>
      <c r="D1072" s="14" t="s">
        <v>32</v>
      </c>
      <c r="E1072">
        <v>129</v>
      </c>
      <c r="F1072">
        <v>4267</v>
      </c>
      <c r="G1072">
        <v>139</v>
      </c>
      <c r="H1072">
        <v>18025</v>
      </c>
      <c r="I1072">
        <v>0.77</v>
      </c>
    </row>
    <row r="1073" spans="1:9" x14ac:dyDescent="0.3">
      <c r="A1073" t="s">
        <v>22</v>
      </c>
      <c r="B1073">
        <v>1128</v>
      </c>
      <c r="C1073" s="14">
        <v>0.50325231481481481</v>
      </c>
      <c r="D1073" s="14" t="s">
        <v>32</v>
      </c>
      <c r="E1073">
        <v>129</v>
      </c>
      <c r="F1073">
        <v>4057</v>
      </c>
      <c r="G1073">
        <v>149</v>
      </c>
      <c r="H1073">
        <v>15672</v>
      </c>
      <c r="I1073">
        <v>0.75</v>
      </c>
    </row>
    <row r="1074" spans="1:9" x14ac:dyDescent="0.3">
      <c r="A1074" t="s">
        <v>22</v>
      </c>
      <c r="B1074">
        <v>1129</v>
      </c>
      <c r="C1074" s="14">
        <v>0.50331018518518522</v>
      </c>
      <c r="D1074" s="14" t="s">
        <v>32</v>
      </c>
      <c r="E1074">
        <v>129</v>
      </c>
      <c r="F1074">
        <v>4336</v>
      </c>
      <c r="G1074">
        <v>149</v>
      </c>
      <c r="H1074">
        <v>18025</v>
      </c>
      <c r="I1074">
        <v>0.76</v>
      </c>
    </row>
    <row r="1075" spans="1:9" x14ac:dyDescent="0.3">
      <c r="A1075" t="s">
        <v>22</v>
      </c>
      <c r="B1075">
        <v>1130</v>
      </c>
      <c r="C1075" s="14">
        <v>0.50337962962962968</v>
      </c>
      <c r="D1075" s="14" t="s">
        <v>32</v>
      </c>
      <c r="E1075">
        <v>129</v>
      </c>
      <c r="F1075">
        <v>3888</v>
      </c>
      <c r="G1075">
        <v>149</v>
      </c>
      <c r="H1075">
        <v>17736</v>
      </c>
      <c r="I1075">
        <v>0.79</v>
      </c>
    </row>
    <row r="1076" spans="1:9" x14ac:dyDescent="0.3">
      <c r="A1076" t="s">
        <v>22</v>
      </c>
      <c r="B1076">
        <v>1131</v>
      </c>
      <c r="C1076" s="14">
        <v>0.50346064814814817</v>
      </c>
      <c r="D1076" s="14" t="s">
        <v>32</v>
      </c>
      <c r="E1076">
        <v>139</v>
      </c>
      <c r="F1076">
        <v>3988</v>
      </c>
      <c r="G1076">
        <v>159</v>
      </c>
      <c r="H1076">
        <v>17118</v>
      </c>
      <c r="I1076">
        <v>0.77</v>
      </c>
    </row>
    <row r="1077" spans="1:9" x14ac:dyDescent="0.3">
      <c r="A1077" t="s">
        <v>22</v>
      </c>
      <c r="B1077">
        <v>1132</v>
      </c>
      <c r="C1077" s="14">
        <v>0.50353009259259263</v>
      </c>
      <c r="D1077" s="14" t="s">
        <v>32</v>
      </c>
      <c r="E1077">
        <v>129</v>
      </c>
      <c r="F1077">
        <v>5164</v>
      </c>
      <c r="G1077">
        <v>149</v>
      </c>
      <c r="H1077">
        <v>19930</v>
      </c>
      <c r="I1077">
        <v>0.75</v>
      </c>
    </row>
    <row r="1078" spans="1:9" x14ac:dyDescent="0.3">
      <c r="A1078" t="s">
        <v>22</v>
      </c>
      <c r="B1078">
        <v>1133</v>
      </c>
      <c r="C1078" s="14">
        <v>0.50358796296296293</v>
      </c>
      <c r="D1078" s="14" t="s">
        <v>32</v>
      </c>
      <c r="E1078">
        <v>139</v>
      </c>
      <c r="F1078">
        <v>4257</v>
      </c>
      <c r="G1078">
        <v>159</v>
      </c>
      <c r="H1078">
        <v>18474</v>
      </c>
      <c r="I1078">
        <v>0.78</v>
      </c>
    </row>
    <row r="1079" spans="1:9" x14ac:dyDescent="0.3">
      <c r="A1079" t="s">
        <v>22</v>
      </c>
      <c r="B1079">
        <v>1134</v>
      </c>
      <c r="C1079" s="14">
        <v>0.50364583333333335</v>
      </c>
      <c r="D1079" s="14" t="s">
        <v>32</v>
      </c>
      <c r="E1079">
        <v>139</v>
      </c>
      <c r="F1079">
        <v>5104</v>
      </c>
      <c r="G1079">
        <v>149</v>
      </c>
      <c r="H1079">
        <v>19959</v>
      </c>
      <c r="I1079">
        <v>0.75</v>
      </c>
    </row>
    <row r="1080" spans="1:9" x14ac:dyDescent="0.3">
      <c r="A1080" t="s">
        <v>22</v>
      </c>
      <c r="B1080">
        <v>1135</v>
      </c>
      <c r="C1080" s="14">
        <v>0.50370370370370365</v>
      </c>
      <c r="D1080" s="14" t="s">
        <v>32</v>
      </c>
      <c r="E1080">
        <v>139</v>
      </c>
      <c r="F1080">
        <v>4087</v>
      </c>
      <c r="G1080">
        <v>149</v>
      </c>
      <c r="H1080">
        <v>19212</v>
      </c>
      <c r="I1080">
        <v>0.79</v>
      </c>
    </row>
    <row r="1081" spans="1:9" x14ac:dyDescent="0.3">
      <c r="A1081" t="s">
        <v>22</v>
      </c>
      <c r="B1081">
        <v>1136</v>
      </c>
      <c r="C1081" s="14">
        <v>0.50376157407407407</v>
      </c>
      <c r="D1081" s="14" t="s">
        <v>32</v>
      </c>
      <c r="E1081">
        <v>139</v>
      </c>
      <c r="F1081">
        <v>5174</v>
      </c>
      <c r="G1081">
        <v>149</v>
      </c>
      <c r="H1081">
        <v>23200</v>
      </c>
      <c r="I1081">
        <v>0.78</v>
      </c>
    </row>
    <row r="1082" spans="1:9" x14ac:dyDescent="0.3">
      <c r="A1082" t="s">
        <v>19</v>
      </c>
      <c r="B1082">
        <v>1137</v>
      </c>
      <c r="C1082" s="14">
        <v>0.48062500000000002</v>
      </c>
      <c r="D1082" s="14" t="s">
        <v>36</v>
      </c>
      <c r="E1082">
        <v>139</v>
      </c>
      <c r="F1082">
        <v>4755</v>
      </c>
      <c r="G1082">
        <v>139</v>
      </c>
      <c r="H1082">
        <v>20308</v>
      </c>
      <c r="I1082">
        <v>0.77</v>
      </c>
    </row>
    <row r="1083" spans="1:9" x14ac:dyDescent="0.3">
      <c r="A1083" t="s">
        <v>19</v>
      </c>
      <c r="B1083">
        <v>1138</v>
      </c>
      <c r="C1083" s="14">
        <v>0.48079861111111111</v>
      </c>
      <c r="D1083" s="14" t="s">
        <v>36</v>
      </c>
      <c r="E1083">
        <v>139</v>
      </c>
      <c r="F1083">
        <v>3020</v>
      </c>
      <c r="G1083">
        <v>149</v>
      </c>
      <c r="H1083">
        <v>8514</v>
      </c>
      <c r="I1083">
        <v>0.66</v>
      </c>
    </row>
    <row r="1084" spans="1:9" x14ac:dyDescent="0.3">
      <c r="A1084" t="s">
        <v>19</v>
      </c>
      <c r="B1084">
        <v>1139</v>
      </c>
      <c r="C1084" s="14">
        <v>0.48086805555555556</v>
      </c>
      <c r="D1084" s="14" t="s">
        <v>36</v>
      </c>
      <c r="E1084">
        <v>119</v>
      </c>
      <c r="F1084">
        <v>4855</v>
      </c>
      <c r="G1084">
        <v>139</v>
      </c>
      <c r="H1084">
        <v>21285</v>
      </c>
      <c r="I1084">
        <v>0.78</v>
      </c>
    </row>
    <row r="1085" spans="1:9" x14ac:dyDescent="0.3">
      <c r="A1085" t="s">
        <v>19</v>
      </c>
      <c r="B1085">
        <v>1140</v>
      </c>
      <c r="C1085" s="14">
        <v>0.48092592592592592</v>
      </c>
      <c r="D1085" s="14" t="s">
        <v>36</v>
      </c>
      <c r="E1085">
        <v>129</v>
      </c>
      <c r="F1085">
        <v>4027</v>
      </c>
      <c r="G1085">
        <v>139</v>
      </c>
      <c r="H1085">
        <v>16480</v>
      </c>
      <c r="I1085">
        <v>0.76</v>
      </c>
    </row>
    <row r="1086" spans="1:9" x14ac:dyDescent="0.3">
      <c r="A1086" t="s">
        <v>19</v>
      </c>
      <c r="B1086">
        <v>1141</v>
      </c>
      <c r="C1086" s="14">
        <v>0.48098379629629634</v>
      </c>
      <c r="D1086" s="14" t="s">
        <v>36</v>
      </c>
      <c r="E1086">
        <v>139</v>
      </c>
      <c r="F1086">
        <v>3858</v>
      </c>
      <c r="G1086">
        <v>139</v>
      </c>
      <c r="H1086">
        <v>16889</v>
      </c>
      <c r="I1086">
        <v>0.78</v>
      </c>
    </row>
    <row r="1087" spans="1:9" x14ac:dyDescent="0.3">
      <c r="A1087" t="s">
        <v>19</v>
      </c>
      <c r="B1087">
        <v>1142</v>
      </c>
      <c r="C1087" s="14">
        <v>0.48104166666666665</v>
      </c>
      <c r="D1087" s="14" t="s">
        <v>36</v>
      </c>
      <c r="E1087">
        <v>129</v>
      </c>
      <c r="F1087">
        <v>3658</v>
      </c>
      <c r="G1087">
        <v>139</v>
      </c>
      <c r="H1087">
        <v>16221</v>
      </c>
      <c r="I1087">
        <v>0.78</v>
      </c>
    </row>
    <row r="1088" spans="1:9" x14ac:dyDescent="0.3">
      <c r="A1088" t="s">
        <v>19</v>
      </c>
      <c r="B1088">
        <v>1143</v>
      </c>
      <c r="C1088" s="14">
        <v>0.48109953703703701</v>
      </c>
      <c r="D1088" s="14" t="s">
        <v>36</v>
      </c>
      <c r="E1088">
        <v>129</v>
      </c>
      <c r="F1088">
        <v>4366</v>
      </c>
      <c r="G1088">
        <v>139</v>
      </c>
      <c r="H1088">
        <v>17158</v>
      </c>
      <c r="I1088">
        <v>0.75</v>
      </c>
    </row>
    <row r="1089" spans="1:9" x14ac:dyDescent="0.3">
      <c r="A1089" t="s">
        <v>19</v>
      </c>
      <c r="B1089">
        <v>1144</v>
      </c>
      <c r="C1089" s="14">
        <v>0.48113425925925929</v>
      </c>
      <c r="D1089" s="14" t="s">
        <v>36</v>
      </c>
      <c r="E1089">
        <v>129</v>
      </c>
      <c r="F1089">
        <v>4526</v>
      </c>
      <c r="G1089">
        <v>139</v>
      </c>
      <c r="H1089">
        <v>18693</v>
      </c>
      <c r="I1089">
        <v>0.76</v>
      </c>
    </row>
    <row r="1090" spans="1:9" x14ac:dyDescent="0.3">
      <c r="A1090" t="s">
        <v>19</v>
      </c>
      <c r="B1090">
        <v>1145</v>
      </c>
      <c r="C1090" s="14">
        <v>0.48119212962962959</v>
      </c>
      <c r="D1090" s="14" t="s">
        <v>36</v>
      </c>
      <c r="E1090">
        <v>129</v>
      </c>
      <c r="F1090">
        <v>4765</v>
      </c>
      <c r="G1090">
        <v>139</v>
      </c>
      <c r="H1090">
        <v>20538</v>
      </c>
      <c r="I1090">
        <v>0.77</v>
      </c>
    </row>
    <row r="1091" spans="1:9" x14ac:dyDescent="0.3">
      <c r="A1091" t="s">
        <v>19</v>
      </c>
      <c r="B1091">
        <v>1146</v>
      </c>
      <c r="C1091" s="14">
        <v>0.48123842592592592</v>
      </c>
      <c r="D1091" s="14" t="s">
        <v>36</v>
      </c>
      <c r="E1091">
        <v>129</v>
      </c>
      <c r="F1091">
        <v>3329</v>
      </c>
      <c r="G1091">
        <v>139</v>
      </c>
      <c r="H1091">
        <v>13848</v>
      </c>
      <c r="I1091">
        <v>0.77</v>
      </c>
    </row>
    <row r="1092" spans="1:9" x14ac:dyDescent="0.3">
      <c r="A1092" t="s">
        <v>19</v>
      </c>
      <c r="B1092">
        <v>1147</v>
      </c>
      <c r="C1092" s="14">
        <v>0.48129629629629633</v>
      </c>
      <c r="D1092" s="14" t="s">
        <v>36</v>
      </c>
      <c r="E1092">
        <v>129</v>
      </c>
      <c r="F1092">
        <v>4027</v>
      </c>
      <c r="G1092">
        <v>139</v>
      </c>
      <c r="H1092">
        <v>16281</v>
      </c>
      <c r="I1092">
        <v>0.76</v>
      </c>
    </row>
    <row r="1093" spans="1:9" x14ac:dyDescent="0.3">
      <c r="A1093" t="s">
        <v>19</v>
      </c>
      <c r="B1093">
        <v>1148</v>
      </c>
      <c r="C1093" s="14">
        <v>0.48136574074074073</v>
      </c>
      <c r="D1093" s="14" t="s">
        <v>36</v>
      </c>
      <c r="E1093">
        <v>139</v>
      </c>
      <c r="F1093">
        <v>6590</v>
      </c>
      <c r="G1093">
        <v>149</v>
      </c>
      <c r="H1093">
        <v>24167</v>
      </c>
      <c r="I1093">
        <v>0.73</v>
      </c>
    </row>
    <row r="1094" spans="1:9" x14ac:dyDescent="0.3">
      <c r="A1094" t="s">
        <v>19</v>
      </c>
      <c r="B1094">
        <v>1149</v>
      </c>
      <c r="C1094" s="14">
        <v>0.48143518518518519</v>
      </c>
      <c r="D1094" s="14" t="s">
        <v>36</v>
      </c>
      <c r="E1094">
        <v>129</v>
      </c>
      <c r="F1094">
        <v>4526</v>
      </c>
      <c r="G1094">
        <v>149</v>
      </c>
      <c r="H1094">
        <v>19421</v>
      </c>
      <c r="I1094">
        <v>0.77</v>
      </c>
    </row>
    <row r="1095" spans="1:9" x14ac:dyDescent="0.3">
      <c r="A1095" t="s">
        <v>19</v>
      </c>
      <c r="B1095">
        <v>1150</v>
      </c>
      <c r="C1095" s="14">
        <v>0.48150462962962964</v>
      </c>
      <c r="D1095" s="14" t="s">
        <v>36</v>
      </c>
      <c r="E1095">
        <v>129</v>
      </c>
      <c r="F1095">
        <v>4695</v>
      </c>
      <c r="G1095">
        <v>139</v>
      </c>
      <c r="H1095">
        <v>20009</v>
      </c>
      <c r="I1095">
        <v>0.77</v>
      </c>
    </row>
    <row r="1096" spans="1:9" x14ac:dyDescent="0.3">
      <c r="A1096" t="s">
        <v>19</v>
      </c>
      <c r="B1096">
        <v>1151</v>
      </c>
      <c r="C1096" s="14">
        <v>0.48156249999999995</v>
      </c>
      <c r="D1096" s="14" t="s">
        <v>36</v>
      </c>
      <c r="E1096">
        <v>129</v>
      </c>
      <c r="F1096">
        <v>4307</v>
      </c>
      <c r="G1096">
        <v>139</v>
      </c>
      <c r="H1096">
        <v>17646</v>
      </c>
      <c r="I1096">
        <v>0.76</v>
      </c>
    </row>
    <row r="1097" spans="1:9" x14ac:dyDescent="0.3">
      <c r="A1097" t="s">
        <v>18</v>
      </c>
      <c r="B1097">
        <v>1152</v>
      </c>
      <c r="C1097" s="14">
        <v>0.48236111111111107</v>
      </c>
      <c r="D1097" s="14" t="s">
        <v>36</v>
      </c>
      <c r="E1097">
        <v>139</v>
      </c>
      <c r="F1097">
        <v>3599</v>
      </c>
      <c r="G1097">
        <v>139</v>
      </c>
      <c r="H1097">
        <v>14257</v>
      </c>
      <c r="I1097">
        <v>0.75</v>
      </c>
    </row>
    <row r="1098" spans="1:9" x14ac:dyDescent="0.3">
      <c r="A1098" t="s">
        <v>18</v>
      </c>
      <c r="B1098">
        <v>1153</v>
      </c>
      <c r="C1098" s="14">
        <v>0.48248842592592589</v>
      </c>
      <c r="D1098" s="14" t="s">
        <v>36</v>
      </c>
      <c r="E1098">
        <v>139</v>
      </c>
      <c r="F1098">
        <v>4506</v>
      </c>
      <c r="G1098">
        <v>149</v>
      </c>
      <c r="H1098">
        <v>19222</v>
      </c>
      <c r="I1098">
        <v>0.77</v>
      </c>
    </row>
    <row r="1099" spans="1:9" x14ac:dyDescent="0.3">
      <c r="A1099" t="s">
        <v>18</v>
      </c>
      <c r="B1099">
        <v>1154</v>
      </c>
      <c r="C1099" s="14">
        <v>0.48254629629629631</v>
      </c>
      <c r="D1099" s="14" t="s">
        <v>36</v>
      </c>
      <c r="E1099">
        <v>139</v>
      </c>
      <c r="F1099">
        <v>5682</v>
      </c>
      <c r="G1099">
        <v>149</v>
      </c>
      <c r="H1099">
        <v>23140</v>
      </c>
      <c r="I1099">
        <v>0.76</v>
      </c>
    </row>
    <row r="1100" spans="1:9" x14ac:dyDescent="0.3">
      <c r="A1100" t="s">
        <v>18</v>
      </c>
      <c r="B1100">
        <v>1155</v>
      </c>
      <c r="C1100" s="14">
        <v>0.48260416666666667</v>
      </c>
      <c r="D1100" s="14" t="s">
        <v>36</v>
      </c>
      <c r="E1100">
        <v>129</v>
      </c>
      <c r="F1100">
        <v>3649</v>
      </c>
      <c r="G1100">
        <v>139</v>
      </c>
      <c r="H1100">
        <v>13569</v>
      </c>
      <c r="I1100">
        <v>0.74</v>
      </c>
    </row>
    <row r="1101" spans="1:9" x14ac:dyDescent="0.3">
      <c r="A1101" t="s">
        <v>18</v>
      </c>
      <c r="B1101">
        <v>1156</v>
      </c>
      <c r="C1101" s="14">
        <v>0.48266203703703708</v>
      </c>
      <c r="D1101" s="14" t="s">
        <v>36</v>
      </c>
      <c r="E1101">
        <v>139</v>
      </c>
      <c r="F1101">
        <v>5184</v>
      </c>
      <c r="G1101">
        <v>149</v>
      </c>
      <c r="H1101">
        <v>21295</v>
      </c>
      <c r="I1101">
        <v>0.76</v>
      </c>
    </row>
    <row r="1102" spans="1:9" x14ac:dyDescent="0.3">
      <c r="A1102" t="s">
        <v>18</v>
      </c>
      <c r="B1102">
        <v>1157</v>
      </c>
      <c r="C1102" s="14">
        <v>0.48271990740740739</v>
      </c>
      <c r="D1102" s="14" t="s">
        <v>36</v>
      </c>
      <c r="E1102">
        <v>129</v>
      </c>
      <c r="F1102">
        <v>5244</v>
      </c>
      <c r="G1102">
        <v>139</v>
      </c>
      <c r="H1102">
        <v>20468</v>
      </c>
      <c r="I1102">
        <v>0.75</v>
      </c>
    </row>
    <row r="1103" spans="1:9" x14ac:dyDescent="0.3">
      <c r="A1103" t="s">
        <v>18</v>
      </c>
      <c r="B1103">
        <v>1158</v>
      </c>
      <c r="C1103" s="14">
        <v>0.48278935185185184</v>
      </c>
      <c r="D1103" s="14" t="s">
        <v>36</v>
      </c>
      <c r="E1103">
        <v>139</v>
      </c>
      <c r="F1103">
        <v>5174</v>
      </c>
      <c r="G1103">
        <v>149</v>
      </c>
      <c r="H1103">
        <v>21066</v>
      </c>
      <c r="I1103">
        <v>0.76</v>
      </c>
    </row>
    <row r="1104" spans="1:9" x14ac:dyDescent="0.3">
      <c r="A1104" t="s">
        <v>18</v>
      </c>
      <c r="B1104">
        <v>1159</v>
      </c>
      <c r="C1104" s="14">
        <v>0.4828587962962963</v>
      </c>
      <c r="D1104" s="14" t="s">
        <v>36</v>
      </c>
      <c r="E1104">
        <v>129</v>
      </c>
      <c r="F1104">
        <v>4855</v>
      </c>
      <c r="G1104">
        <v>139</v>
      </c>
      <c r="H1104">
        <v>21734</v>
      </c>
      <c r="I1104">
        <v>0.78</v>
      </c>
    </row>
    <row r="1105" spans="1:9" x14ac:dyDescent="0.3">
      <c r="A1105" t="s">
        <v>18</v>
      </c>
      <c r="B1105">
        <v>1160</v>
      </c>
      <c r="C1105" s="14">
        <v>0.48290509259259262</v>
      </c>
      <c r="D1105" s="14" t="s">
        <v>36</v>
      </c>
      <c r="E1105">
        <v>129</v>
      </c>
      <c r="F1105">
        <v>6301</v>
      </c>
      <c r="G1105">
        <v>139</v>
      </c>
      <c r="H1105">
        <v>27068</v>
      </c>
      <c r="I1105">
        <v>0.77</v>
      </c>
    </row>
    <row r="1106" spans="1:9" x14ac:dyDescent="0.3">
      <c r="A1106" t="s">
        <v>18</v>
      </c>
      <c r="B1106">
        <v>1161</v>
      </c>
      <c r="C1106" s="14">
        <v>0.48298611111111112</v>
      </c>
      <c r="D1106" s="14" t="s">
        <v>36</v>
      </c>
      <c r="E1106">
        <v>129</v>
      </c>
      <c r="F1106">
        <v>4197</v>
      </c>
      <c r="G1106">
        <v>129</v>
      </c>
      <c r="H1106">
        <v>16540</v>
      </c>
      <c r="I1106">
        <v>0.75</v>
      </c>
    </row>
    <row r="1107" spans="1:9" x14ac:dyDescent="0.3">
      <c r="A1107" t="s">
        <v>18</v>
      </c>
      <c r="B1107">
        <v>1162</v>
      </c>
      <c r="C1107" s="14">
        <v>0.48304398148148148</v>
      </c>
      <c r="D1107" s="14" t="s">
        <v>36</v>
      </c>
      <c r="E1107">
        <v>129</v>
      </c>
      <c r="F1107">
        <v>4845</v>
      </c>
      <c r="G1107">
        <v>149</v>
      </c>
      <c r="H1107">
        <v>21884</v>
      </c>
      <c r="I1107">
        <v>0.78</v>
      </c>
    </row>
    <row r="1108" spans="1:9" x14ac:dyDescent="0.3">
      <c r="A1108" t="s">
        <v>18</v>
      </c>
      <c r="B1108">
        <v>1163</v>
      </c>
      <c r="C1108" s="14">
        <v>0.48309027777777774</v>
      </c>
      <c r="D1108" s="14" t="s">
        <v>36</v>
      </c>
      <c r="E1108">
        <v>139</v>
      </c>
      <c r="F1108">
        <v>3918</v>
      </c>
      <c r="G1108">
        <v>149</v>
      </c>
      <c r="H1108">
        <v>16460</v>
      </c>
      <c r="I1108">
        <v>0.77</v>
      </c>
    </row>
    <row r="1109" spans="1:9" x14ac:dyDescent="0.3">
      <c r="A1109" t="s">
        <v>18</v>
      </c>
      <c r="B1109">
        <v>1164</v>
      </c>
      <c r="C1109" s="14">
        <v>0.48313657407407407</v>
      </c>
      <c r="D1109" s="14" t="s">
        <v>36</v>
      </c>
      <c r="E1109">
        <v>129</v>
      </c>
      <c r="F1109">
        <v>3868</v>
      </c>
      <c r="G1109">
        <v>139</v>
      </c>
      <c r="H1109">
        <v>15822</v>
      </c>
      <c r="I1109">
        <v>0.76</v>
      </c>
    </row>
    <row r="1110" spans="1:9" x14ac:dyDescent="0.3">
      <c r="A1110" t="s">
        <v>18</v>
      </c>
      <c r="B1110">
        <v>1165</v>
      </c>
      <c r="C1110" s="14">
        <v>0.48319444444444443</v>
      </c>
      <c r="D1110" s="14" t="s">
        <v>36</v>
      </c>
      <c r="E1110">
        <v>129</v>
      </c>
      <c r="F1110">
        <v>4227</v>
      </c>
      <c r="G1110">
        <v>139</v>
      </c>
      <c r="H1110">
        <v>17816</v>
      </c>
      <c r="I1110">
        <v>0.77</v>
      </c>
    </row>
    <row r="1111" spans="1:9" x14ac:dyDescent="0.3">
      <c r="A1111" t="s">
        <v>18</v>
      </c>
      <c r="B1111">
        <v>1166</v>
      </c>
      <c r="C1111" s="14">
        <v>0.48325231481481484</v>
      </c>
      <c r="D1111" s="14" t="s">
        <v>36</v>
      </c>
      <c r="E1111">
        <v>129</v>
      </c>
      <c r="F1111">
        <v>5902</v>
      </c>
      <c r="G1111">
        <v>149</v>
      </c>
      <c r="H1111">
        <v>25393</v>
      </c>
      <c r="I1111">
        <v>0.77</v>
      </c>
    </row>
    <row r="1112" spans="1:9" x14ac:dyDescent="0.3">
      <c r="A1112" t="s">
        <v>17</v>
      </c>
      <c r="B1112">
        <v>1167</v>
      </c>
      <c r="C1112" s="14">
        <v>0.48350694444444442</v>
      </c>
      <c r="D1112" s="14" t="s">
        <v>36</v>
      </c>
      <c r="E1112">
        <v>129</v>
      </c>
      <c r="F1112">
        <v>2741</v>
      </c>
      <c r="G1112">
        <v>139</v>
      </c>
      <c r="H1112">
        <v>4506</v>
      </c>
      <c r="I1112">
        <v>0.4</v>
      </c>
    </row>
    <row r="1113" spans="1:9" x14ac:dyDescent="0.3">
      <c r="A1113" t="s">
        <v>17</v>
      </c>
      <c r="B1113">
        <v>1168</v>
      </c>
      <c r="C1113" s="14">
        <v>0.48357638888888888</v>
      </c>
      <c r="D1113" s="14" t="s">
        <v>36</v>
      </c>
      <c r="E1113">
        <v>139</v>
      </c>
      <c r="F1113">
        <v>3619</v>
      </c>
      <c r="G1113">
        <v>149</v>
      </c>
      <c r="H1113">
        <v>15533</v>
      </c>
      <c r="I1113">
        <v>0.77</v>
      </c>
    </row>
    <row r="1114" spans="1:9" x14ac:dyDescent="0.3">
      <c r="A1114" t="s">
        <v>17</v>
      </c>
      <c r="B1114">
        <v>1169</v>
      </c>
      <c r="C1114" s="14">
        <v>0.48369212962962965</v>
      </c>
      <c r="D1114" s="14" t="s">
        <v>36</v>
      </c>
      <c r="E1114">
        <v>129</v>
      </c>
      <c r="F1114">
        <v>4646</v>
      </c>
      <c r="G1114">
        <v>139</v>
      </c>
      <c r="H1114">
        <v>20338</v>
      </c>
      <c r="I1114">
        <v>0.78</v>
      </c>
    </row>
    <row r="1115" spans="1:9" x14ac:dyDescent="0.3">
      <c r="A1115" t="s">
        <v>17</v>
      </c>
      <c r="B1115">
        <v>1170</v>
      </c>
      <c r="C1115" s="14">
        <v>0.48374999999999996</v>
      </c>
      <c r="D1115" s="14" t="s">
        <v>36</v>
      </c>
      <c r="E1115">
        <v>129</v>
      </c>
      <c r="F1115">
        <v>4157</v>
      </c>
      <c r="G1115">
        <v>139</v>
      </c>
      <c r="H1115">
        <v>18145</v>
      </c>
      <c r="I1115">
        <v>0.78</v>
      </c>
    </row>
    <row r="1116" spans="1:9" x14ac:dyDescent="0.3">
      <c r="A1116" t="s">
        <v>17</v>
      </c>
      <c r="B1116">
        <v>1171</v>
      </c>
      <c r="C1116" s="14">
        <v>0.48380787037037037</v>
      </c>
      <c r="D1116" s="14" t="s">
        <v>36</v>
      </c>
      <c r="E1116">
        <v>139</v>
      </c>
      <c r="F1116">
        <v>4715</v>
      </c>
      <c r="G1116">
        <v>149</v>
      </c>
      <c r="H1116">
        <v>19222</v>
      </c>
      <c r="I1116">
        <v>0.76</v>
      </c>
    </row>
    <row r="1117" spans="1:9" x14ac:dyDescent="0.3">
      <c r="A1117" t="s">
        <v>17</v>
      </c>
      <c r="B1117">
        <v>1172</v>
      </c>
      <c r="C1117" s="14">
        <v>0.48386574074074074</v>
      </c>
      <c r="D1117" s="14" t="s">
        <v>36</v>
      </c>
      <c r="E1117">
        <v>129</v>
      </c>
      <c r="F1117">
        <v>5453</v>
      </c>
      <c r="G1117">
        <v>139</v>
      </c>
      <c r="H1117">
        <v>19710</v>
      </c>
      <c r="I1117">
        <v>0.73</v>
      </c>
    </row>
    <row r="1118" spans="1:9" x14ac:dyDescent="0.3">
      <c r="A1118" t="s">
        <v>17</v>
      </c>
      <c r="B1118">
        <v>1173</v>
      </c>
      <c r="C1118" s="14">
        <v>0.4839236111111111</v>
      </c>
      <c r="D1118" s="14" t="s">
        <v>36</v>
      </c>
      <c r="E1118">
        <v>129</v>
      </c>
      <c r="F1118">
        <v>3559</v>
      </c>
      <c r="G1118">
        <v>139</v>
      </c>
      <c r="H1118">
        <v>12721</v>
      </c>
      <c r="I1118">
        <v>0.73</v>
      </c>
    </row>
    <row r="1119" spans="1:9" x14ac:dyDescent="0.3">
      <c r="A1119" t="s">
        <v>17</v>
      </c>
      <c r="B1119">
        <v>1174</v>
      </c>
      <c r="C1119" s="14">
        <v>0.48398148148148151</v>
      </c>
      <c r="D1119" s="14" t="s">
        <v>36</v>
      </c>
      <c r="E1119">
        <v>149</v>
      </c>
      <c r="F1119">
        <v>3968</v>
      </c>
      <c r="G1119">
        <v>149</v>
      </c>
      <c r="H1119">
        <v>16590</v>
      </c>
      <c r="I1119">
        <v>0.77</v>
      </c>
    </row>
    <row r="1120" spans="1:9" x14ac:dyDescent="0.3">
      <c r="A1120" t="s">
        <v>17</v>
      </c>
      <c r="B1120">
        <v>1175</v>
      </c>
      <c r="C1120" s="14">
        <v>0.48403935185185182</v>
      </c>
      <c r="D1120" s="14" t="s">
        <v>36</v>
      </c>
      <c r="E1120">
        <v>129</v>
      </c>
      <c r="F1120">
        <v>4167</v>
      </c>
      <c r="G1120">
        <v>149</v>
      </c>
      <c r="H1120">
        <v>13250</v>
      </c>
      <c r="I1120">
        <v>0.69</v>
      </c>
    </row>
    <row r="1121" spans="1:9" x14ac:dyDescent="0.3">
      <c r="A1121" t="s">
        <v>17</v>
      </c>
      <c r="B1121">
        <v>1176</v>
      </c>
      <c r="C1121" s="14">
        <v>0.48409722222222223</v>
      </c>
      <c r="D1121" s="14" t="s">
        <v>36</v>
      </c>
      <c r="E1121">
        <v>129</v>
      </c>
      <c r="F1121">
        <v>3808</v>
      </c>
      <c r="G1121">
        <v>139</v>
      </c>
      <c r="H1121">
        <v>15443</v>
      </c>
      <c r="I1121">
        <v>0.76</v>
      </c>
    </row>
    <row r="1122" spans="1:9" x14ac:dyDescent="0.3">
      <c r="A1122" t="s">
        <v>17</v>
      </c>
      <c r="B1122">
        <v>1177</v>
      </c>
      <c r="C1122" s="14">
        <v>0.48417824074074073</v>
      </c>
      <c r="D1122" s="14" t="s">
        <v>36</v>
      </c>
      <c r="E1122">
        <v>129</v>
      </c>
      <c r="F1122">
        <v>2472</v>
      </c>
      <c r="G1122">
        <v>129</v>
      </c>
      <c r="H1122">
        <v>4317</v>
      </c>
      <c r="I1122">
        <v>0.44</v>
      </c>
    </row>
    <row r="1123" spans="1:9" x14ac:dyDescent="0.3">
      <c r="A1123" t="s">
        <v>17</v>
      </c>
      <c r="B1123">
        <v>1178</v>
      </c>
      <c r="C1123" s="14">
        <v>0.48423611111111109</v>
      </c>
      <c r="D1123" s="14" t="s">
        <v>36</v>
      </c>
      <c r="E1123">
        <v>129</v>
      </c>
      <c r="F1123">
        <v>5084</v>
      </c>
      <c r="G1123">
        <v>149</v>
      </c>
      <c r="H1123">
        <v>19571</v>
      </c>
      <c r="I1123">
        <v>0.74</v>
      </c>
    </row>
    <row r="1124" spans="1:9" x14ac:dyDescent="0.3">
      <c r="A1124" t="s">
        <v>17</v>
      </c>
      <c r="B1124">
        <v>1179</v>
      </c>
      <c r="C1124" s="14">
        <v>0.48429398148148151</v>
      </c>
      <c r="D1124" s="14" t="s">
        <v>36</v>
      </c>
      <c r="E1124">
        <v>129</v>
      </c>
      <c r="F1124">
        <v>2771</v>
      </c>
      <c r="G1124">
        <v>129</v>
      </c>
      <c r="H1124">
        <v>5603</v>
      </c>
      <c r="I1124">
        <v>0.52</v>
      </c>
    </row>
    <row r="1125" spans="1:9" x14ac:dyDescent="0.3">
      <c r="A1125" t="s">
        <v>17</v>
      </c>
      <c r="B1125">
        <v>1180</v>
      </c>
      <c r="C1125" s="14">
        <v>0.48434027777777783</v>
      </c>
      <c r="D1125" s="14" t="s">
        <v>36</v>
      </c>
      <c r="E1125">
        <v>139</v>
      </c>
      <c r="F1125">
        <v>4855</v>
      </c>
      <c r="G1125">
        <v>149</v>
      </c>
      <c r="H1125">
        <v>20667</v>
      </c>
      <c r="I1125">
        <v>0.77</v>
      </c>
    </row>
    <row r="1126" spans="1:9" x14ac:dyDescent="0.3">
      <c r="A1126" t="s">
        <v>17</v>
      </c>
      <c r="B1126">
        <v>1181</v>
      </c>
      <c r="C1126" s="14">
        <v>0.48439814814814813</v>
      </c>
      <c r="D1126" s="14" t="s">
        <v>36</v>
      </c>
      <c r="E1126">
        <v>139</v>
      </c>
      <c r="F1126">
        <v>4336</v>
      </c>
      <c r="G1126">
        <v>149</v>
      </c>
      <c r="H1126">
        <v>19122</v>
      </c>
      <c r="I1126">
        <v>0.78</v>
      </c>
    </row>
    <row r="1127" spans="1:9" x14ac:dyDescent="0.3">
      <c r="A1127" t="s">
        <v>22</v>
      </c>
      <c r="B1127">
        <v>1182</v>
      </c>
      <c r="C1127" s="14">
        <v>0.4848263888888889</v>
      </c>
      <c r="D1127" s="14" t="s">
        <v>36</v>
      </c>
      <c r="E1127">
        <v>149</v>
      </c>
      <c r="F1127">
        <v>4576</v>
      </c>
      <c r="G1127">
        <v>159</v>
      </c>
      <c r="H1127">
        <v>18255</v>
      </c>
      <c r="I1127">
        <v>0.76</v>
      </c>
    </row>
    <row r="1128" spans="1:9" x14ac:dyDescent="0.3">
      <c r="A1128" t="s">
        <v>22</v>
      </c>
      <c r="B1128">
        <v>1183</v>
      </c>
      <c r="C1128" s="14">
        <v>0.48497685185185185</v>
      </c>
      <c r="D1128" s="14" t="s">
        <v>36</v>
      </c>
      <c r="E1128">
        <v>129</v>
      </c>
      <c r="F1128">
        <v>4396</v>
      </c>
      <c r="G1128">
        <v>139</v>
      </c>
      <c r="H1128">
        <v>17706</v>
      </c>
      <c r="I1128">
        <v>0.76</v>
      </c>
    </row>
    <row r="1129" spans="1:9" x14ac:dyDescent="0.3">
      <c r="A1129" t="s">
        <v>22</v>
      </c>
      <c r="B1129">
        <v>1184</v>
      </c>
      <c r="C1129" s="14">
        <v>0.48502314814814818</v>
      </c>
      <c r="D1129" s="14" t="s">
        <v>36</v>
      </c>
      <c r="E1129">
        <v>227</v>
      </c>
      <c r="F1129">
        <v>11086</v>
      </c>
      <c r="G1129">
        <v>227</v>
      </c>
      <c r="H1129">
        <v>31535</v>
      </c>
      <c r="I1129">
        <v>0.65</v>
      </c>
    </row>
    <row r="1130" spans="1:9" x14ac:dyDescent="0.3">
      <c r="A1130" t="s">
        <v>22</v>
      </c>
      <c r="B1130">
        <v>1185</v>
      </c>
      <c r="C1130" s="14">
        <v>0.48509259259259258</v>
      </c>
      <c r="D1130" s="14" t="s">
        <v>36</v>
      </c>
      <c r="E1130">
        <v>139</v>
      </c>
      <c r="F1130">
        <v>4257</v>
      </c>
      <c r="G1130">
        <v>149</v>
      </c>
      <c r="H1130">
        <v>19212</v>
      </c>
      <c r="I1130">
        <v>0.78</v>
      </c>
    </row>
    <row r="1131" spans="1:9" x14ac:dyDescent="0.3">
      <c r="A1131" t="s">
        <v>22</v>
      </c>
      <c r="B1131">
        <v>1186</v>
      </c>
      <c r="C1131" s="14">
        <v>0.48515046296296299</v>
      </c>
      <c r="D1131" s="14" t="s">
        <v>36</v>
      </c>
      <c r="E1131">
        <v>129</v>
      </c>
      <c r="F1131">
        <v>3978</v>
      </c>
      <c r="G1131">
        <v>149</v>
      </c>
      <c r="H1131">
        <v>17068</v>
      </c>
      <c r="I1131">
        <v>0.77</v>
      </c>
    </row>
    <row r="1132" spans="1:9" x14ac:dyDescent="0.3">
      <c r="A1132" t="s">
        <v>22</v>
      </c>
      <c r="B1132">
        <v>1187</v>
      </c>
      <c r="C1132" s="14">
        <v>0.4852083333333333</v>
      </c>
      <c r="D1132" s="14" t="s">
        <v>36</v>
      </c>
      <c r="E1132">
        <v>129</v>
      </c>
      <c r="F1132">
        <v>4755</v>
      </c>
      <c r="G1132">
        <v>139</v>
      </c>
      <c r="H1132">
        <v>16679</v>
      </c>
      <c r="I1132">
        <v>0.72</v>
      </c>
    </row>
    <row r="1133" spans="1:9" x14ac:dyDescent="0.3">
      <c r="A1133" t="s">
        <v>22</v>
      </c>
      <c r="B1133">
        <v>1188</v>
      </c>
      <c r="C1133" s="14">
        <v>0.4852893518518519</v>
      </c>
      <c r="D1133" s="14" t="s">
        <v>36</v>
      </c>
      <c r="E1133">
        <v>139</v>
      </c>
      <c r="F1133">
        <v>3898</v>
      </c>
      <c r="G1133">
        <v>139</v>
      </c>
      <c r="H1133">
        <v>18424</v>
      </c>
      <c r="I1133">
        <v>0.79</v>
      </c>
    </row>
    <row r="1134" spans="1:9" x14ac:dyDescent="0.3">
      <c r="A1134" t="s">
        <v>22</v>
      </c>
      <c r="B1134">
        <v>1189</v>
      </c>
      <c r="C1134" s="14">
        <v>0.48534722222222221</v>
      </c>
      <c r="D1134" s="14" t="s">
        <v>36</v>
      </c>
      <c r="E1134">
        <v>129</v>
      </c>
      <c r="F1134">
        <v>4426</v>
      </c>
      <c r="G1134">
        <v>139</v>
      </c>
      <c r="H1134">
        <v>18474</v>
      </c>
      <c r="I1134">
        <v>0.77</v>
      </c>
    </row>
    <row r="1135" spans="1:9" x14ac:dyDescent="0.3">
      <c r="A1135" t="s">
        <v>22</v>
      </c>
      <c r="B1135">
        <v>1190</v>
      </c>
      <c r="C1135" s="14">
        <v>0.48541666666666666</v>
      </c>
      <c r="D1135" s="14" t="s">
        <v>36</v>
      </c>
      <c r="E1135">
        <v>129</v>
      </c>
      <c r="F1135">
        <v>3479</v>
      </c>
      <c r="G1135">
        <v>139</v>
      </c>
      <c r="H1135">
        <v>15523</v>
      </c>
      <c r="I1135">
        <v>0.78</v>
      </c>
    </row>
    <row r="1136" spans="1:9" x14ac:dyDescent="0.3">
      <c r="A1136" t="s">
        <v>22</v>
      </c>
      <c r="B1136">
        <v>1191</v>
      </c>
      <c r="C1136" s="14">
        <v>0.48547453703703702</v>
      </c>
      <c r="D1136" s="14" t="s">
        <v>36</v>
      </c>
      <c r="E1136">
        <v>139</v>
      </c>
      <c r="F1136">
        <v>4366</v>
      </c>
      <c r="G1136">
        <v>149</v>
      </c>
      <c r="H1136">
        <v>20199</v>
      </c>
      <c r="I1136">
        <v>0.79</v>
      </c>
    </row>
    <row r="1137" spans="1:9" x14ac:dyDescent="0.3">
      <c r="A1137" t="s">
        <v>22</v>
      </c>
      <c r="B1137">
        <v>1192</v>
      </c>
      <c r="C1137" s="14">
        <v>0.48553240740740744</v>
      </c>
      <c r="D1137" s="14" t="s">
        <v>36</v>
      </c>
      <c r="E1137">
        <v>149</v>
      </c>
      <c r="F1137">
        <v>5672</v>
      </c>
      <c r="G1137">
        <v>149</v>
      </c>
      <c r="H1137">
        <v>25254</v>
      </c>
      <c r="I1137">
        <v>0.78</v>
      </c>
    </row>
    <row r="1138" spans="1:9" x14ac:dyDescent="0.3">
      <c r="A1138" t="s">
        <v>22</v>
      </c>
      <c r="B1138">
        <v>1193</v>
      </c>
      <c r="C1138" s="14">
        <v>0.4855902777777778</v>
      </c>
      <c r="D1138" s="14" t="s">
        <v>36</v>
      </c>
      <c r="E1138">
        <v>179</v>
      </c>
      <c r="F1138">
        <v>4326</v>
      </c>
      <c r="G1138">
        <v>179</v>
      </c>
      <c r="H1138">
        <v>16749</v>
      </c>
      <c r="I1138">
        <v>0.75</v>
      </c>
    </row>
    <row r="1139" spans="1:9" x14ac:dyDescent="0.3">
      <c r="A1139" t="s">
        <v>22</v>
      </c>
      <c r="B1139">
        <v>1194</v>
      </c>
      <c r="C1139" s="14">
        <v>0.4856712962962963</v>
      </c>
      <c r="D1139" s="14" t="s">
        <v>36</v>
      </c>
      <c r="E1139">
        <v>149</v>
      </c>
      <c r="F1139">
        <v>4207</v>
      </c>
      <c r="G1139">
        <v>159</v>
      </c>
      <c r="H1139">
        <v>14815</v>
      </c>
      <c r="I1139">
        <v>0.72</v>
      </c>
    </row>
    <row r="1140" spans="1:9" x14ac:dyDescent="0.3">
      <c r="A1140" t="s">
        <v>22</v>
      </c>
      <c r="B1140">
        <v>1195</v>
      </c>
      <c r="C1140" s="14">
        <v>0.48571759259259256</v>
      </c>
      <c r="D1140" s="14" t="s">
        <v>36</v>
      </c>
      <c r="E1140">
        <v>139</v>
      </c>
      <c r="F1140">
        <v>5991</v>
      </c>
      <c r="G1140">
        <v>149</v>
      </c>
      <c r="H1140">
        <v>22003</v>
      </c>
      <c r="I1140">
        <v>0.73</v>
      </c>
    </row>
    <row r="1141" spans="1:9" x14ac:dyDescent="0.3">
      <c r="A1141" t="s">
        <v>22</v>
      </c>
      <c r="B1141">
        <v>1196</v>
      </c>
      <c r="C1141" s="14">
        <v>0.48578703703703702</v>
      </c>
      <c r="D1141" s="14" t="s">
        <v>36</v>
      </c>
      <c r="E1141">
        <v>139</v>
      </c>
      <c r="F1141">
        <v>5603</v>
      </c>
      <c r="G1141">
        <v>139</v>
      </c>
      <c r="H1141">
        <v>21495</v>
      </c>
      <c r="I1141">
        <v>0.74</v>
      </c>
    </row>
    <row r="1142" spans="1:9" x14ac:dyDescent="0.3">
      <c r="A1142" t="s">
        <v>19</v>
      </c>
      <c r="B1142">
        <v>1197</v>
      </c>
      <c r="C1142" s="14">
        <v>0.4931828703703704</v>
      </c>
      <c r="D1142" s="14" t="s">
        <v>24</v>
      </c>
      <c r="E1142">
        <v>149</v>
      </c>
      <c r="F1142">
        <v>5643</v>
      </c>
      <c r="G1142">
        <v>159</v>
      </c>
      <c r="H1142">
        <v>22960</v>
      </c>
      <c r="I1142">
        <v>0.76</v>
      </c>
    </row>
    <row r="1143" spans="1:9" x14ac:dyDescent="0.3">
      <c r="A1143" t="s">
        <v>19</v>
      </c>
      <c r="B1143">
        <v>1198</v>
      </c>
      <c r="C1143" s="14">
        <v>0.49342592592592593</v>
      </c>
      <c r="D1143" s="14" t="s">
        <v>24</v>
      </c>
      <c r="E1143">
        <v>139</v>
      </c>
      <c r="F1143">
        <v>3868</v>
      </c>
      <c r="G1143">
        <v>149</v>
      </c>
      <c r="H1143">
        <v>16689</v>
      </c>
      <c r="I1143">
        <v>0.77</v>
      </c>
    </row>
    <row r="1144" spans="1:9" x14ac:dyDescent="0.3">
      <c r="A1144" t="s">
        <v>19</v>
      </c>
      <c r="B1144">
        <v>1199</v>
      </c>
      <c r="C1144" s="14">
        <v>0.49349537037037039</v>
      </c>
      <c r="D1144" s="14" t="s">
        <v>24</v>
      </c>
      <c r="E1144">
        <v>149</v>
      </c>
      <c r="F1144">
        <v>3938</v>
      </c>
      <c r="G1144">
        <v>149</v>
      </c>
      <c r="H1144">
        <v>12143</v>
      </c>
      <c r="I1144">
        <v>0.68</v>
      </c>
    </row>
    <row r="1145" spans="1:9" x14ac:dyDescent="0.3">
      <c r="A1145" t="s">
        <v>19</v>
      </c>
      <c r="B1145">
        <v>1200</v>
      </c>
      <c r="C1145" s="14">
        <v>0.49355324074074075</v>
      </c>
      <c r="D1145" s="14" t="s">
        <v>24</v>
      </c>
      <c r="E1145">
        <v>139</v>
      </c>
      <c r="F1145">
        <v>4486</v>
      </c>
      <c r="G1145">
        <v>149</v>
      </c>
      <c r="H1145">
        <v>17178</v>
      </c>
      <c r="I1145">
        <v>0.74</v>
      </c>
    </row>
    <row r="1146" spans="1:9" x14ac:dyDescent="0.3">
      <c r="A1146" t="s">
        <v>19</v>
      </c>
      <c r="B1146">
        <v>1201</v>
      </c>
      <c r="C1146" s="14">
        <v>0.49362268518518521</v>
      </c>
      <c r="D1146" s="14" t="s">
        <v>24</v>
      </c>
      <c r="E1146">
        <v>159</v>
      </c>
      <c r="F1146">
        <v>4526</v>
      </c>
      <c r="G1146">
        <v>169</v>
      </c>
      <c r="H1146">
        <v>18015</v>
      </c>
      <c r="I1146">
        <v>0.76</v>
      </c>
    </row>
    <row r="1147" spans="1:9" x14ac:dyDescent="0.3">
      <c r="A1147" t="s">
        <v>19</v>
      </c>
      <c r="B1147">
        <v>1202</v>
      </c>
      <c r="C1147" s="14">
        <v>0.49368055555555551</v>
      </c>
      <c r="D1147" s="14" t="s">
        <v>24</v>
      </c>
      <c r="E1147">
        <v>139</v>
      </c>
      <c r="F1147">
        <v>4566</v>
      </c>
      <c r="G1147">
        <v>149</v>
      </c>
      <c r="H1147">
        <v>16201</v>
      </c>
      <c r="I1147">
        <v>0.72</v>
      </c>
    </row>
    <row r="1148" spans="1:9" x14ac:dyDescent="0.3">
      <c r="A1148" t="s">
        <v>19</v>
      </c>
      <c r="B1148">
        <v>1203</v>
      </c>
      <c r="C1148" s="14">
        <v>0.49373842592592593</v>
      </c>
      <c r="D1148" s="14" t="s">
        <v>24</v>
      </c>
      <c r="E1148">
        <v>139</v>
      </c>
      <c r="F1148">
        <v>4277</v>
      </c>
      <c r="G1148">
        <v>149</v>
      </c>
      <c r="H1148">
        <v>16251</v>
      </c>
      <c r="I1148">
        <v>0.74</v>
      </c>
    </row>
    <row r="1149" spans="1:9" x14ac:dyDescent="0.3">
      <c r="A1149" t="s">
        <v>19</v>
      </c>
      <c r="B1149">
        <v>1204</v>
      </c>
      <c r="C1149" s="14">
        <v>0.49379629629629629</v>
      </c>
      <c r="D1149" s="14" t="s">
        <v>24</v>
      </c>
      <c r="E1149">
        <v>139</v>
      </c>
      <c r="F1149">
        <v>4007</v>
      </c>
      <c r="G1149">
        <v>149</v>
      </c>
      <c r="H1149">
        <v>12681</v>
      </c>
      <c r="I1149">
        <v>0.69</v>
      </c>
    </row>
    <row r="1150" spans="1:9" x14ac:dyDescent="0.3">
      <c r="A1150" t="s">
        <v>19</v>
      </c>
      <c r="B1150">
        <v>1205</v>
      </c>
      <c r="C1150" s="14">
        <v>0.49385416666666665</v>
      </c>
      <c r="D1150" s="14" t="s">
        <v>24</v>
      </c>
      <c r="E1150">
        <v>139</v>
      </c>
      <c r="F1150">
        <v>5373</v>
      </c>
      <c r="G1150">
        <v>149</v>
      </c>
      <c r="H1150">
        <v>22621</v>
      </c>
      <c r="I1150">
        <v>0.77</v>
      </c>
    </row>
    <row r="1151" spans="1:9" x14ac:dyDescent="0.3">
      <c r="A1151" t="s">
        <v>19</v>
      </c>
      <c r="B1151">
        <v>1206</v>
      </c>
      <c r="C1151" s="14">
        <v>0.4939236111111111</v>
      </c>
      <c r="D1151" s="14" t="s">
        <v>24</v>
      </c>
      <c r="E1151">
        <v>129</v>
      </c>
      <c r="F1151">
        <v>4406</v>
      </c>
      <c r="G1151">
        <v>139</v>
      </c>
      <c r="H1151">
        <v>14396</v>
      </c>
      <c r="I1151">
        <v>0.7</v>
      </c>
    </row>
    <row r="1152" spans="1:9" x14ac:dyDescent="0.3">
      <c r="A1152" t="s">
        <v>19</v>
      </c>
      <c r="B1152">
        <v>1207</v>
      </c>
      <c r="C1152" s="14">
        <v>0.49398148148148152</v>
      </c>
      <c r="D1152" s="14" t="s">
        <v>24</v>
      </c>
      <c r="E1152">
        <v>139</v>
      </c>
      <c r="F1152">
        <v>5872</v>
      </c>
      <c r="G1152">
        <v>149</v>
      </c>
      <c r="H1152">
        <v>24556</v>
      </c>
      <c r="I1152">
        <v>0.77</v>
      </c>
    </row>
    <row r="1153" spans="1:9" x14ac:dyDescent="0.3">
      <c r="A1153" t="s">
        <v>19</v>
      </c>
      <c r="B1153">
        <v>1208</v>
      </c>
      <c r="C1153" s="14">
        <v>0.49407407407407411</v>
      </c>
      <c r="D1153" s="14" t="s">
        <v>24</v>
      </c>
      <c r="E1153">
        <v>139</v>
      </c>
      <c r="F1153">
        <v>4606</v>
      </c>
      <c r="G1153">
        <v>149</v>
      </c>
      <c r="H1153">
        <v>17736</v>
      </c>
      <c r="I1153">
        <v>0.75</v>
      </c>
    </row>
    <row r="1154" spans="1:9" x14ac:dyDescent="0.3">
      <c r="A1154" t="s">
        <v>19</v>
      </c>
      <c r="B1154">
        <v>1209</v>
      </c>
      <c r="C1154" s="14">
        <v>0.49413194444444447</v>
      </c>
      <c r="D1154" s="14" t="s">
        <v>24</v>
      </c>
      <c r="E1154">
        <v>139</v>
      </c>
      <c r="F1154">
        <v>4915</v>
      </c>
      <c r="G1154">
        <v>149</v>
      </c>
      <c r="H1154">
        <v>20528</v>
      </c>
      <c r="I1154">
        <v>0.77</v>
      </c>
    </row>
    <row r="1155" spans="1:9" x14ac:dyDescent="0.3">
      <c r="A1155" t="s">
        <v>19</v>
      </c>
      <c r="B1155">
        <v>1210</v>
      </c>
      <c r="C1155" s="14">
        <v>0.49418981481481478</v>
      </c>
      <c r="D1155" s="14" t="s">
        <v>24</v>
      </c>
      <c r="E1155">
        <v>149</v>
      </c>
      <c r="F1155">
        <v>6600</v>
      </c>
      <c r="G1155">
        <v>159</v>
      </c>
      <c r="H1155">
        <v>23399</v>
      </c>
      <c r="I1155">
        <v>0.72</v>
      </c>
    </row>
    <row r="1156" spans="1:9" x14ac:dyDescent="0.3">
      <c r="A1156" t="s">
        <v>19</v>
      </c>
      <c r="B1156">
        <v>1211</v>
      </c>
      <c r="C1156" s="14">
        <v>0.49424768518518519</v>
      </c>
      <c r="D1156" s="14" t="s">
        <v>24</v>
      </c>
      <c r="E1156">
        <v>139</v>
      </c>
      <c r="F1156">
        <v>5573</v>
      </c>
      <c r="G1156">
        <v>159</v>
      </c>
      <c r="H1156">
        <v>20219</v>
      </c>
      <c r="I1156">
        <v>0.73</v>
      </c>
    </row>
    <row r="1157" spans="1:9" x14ac:dyDescent="0.3">
      <c r="A1157" t="s">
        <v>18</v>
      </c>
      <c r="B1157">
        <v>1212</v>
      </c>
      <c r="C1157" s="14">
        <v>0.49460648148148145</v>
      </c>
      <c r="D1157" s="14" t="s">
        <v>24</v>
      </c>
      <c r="E1157">
        <v>139</v>
      </c>
      <c r="F1157">
        <v>4366</v>
      </c>
      <c r="G1157">
        <v>149</v>
      </c>
      <c r="H1157">
        <v>17427</v>
      </c>
      <c r="I1157">
        <v>0.76</v>
      </c>
    </row>
    <row r="1158" spans="1:9" x14ac:dyDescent="0.3">
      <c r="A1158" t="s">
        <v>18</v>
      </c>
      <c r="B1158">
        <v>1213</v>
      </c>
      <c r="C1158" s="14">
        <v>0.49509259259259258</v>
      </c>
      <c r="D1158" s="14" t="s">
        <v>24</v>
      </c>
      <c r="E1158">
        <v>139</v>
      </c>
      <c r="F1158">
        <v>4665</v>
      </c>
      <c r="G1158">
        <v>149</v>
      </c>
      <c r="H1158">
        <v>19491</v>
      </c>
      <c r="I1158">
        <v>0.77</v>
      </c>
    </row>
    <row r="1159" spans="1:9" x14ac:dyDescent="0.3">
      <c r="A1159" t="s">
        <v>18</v>
      </c>
      <c r="B1159">
        <v>1214</v>
      </c>
      <c r="C1159" s="14">
        <v>0.495150462962963</v>
      </c>
      <c r="D1159" s="14" t="s">
        <v>24</v>
      </c>
      <c r="E1159">
        <v>139</v>
      </c>
      <c r="F1159">
        <v>5323</v>
      </c>
      <c r="G1159">
        <v>149</v>
      </c>
      <c r="H1159">
        <v>20039</v>
      </c>
      <c r="I1159">
        <v>0.74</v>
      </c>
    </row>
    <row r="1160" spans="1:9" x14ac:dyDescent="0.3">
      <c r="A1160" t="s">
        <v>18</v>
      </c>
      <c r="B1160">
        <v>1215</v>
      </c>
      <c r="C1160" s="14">
        <v>0.49519675925925927</v>
      </c>
      <c r="D1160" s="14" t="s">
        <v>24</v>
      </c>
      <c r="E1160">
        <v>139</v>
      </c>
      <c r="F1160">
        <v>3928</v>
      </c>
      <c r="G1160">
        <v>139</v>
      </c>
      <c r="H1160">
        <v>14446</v>
      </c>
      <c r="I1160">
        <v>0.74</v>
      </c>
    </row>
    <row r="1161" spans="1:9" x14ac:dyDescent="0.3">
      <c r="A1161" t="s">
        <v>18</v>
      </c>
      <c r="B1161">
        <v>1216</v>
      </c>
      <c r="C1161" s="14">
        <v>0.49526620370370367</v>
      </c>
      <c r="D1161" s="14" t="s">
        <v>24</v>
      </c>
      <c r="E1161">
        <v>149</v>
      </c>
      <c r="F1161">
        <v>4745</v>
      </c>
      <c r="G1161">
        <v>149</v>
      </c>
      <c r="H1161">
        <v>17607</v>
      </c>
      <c r="I1161">
        <v>0.74</v>
      </c>
    </row>
    <row r="1162" spans="1:9" x14ac:dyDescent="0.3">
      <c r="A1162" t="s">
        <v>18</v>
      </c>
      <c r="B1162">
        <v>1217</v>
      </c>
      <c r="C1162" s="14">
        <v>0.49533564814814812</v>
      </c>
      <c r="D1162" s="14" t="s">
        <v>24</v>
      </c>
      <c r="E1162">
        <v>129</v>
      </c>
      <c r="F1162">
        <v>5752</v>
      </c>
      <c r="G1162">
        <v>139</v>
      </c>
      <c r="H1162">
        <v>24615</v>
      </c>
      <c r="I1162">
        <v>0.77</v>
      </c>
    </row>
    <row r="1163" spans="1:9" x14ac:dyDescent="0.3">
      <c r="A1163" t="s">
        <v>18</v>
      </c>
      <c r="B1163">
        <v>1218</v>
      </c>
      <c r="C1163" s="14">
        <v>0.49541666666666667</v>
      </c>
      <c r="D1163" s="14" t="s">
        <v>24</v>
      </c>
      <c r="E1163">
        <v>139</v>
      </c>
      <c r="F1163">
        <v>4556</v>
      </c>
      <c r="G1163">
        <v>139</v>
      </c>
      <c r="H1163">
        <v>17467</v>
      </c>
      <c r="I1163">
        <v>0.75</v>
      </c>
    </row>
    <row r="1164" spans="1:9" x14ac:dyDescent="0.3">
      <c r="A1164" t="s">
        <v>18</v>
      </c>
      <c r="B1164">
        <v>1219</v>
      </c>
      <c r="C1164" s="14">
        <v>0.49547453703703703</v>
      </c>
      <c r="D1164" s="14" t="s">
        <v>24</v>
      </c>
      <c r="E1164">
        <v>139</v>
      </c>
      <c r="F1164">
        <v>4705</v>
      </c>
      <c r="G1164">
        <v>139</v>
      </c>
      <c r="H1164">
        <v>20837</v>
      </c>
      <c r="I1164">
        <v>0.78</v>
      </c>
    </row>
    <row r="1165" spans="1:9" x14ac:dyDescent="0.3">
      <c r="A1165" t="s">
        <v>18</v>
      </c>
      <c r="B1165">
        <v>1220</v>
      </c>
      <c r="C1165" s="14">
        <v>0.49553240740740739</v>
      </c>
      <c r="D1165" s="14" t="s">
        <v>24</v>
      </c>
      <c r="E1165">
        <v>129</v>
      </c>
      <c r="F1165">
        <v>4526</v>
      </c>
      <c r="G1165">
        <v>139</v>
      </c>
      <c r="H1165">
        <v>17916</v>
      </c>
      <c r="I1165">
        <v>0.75</v>
      </c>
    </row>
    <row r="1166" spans="1:9" x14ac:dyDescent="0.3">
      <c r="A1166" t="s">
        <v>18</v>
      </c>
      <c r="B1166">
        <v>1221</v>
      </c>
      <c r="C1166" s="14">
        <v>0.49559027777777781</v>
      </c>
      <c r="D1166" s="14" t="s">
        <v>24</v>
      </c>
      <c r="E1166">
        <v>139</v>
      </c>
      <c r="F1166">
        <v>3978</v>
      </c>
      <c r="G1166">
        <v>149</v>
      </c>
      <c r="H1166">
        <v>14865</v>
      </c>
      <c r="I1166">
        <v>0.74</v>
      </c>
    </row>
    <row r="1167" spans="1:9" x14ac:dyDescent="0.3">
      <c r="A1167" t="s">
        <v>18</v>
      </c>
      <c r="B1167">
        <v>1222</v>
      </c>
      <c r="C1167" s="14">
        <v>0.49564814814814812</v>
      </c>
      <c r="D1167" s="14" t="s">
        <v>24</v>
      </c>
      <c r="E1167">
        <v>139</v>
      </c>
      <c r="F1167">
        <v>5643</v>
      </c>
      <c r="G1167">
        <v>139</v>
      </c>
      <c r="H1167">
        <v>22851</v>
      </c>
      <c r="I1167">
        <v>0.76</v>
      </c>
    </row>
    <row r="1168" spans="1:9" x14ac:dyDescent="0.3">
      <c r="A1168" t="s">
        <v>18</v>
      </c>
      <c r="B1168">
        <v>1223</v>
      </c>
      <c r="C1168" s="14">
        <v>0.49570601851851853</v>
      </c>
      <c r="D1168" s="14" t="s">
        <v>24</v>
      </c>
      <c r="E1168">
        <v>227</v>
      </c>
      <c r="F1168">
        <v>7217</v>
      </c>
      <c r="G1168">
        <v>227</v>
      </c>
      <c r="H1168">
        <v>26691</v>
      </c>
      <c r="I1168">
        <v>0.74</v>
      </c>
    </row>
    <row r="1169" spans="1:9" x14ac:dyDescent="0.3">
      <c r="A1169" t="s">
        <v>18</v>
      </c>
      <c r="B1169">
        <v>1224</v>
      </c>
      <c r="C1169" s="14">
        <v>0.49576388888888889</v>
      </c>
      <c r="D1169" s="14" t="s">
        <v>24</v>
      </c>
      <c r="E1169">
        <v>139</v>
      </c>
      <c r="F1169">
        <v>5662</v>
      </c>
      <c r="G1169">
        <v>139</v>
      </c>
      <c r="H1169">
        <v>24426</v>
      </c>
      <c r="I1169">
        <v>0.77</v>
      </c>
    </row>
    <row r="1170" spans="1:9" x14ac:dyDescent="0.3">
      <c r="A1170" t="s">
        <v>18</v>
      </c>
      <c r="B1170">
        <v>1225</v>
      </c>
      <c r="C1170" s="14">
        <v>0.49582175925925925</v>
      </c>
      <c r="D1170" s="14" t="s">
        <v>24</v>
      </c>
      <c r="E1170">
        <v>139</v>
      </c>
      <c r="F1170">
        <v>5353</v>
      </c>
      <c r="G1170">
        <v>149</v>
      </c>
      <c r="H1170">
        <v>19262</v>
      </c>
      <c r="I1170">
        <v>0.73</v>
      </c>
    </row>
    <row r="1171" spans="1:9" x14ac:dyDescent="0.3">
      <c r="A1171" t="s">
        <v>18</v>
      </c>
      <c r="B1171">
        <v>1226</v>
      </c>
      <c r="C1171" s="14">
        <v>0.49587962962962967</v>
      </c>
      <c r="D1171" s="14" t="s">
        <v>24</v>
      </c>
      <c r="E1171">
        <v>195</v>
      </c>
      <c r="F1171">
        <v>6989</v>
      </c>
      <c r="G1171">
        <v>227</v>
      </c>
      <c r="H1171">
        <v>23863</v>
      </c>
      <c r="I1171">
        <v>0.71</v>
      </c>
    </row>
    <row r="1172" spans="1:9" x14ac:dyDescent="0.3">
      <c r="A1172" t="s">
        <v>17</v>
      </c>
      <c r="B1172">
        <v>1227</v>
      </c>
      <c r="C1172" s="14">
        <v>0.49614583333333334</v>
      </c>
      <c r="D1172" s="14" t="s">
        <v>24</v>
      </c>
      <c r="E1172">
        <v>129</v>
      </c>
      <c r="F1172">
        <v>4805</v>
      </c>
      <c r="G1172">
        <v>139</v>
      </c>
      <c r="H1172">
        <v>14875</v>
      </c>
      <c r="I1172">
        <v>0.68</v>
      </c>
    </row>
    <row r="1173" spans="1:9" x14ac:dyDescent="0.3">
      <c r="A1173" t="s">
        <v>17</v>
      </c>
      <c r="B1173">
        <v>1228</v>
      </c>
      <c r="C1173" s="14">
        <v>0.49621527777777774</v>
      </c>
      <c r="D1173" s="14" t="s">
        <v>24</v>
      </c>
      <c r="E1173">
        <v>129</v>
      </c>
      <c r="F1173">
        <v>3968</v>
      </c>
      <c r="G1173">
        <v>149</v>
      </c>
      <c r="H1173">
        <v>16191</v>
      </c>
      <c r="I1173">
        <v>0.76</v>
      </c>
    </row>
    <row r="1174" spans="1:9" x14ac:dyDescent="0.3">
      <c r="A1174" t="s">
        <v>17</v>
      </c>
      <c r="B1174">
        <v>1229</v>
      </c>
      <c r="C1174" s="14">
        <v>0.4962847222222222</v>
      </c>
      <c r="D1174" s="14" t="s">
        <v>24</v>
      </c>
      <c r="E1174">
        <v>129</v>
      </c>
      <c r="F1174">
        <v>4636</v>
      </c>
      <c r="G1174">
        <v>149</v>
      </c>
      <c r="H1174">
        <v>17975</v>
      </c>
      <c r="I1174">
        <v>0.75</v>
      </c>
    </row>
    <row r="1175" spans="1:9" x14ac:dyDescent="0.3">
      <c r="A1175" t="s">
        <v>17</v>
      </c>
      <c r="B1175">
        <v>1230</v>
      </c>
      <c r="C1175" s="14">
        <v>0.49636574074074075</v>
      </c>
      <c r="D1175" s="14" t="s">
        <v>24</v>
      </c>
      <c r="E1175">
        <v>129</v>
      </c>
      <c r="F1175">
        <v>4027</v>
      </c>
      <c r="G1175">
        <v>139</v>
      </c>
      <c r="H1175">
        <v>15254</v>
      </c>
      <c r="I1175">
        <v>0.74</v>
      </c>
    </row>
    <row r="1176" spans="1:9" x14ac:dyDescent="0.3">
      <c r="A1176" t="s">
        <v>17</v>
      </c>
      <c r="B1176">
        <v>1231</v>
      </c>
      <c r="C1176" s="14">
        <v>0.49642361111111111</v>
      </c>
      <c r="D1176" s="14" t="s">
        <v>24</v>
      </c>
      <c r="E1176">
        <v>129</v>
      </c>
      <c r="F1176">
        <v>3130</v>
      </c>
      <c r="G1176">
        <v>129</v>
      </c>
      <c r="H1176">
        <v>6450</v>
      </c>
      <c r="I1176">
        <v>0.53</v>
      </c>
    </row>
    <row r="1177" spans="1:9" x14ac:dyDescent="0.3">
      <c r="A1177" t="s">
        <v>17</v>
      </c>
      <c r="B1177">
        <v>1232</v>
      </c>
      <c r="C1177" s="14">
        <v>0.49648148148148147</v>
      </c>
      <c r="D1177" s="14" t="s">
        <v>24</v>
      </c>
      <c r="E1177">
        <v>129</v>
      </c>
      <c r="F1177">
        <v>3539</v>
      </c>
      <c r="G1177">
        <v>139</v>
      </c>
      <c r="H1177">
        <v>13060</v>
      </c>
      <c r="I1177">
        <v>0.74</v>
      </c>
    </row>
    <row r="1178" spans="1:9" x14ac:dyDescent="0.3">
      <c r="A1178" t="s">
        <v>17</v>
      </c>
      <c r="B1178">
        <v>1233</v>
      </c>
      <c r="C1178" s="14">
        <v>0.49655092592592592</v>
      </c>
      <c r="D1178" s="14" t="s">
        <v>24</v>
      </c>
      <c r="E1178">
        <v>129</v>
      </c>
      <c r="F1178">
        <v>3818</v>
      </c>
      <c r="G1178">
        <v>129</v>
      </c>
      <c r="H1178">
        <v>8783</v>
      </c>
      <c r="I1178">
        <v>0.56999999999999995</v>
      </c>
    </row>
    <row r="1179" spans="1:9" x14ac:dyDescent="0.3">
      <c r="A1179" t="s">
        <v>17</v>
      </c>
      <c r="B1179">
        <v>1234</v>
      </c>
      <c r="C1179" s="14">
        <v>0.49662037037037038</v>
      </c>
      <c r="D1179" s="14" t="s">
        <v>24</v>
      </c>
      <c r="E1179">
        <v>129</v>
      </c>
      <c r="F1179">
        <v>3270</v>
      </c>
      <c r="G1179">
        <v>139</v>
      </c>
      <c r="H1179">
        <v>4426</v>
      </c>
      <c r="I1179">
        <v>0.27</v>
      </c>
    </row>
    <row r="1180" spans="1:9" x14ac:dyDescent="0.3">
      <c r="A1180" t="s">
        <v>17</v>
      </c>
      <c r="B1180">
        <v>1235</v>
      </c>
      <c r="C1180" s="14">
        <v>0.49666666666666665</v>
      </c>
      <c r="D1180" s="14" t="s">
        <v>24</v>
      </c>
      <c r="E1180">
        <v>129</v>
      </c>
      <c r="F1180">
        <v>5134</v>
      </c>
      <c r="G1180">
        <v>139</v>
      </c>
      <c r="H1180">
        <v>19291</v>
      </c>
      <c r="I1180">
        <v>0.74</v>
      </c>
    </row>
    <row r="1181" spans="1:9" x14ac:dyDescent="0.3">
      <c r="A1181" t="s">
        <v>17</v>
      </c>
      <c r="B1181">
        <v>1236</v>
      </c>
      <c r="C1181" s="14">
        <v>0.4967361111111111</v>
      </c>
      <c r="D1181" s="14" t="s">
        <v>24</v>
      </c>
      <c r="E1181">
        <v>129</v>
      </c>
      <c r="F1181">
        <v>4965</v>
      </c>
      <c r="G1181">
        <v>149</v>
      </c>
      <c r="H1181">
        <v>19989</v>
      </c>
      <c r="I1181">
        <v>0.76</v>
      </c>
    </row>
    <row r="1182" spans="1:9" x14ac:dyDescent="0.3">
      <c r="A1182" t="s">
        <v>17</v>
      </c>
      <c r="B1182">
        <v>1237</v>
      </c>
      <c r="C1182" s="14">
        <v>0.49678240740740742</v>
      </c>
      <c r="D1182" s="14" t="s">
        <v>24</v>
      </c>
      <c r="E1182">
        <v>139</v>
      </c>
      <c r="F1182">
        <v>4546</v>
      </c>
      <c r="G1182">
        <v>149</v>
      </c>
      <c r="H1182">
        <v>18992</v>
      </c>
      <c r="I1182">
        <v>0.77</v>
      </c>
    </row>
    <row r="1183" spans="1:9" x14ac:dyDescent="0.3">
      <c r="A1183" t="s">
        <v>17</v>
      </c>
      <c r="B1183">
        <v>1238</v>
      </c>
      <c r="C1183" s="14">
        <v>0.49685185185185188</v>
      </c>
      <c r="D1183" s="14" t="s">
        <v>24</v>
      </c>
      <c r="E1183">
        <v>139</v>
      </c>
      <c r="F1183">
        <v>6659</v>
      </c>
      <c r="G1183">
        <v>149</v>
      </c>
      <c r="H1183">
        <v>24725</v>
      </c>
      <c r="I1183">
        <v>0.73</v>
      </c>
    </row>
    <row r="1184" spans="1:9" x14ac:dyDescent="0.3">
      <c r="A1184" t="s">
        <v>17</v>
      </c>
      <c r="B1184">
        <v>1239</v>
      </c>
      <c r="C1184" s="14">
        <v>0.49692129629629633</v>
      </c>
      <c r="D1184" s="14" t="s">
        <v>24</v>
      </c>
      <c r="E1184">
        <v>139</v>
      </c>
      <c r="F1184">
        <v>4586</v>
      </c>
      <c r="G1184">
        <v>149</v>
      </c>
      <c r="H1184">
        <v>19072</v>
      </c>
      <c r="I1184">
        <v>0.76</v>
      </c>
    </row>
    <row r="1185" spans="1:9" x14ac:dyDescent="0.3">
      <c r="A1185" t="s">
        <v>17</v>
      </c>
      <c r="B1185">
        <v>1240</v>
      </c>
      <c r="C1185" s="14">
        <v>0.49697916666666669</v>
      </c>
      <c r="D1185" s="14" t="s">
        <v>24</v>
      </c>
      <c r="E1185">
        <v>139</v>
      </c>
      <c r="F1185">
        <v>4017</v>
      </c>
      <c r="G1185">
        <v>149</v>
      </c>
      <c r="H1185">
        <v>17278</v>
      </c>
      <c r="I1185">
        <v>0.77</v>
      </c>
    </row>
    <row r="1186" spans="1:9" x14ac:dyDescent="0.3">
      <c r="A1186" t="s">
        <v>17</v>
      </c>
      <c r="B1186">
        <v>1241</v>
      </c>
      <c r="C1186" s="14">
        <v>0.49721064814814814</v>
      </c>
      <c r="D1186" s="14" t="s">
        <v>24</v>
      </c>
      <c r="E1186">
        <v>227</v>
      </c>
      <c r="F1186">
        <v>6957</v>
      </c>
      <c r="G1186">
        <v>227</v>
      </c>
      <c r="H1186">
        <v>25586</v>
      </c>
      <c r="I1186">
        <v>0.73</v>
      </c>
    </row>
    <row r="1187" spans="1:9" x14ac:dyDescent="0.3">
      <c r="A1187" t="s">
        <v>22</v>
      </c>
      <c r="B1187">
        <v>1242</v>
      </c>
      <c r="C1187" s="14">
        <v>0.49745370370370368</v>
      </c>
      <c r="D1187" s="14" t="s">
        <v>24</v>
      </c>
      <c r="E1187">
        <v>139</v>
      </c>
      <c r="F1187">
        <v>4665</v>
      </c>
      <c r="G1187">
        <v>139</v>
      </c>
      <c r="H1187">
        <v>17168</v>
      </c>
      <c r="I1187">
        <v>0.73</v>
      </c>
    </row>
    <row r="1188" spans="1:9" x14ac:dyDescent="0.3">
      <c r="A1188" t="s">
        <v>22</v>
      </c>
      <c r="B1188">
        <v>1243</v>
      </c>
      <c r="C1188" s="14">
        <v>0.4975</v>
      </c>
      <c r="D1188" s="14" t="s">
        <v>24</v>
      </c>
      <c r="E1188">
        <v>139</v>
      </c>
      <c r="F1188">
        <v>4027</v>
      </c>
      <c r="G1188">
        <v>149</v>
      </c>
      <c r="H1188">
        <v>16310</v>
      </c>
      <c r="I1188">
        <v>0.76</v>
      </c>
    </row>
    <row r="1189" spans="1:9" x14ac:dyDescent="0.3">
      <c r="A1189" t="s">
        <v>22</v>
      </c>
      <c r="B1189">
        <v>1244</v>
      </c>
      <c r="C1189" s="14">
        <v>0.49756944444444445</v>
      </c>
      <c r="D1189" s="14" t="s">
        <v>24</v>
      </c>
      <c r="E1189">
        <v>119</v>
      </c>
      <c r="F1189">
        <v>4486</v>
      </c>
      <c r="G1189">
        <v>139</v>
      </c>
      <c r="H1189">
        <v>16889</v>
      </c>
      <c r="I1189">
        <v>0.74</v>
      </c>
    </row>
    <row r="1190" spans="1:9" x14ac:dyDescent="0.3">
      <c r="A1190" t="s">
        <v>22</v>
      </c>
      <c r="B1190">
        <v>1245</v>
      </c>
      <c r="C1190" s="14">
        <v>0.49763888888888891</v>
      </c>
      <c r="D1190" s="14" t="s">
        <v>24</v>
      </c>
      <c r="E1190">
        <v>129</v>
      </c>
      <c r="F1190">
        <v>3958</v>
      </c>
      <c r="G1190">
        <v>139</v>
      </c>
      <c r="H1190">
        <v>16639</v>
      </c>
      <c r="I1190">
        <v>0.77</v>
      </c>
    </row>
    <row r="1191" spans="1:9" x14ac:dyDescent="0.3">
      <c r="A1191" t="s">
        <v>22</v>
      </c>
      <c r="B1191">
        <v>1246</v>
      </c>
      <c r="C1191" s="14">
        <v>0.49769675925925921</v>
      </c>
      <c r="D1191" s="14" t="s">
        <v>24</v>
      </c>
      <c r="E1191">
        <v>195</v>
      </c>
      <c r="F1191">
        <v>10468</v>
      </c>
      <c r="G1191">
        <v>227</v>
      </c>
      <c r="H1191">
        <v>26496</v>
      </c>
      <c r="I1191">
        <v>0.61</v>
      </c>
    </row>
    <row r="1192" spans="1:9" x14ac:dyDescent="0.3">
      <c r="A1192" t="s">
        <v>22</v>
      </c>
      <c r="B1192">
        <v>1247</v>
      </c>
      <c r="C1192" s="14">
        <v>0.49776620370370367</v>
      </c>
      <c r="D1192" s="14" t="s">
        <v>24</v>
      </c>
      <c r="E1192">
        <v>139</v>
      </c>
      <c r="F1192">
        <v>6460</v>
      </c>
      <c r="G1192">
        <v>159</v>
      </c>
      <c r="H1192">
        <v>26819</v>
      </c>
      <c r="I1192">
        <v>0.76</v>
      </c>
    </row>
    <row r="1193" spans="1:9" x14ac:dyDescent="0.3">
      <c r="A1193" t="s">
        <v>22</v>
      </c>
      <c r="B1193">
        <v>1248</v>
      </c>
      <c r="C1193" s="14">
        <v>0.49782407407407409</v>
      </c>
      <c r="D1193" s="14" t="s">
        <v>24</v>
      </c>
      <c r="E1193">
        <v>139</v>
      </c>
      <c r="F1193">
        <v>3310</v>
      </c>
      <c r="G1193">
        <v>149</v>
      </c>
      <c r="H1193">
        <v>13967</v>
      </c>
      <c r="I1193">
        <v>0.77</v>
      </c>
    </row>
    <row r="1194" spans="1:9" x14ac:dyDescent="0.3">
      <c r="A1194" t="s">
        <v>22</v>
      </c>
      <c r="B1194">
        <v>1249</v>
      </c>
      <c r="C1194" s="14">
        <v>0.49788194444444445</v>
      </c>
      <c r="D1194" s="14" t="s">
        <v>24</v>
      </c>
      <c r="E1194">
        <v>129</v>
      </c>
      <c r="F1194">
        <v>4526</v>
      </c>
      <c r="G1194">
        <v>149</v>
      </c>
      <c r="H1194">
        <v>18524</v>
      </c>
      <c r="I1194">
        <v>0.76</v>
      </c>
    </row>
    <row r="1195" spans="1:9" x14ac:dyDescent="0.3">
      <c r="A1195" t="s">
        <v>22</v>
      </c>
      <c r="B1195">
        <v>1250</v>
      </c>
      <c r="C1195" s="14">
        <v>0.49793981481481481</v>
      </c>
      <c r="D1195" s="14" t="s">
        <v>24</v>
      </c>
      <c r="E1195">
        <v>149</v>
      </c>
      <c r="F1195">
        <v>4297</v>
      </c>
      <c r="G1195">
        <v>159</v>
      </c>
      <c r="H1195">
        <v>16729</v>
      </c>
      <c r="I1195">
        <v>0.75</v>
      </c>
    </row>
    <row r="1196" spans="1:9" x14ac:dyDescent="0.3">
      <c r="A1196" t="s">
        <v>22</v>
      </c>
      <c r="B1196">
        <v>1251</v>
      </c>
      <c r="C1196" s="14">
        <v>0.4980324074074074</v>
      </c>
      <c r="D1196" s="14" t="s">
        <v>24</v>
      </c>
      <c r="E1196">
        <v>149</v>
      </c>
      <c r="F1196">
        <v>6380</v>
      </c>
      <c r="G1196">
        <v>159</v>
      </c>
      <c r="H1196">
        <v>25762</v>
      </c>
      <c r="I1196">
        <v>0.76</v>
      </c>
    </row>
    <row r="1197" spans="1:9" x14ac:dyDescent="0.3">
      <c r="A1197" t="s">
        <v>22</v>
      </c>
      <c r="B1197">
        <v>1252</v>
      </c>
      <c r="C1197" s="14">
        <v>0.49809027777777781</v>
      </c>
      <c r="D1197" s="14" t="s">
        <v>24</v>
      </c>
      <c r="E1197">
        <v>159</v>
      </c>
      <c r="F1197">
        <v>4127</v>
      </c>
      <c r="G1197">
        <v>159</v>
      </c>
      <c r="H1197">
        <v>16849</v>
      </c>
      <c r="I1197">
        <v>0.76</v>
      </c>
    </row>
    <row r="1198" spans="1:9" x14ac:dyDescent="0.3">
      <c r="A1198" t="s">
        <v>22</v>
      </c>
      <c r="B1198">
        <v>1253</v>
      </c>
      <c r="C1198" s="14">
        <v>0.49815972222222221</v>
      </c>
      <c r="D1198" s="14" t="s">
        <v>24</v>
      </c>
      <c r="E1198">
        <v>149</v>
      </c>
      <c r="F1198">
        <v>4257</v>
      </c>
      <c r="G1198">
        <v>159</v>
      </c>
      <c r="H1198">
        <v>15224</v>
      </c>
      <c r="I1198">
        <v>0.73</v>
      </c>
    </row>
    <row r="1199" spans="1:9" x14ac:dyDescent="0.3">
      <c r="A1199" t="s">
        <v>22</v>
      </c>
      <c r="B1199">
        <v>1254</v>
      </c>
      <c r="C1199" s="14">
        <v>0.49820601851851848</v>
      </c>
      <c r="D1199" s="14" t="s">
        <v>24</v>
      </c>
      <c r="E1199">
        <v>149</v>
      </c>
      <c r="F1199">
        <v>4915</v>
      </c>
      <c r="G1199">
        <v>169</v>
      </c>
      <c r="H1199">
        <v>19700</v>
      </c>
      <c r="I1199">
        <v>0.76</v>
      </c>
    </row>
    <row r="1200" spans="1:9" x14ac:dyDescent="0.3">
      <c r="A1200" t="s">
        <v>22</v>
      </c>
      <c r="B1200">
        <v>1255</v>
      </c>
      <c r="C1200" s="14">
        <v>0.49828703703703708</v>
      </c>
      <c r="D1200" s="14" t="s">
        <v>24</v>
      </c>
      <c r="E1200">
        <v>227</v>
      </c>
      <c r="F1200">
        <v>7054</v>
      </c>
      <c r="G1200">
        <v>227</v>
      </c>
      <c r="H1200">
        <v>25293</v>
      </c>
      <c r="I1200">
        <v>0.73</v>
      </c>
    </row>
    <row r="1201" spans="1:9" x14ac:dyDescent="0.3">
      <c r="A1201" t="s">
        <v>22</v>
      </c>
      <c r="B1201">
        <v>1256</v>
      </c>
      <c r="C1201" s="14">
        <v>0.49836805555555558</v>
      </c>
      <c r="D1201" s="14" t="s">
        <v>24</v>
      </c>
      <c r="E1201">
        <v>139</v>
      </c>
      <c r="F1201">
        <v>5533</v>
      </c>
      <c r="G1201">
        <v>149</v>
      </c>
      <c r="H1201">
        <v>21006</v>
      </c>
      <c r="I1201">
        <v>0.74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2"/>
  <sheetViews>
    <sheetView topLeftCell="A7" workbookViewId="0">
      <selection activeCell="H17" sqref="H17"/>
    </sheetView>
  </sheetViews>
  <sheetFormatPr defaultColWidth="11.44140625" defaultRowHeight="14.4" x14ac:dyDescent="0.3"/>
  <sheetData>
    <row r="1" spans="1:12" x14ac:dyDescent="0.3">
      <c r="A1" s="47" t="s">
        <v>49</v>
      </c>
      <c r="B1" s="47" t="s">
        <v>50</v>
      </c>
      <c r="C1" s="12">
        <v>45315</v>
      </c>
      <c r="D1" s="12">
        <v>45336</v>
      </c>
      <c r="E1" s="12">
        <v>45351</v>
      </c>
      <c r="F1" s="12">
        <v>45364</v>
      </c>
      <c r="G1" s="12">
        <v>45383</v>
      </c>
      <c r="H1" s="12">
        <v>45315</v>
      </c>
      <c r="I1" s="12">
        <v>45336</v>
      </c>
      <c r="J1" s="12">
        <v>45351</v>
      </c>
      <c r="K1" s="12">
        <v>45364</v>
      </c>
      <c r="L1" s="12">
        <v>45383</v>
      </c>
    </row>
    <row r="2" spans="1:12" x14ac:dyDescent="0.3">
      <c r="A2" s="47"/>
      <c r="B2" s="47"/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</row>
    <row r="3" spans="1:12" x14ac:dyDescent="0.3">
      <c r="A3">
        <v>1</v>
      </c>
      <c r="B3" t="s">
        <v>16</v>
      </c>
      <c r="C3" t="s">
        <v>61</v>
      </c>
      <c r="D3" t="s">
        <v>62</v>
      </c>
      <c r="E3" t="s">
        <v>61</v>
      </c>
      <c r="F3" t="s">
        <v>63</v>
      </c>
      <c r="G3" t="s">
        <v>62</v>
      </c>
      <c r="H3">
        <v>25</v>
      </c>
      <c r="I3">
        <v>26</v>
      </c>
      <c r="J3">
        <v>26</v>
      </c>
      <c r="K3">
        <v>25</v>
      </c>
      <c r="L3">
        <v>33</v>
      </c>
    </row>
    <row r="4" spans="1:12" x14ac:dyDescent="0.3">
      <c r="A4">
        <v>2</v>
      </c>
      <c r="B4" t="s">
        <v>16</v>
      </c>
      <c r="C4" t="s">
        <v>64</v>
      </c>
      <c r="D4" t="s">
        <v>65</v>
      </c>
      <c r="E4" t="s">
        <v>66</v>
      </c>
      <c r="F4" t="s">
        <v>67</v>
      </c>
      <c r="G4" t="s">
        <v>68</v>
      </c>
      <c r="H4">
        <v>21</v>
      </c>
      <c r="I4">
        <v>21</v>
      </c>
      <c r="J4">
        <v>21</v>
      </c>
      <c r="K4">
        <v>20</v>
      </c>
      <c r="L4">
        <v>27</v>
      </c>
    </row>
    <row r="5" spans="1:12" x14ac:dyDescent="0.3">
      <c r="A5">
        <v>3</v>
      </c>
      <c r="B5" t="s">
        <v>16</v>
      </c>
      <c r="C5" t="s">
        <v>69</v>
      </c>
      <c r="D5" t="s">
        <v>70</v>
      </c>
      <c r="E5" t="s">
        <v>71</v>
      </c>
      <c r="F5" t="s">
        <v>72</v>
      </c>
      <c r="G5" t="s">
        <v>73</v>
      </c>
      <c r="H5">
        <v>49</v>
      </c>
      <c r="I5">
        <v>50</v>
      </c>
      <c r="J5">
        <v>73</v>
      </c>
      <c r="K5">
        <v>56</v>
      </c>
      <c r="L5">
        <v>44</v>
      </c>
    </row>
    <row r="6" spans="1:12" x14ac:dyDescent="0.3">
      <c r="A6">
        <v>4</v>
      </c>
      <c r="B6" t="s">
        <v>16</v>
      </c>
      <c r="C6" t="s">
        <v>74</v>
      </c>
      <c r="D6" t="s">
        <v>75</v>
      </c>
      <c r="E6" t="s">
        <v>76</v>
      </c>
      <c r="F6" t="s">
        <v>77</v>
      </c>
      <c r="G6" t="s">
        <v>78</v>
      </c>
      <c r="H6">
        <v>30</v>
      </c>
      <c r="I6">
        <v>30</v>
      </c>
      <c r="J6">
        <v>36</v>
      </c>
      <c r="K6">
        <v>36</v>
      </c>
      <c r="L6">
        <v>42</v>
      </c>
    </row>
    <row r="7" spans="1:12" x14ac:dyDescent="0.3">
      <c r="A7">
        <v>5</v>
      </c>
      <c r="B7" t="s">
        <v>16</v>
      </c>
      <c r="C7" t="s">
        <v>72</v>
      </c>
      <c r="D7" t="s">
        <v>79</v>
      </c>
      <c r="E7" t="s">
        <v>80</v>
      </c>
      <c r="F7" t="s">
        <v>72</v>
      </c>
      <c r="G7" t="s">
        <v>81</v>
      </c>
      <c r="H7">
        <v>15</v>
      </c>
      <c r="I7">
        <v>15</v>
      </c>
      <c r="J7">
        <v>15</v>
      </c>
      <c r="K7">
        <v>14</v>
      </c>
      <c r="L7">
        <v>35</v>
      </c>
    </row>
    <row r="8" spans="1:12" x14ac:dyDescent="0.3">
      <c r="A8">
        <v>6</v>
      </c>
      <c r="B8" t="s">
        <v>16</v>
      </c>
      <c r="C8" t="s">
        <v>82</v>
      </c>
      <c r="D8" t="s">
        <v>83</v>
      </c>
      <c r="E8" t="s">
        <v>84</v>
      </c>
      <c r="F8" t="s">
        <v>85</v>
      </c>
      <c r="G8" t="s">
        <v>86</v>
      </c>
      <c r="H8">
        <v>50</v>
      </c>
      <c r="I8">
        <v>45</v>
      </c>
      <c r="J8">
        <v>52</v>
      </c>
      <c r="K8">
        <v>46</v>
      </c>
      <c r="L8">
        <v>55</v>
      </c>
    </row>
    <row r="9" spans="1:12" x14ac:dyDescent="0.3">
      <c r="A9">
        <v>7</v>
      </c>
      <c r="B9" t="s">
        <v>16</v>
      </c>
      <c r="C9" t="s">
        <v>83</v>
      </c>
      <c r="D9" t="s">
        <v>87</v>
      </c>
      <c r="E9" t="s">
        <v>85</v>
      </c>
      <c r="F9" t="s">
        <v>88</v>
      </c>
      <c r="G9" t="s">
        <v>89</v>
      </c>
      <c r="H9">
        <v>16</v>
      </c>
      <c r="I9">
        <v>16</v>
      </c>
      <c r="J9">
        <v>16</v>
      </c>
      <c r="K9">
        <v>21</v>
      </c>
      <c r="L9">
        <v>26</v>
      </c>
    </row>
    <row r="10" spans="1:12" x14ac:dyDescent="0.3">
      <c r="A10">
        <v>8</v>
      </c>
      <c r="B10" t="s">
        <v>16</v>
      </c>
      <c r="C10" t="s">
        <v>90</v>
      </c>
      <c r="D10" t="s">
        <v>91</v>
      </c>
      <c r="E10" t="s">
        <v>73</v>
      </c>
      <c r="F10" t="s">
        <v>92</v>
      </c>
      <c r="G10" t="s">
        <v>92</v>
      </c>
      <c r="H10">
        <v>25</v>
      </c>
      <c r="I10">
        <v>25</v>
      </c>
      <c r="J10">
        <v>28</v>
      </c>
      <c r="K10">
        <v>36</v>
      </c>
      <c r="L10">
        <v>35</v>
      </c>
    </row>
    <row r="11" spans="1:12" x14ac:dyDescent="0.3">
      <c r="A11">
        <v>9</v>
      </c>
      <c r="B11" t="s">
        <v>16</v>
      </c>
      <c r="C11" t="s">
        <v>93</v>
      </c>
      <c r="D11" t="s">
        <v>94</v>
      </c>
      <c r="E11" t="s">
        <v>95</v>
      </c>
      <c r="F11" t="s">
        <v>96</v>
      </c>
      <c r="G11" t="s">
        <v>97</v>
      </c>
      <c r="H11">
        <v>42</v>
      </c>
      <c r="I11">
        <v>43</v>
      </c>
      <c r="J11">
        <v>72</v>
      </c>
      <c r="K11">
        <v>72</v>
      </c>
      <c r="L11">
        <v>72</v>
      </c>
    </row>
    <row r="12" spans="1:12" x14ac:dyDescent="0.3">
      <c r="A12">
        <v>10</v>
      </c>
      <c r="B12" t="s">
        <v>16</v>
      </c>
      <c r="C12" t="s">
        <v>98</v>
      </c>
      <c r="D12" t="s">
        <v>99</v>
      </c>
      <c r="E12" t="s">
        <v>71</v>
      </c>
      <c r="F12" t="s">
        <v>100</v>
      </c>
      <c r="G12" t="s">
        <v>73</v>
      </c>
      <c r="H12">
        <v>14</v>
      </c>
      <c r="I12">
        <v>14</v>
      </c>
      <c r="J12">
        <v>14</v>
      </c>
      <c r="K12">
        <v>14</v>
      </c>
      <c r="L12">
        <v>12</v>
      </c>
    </row>
    <row r="13" spans="1:12" x14ac:dyDescent="0.3">
      <c r="A13">
        <v>11</v>
      </c>
      <c r="B13" t="s">
        <v>16</v>
      </c>
      <c r="C13" t="s">
        <v>101</v>
      </c>
      <c r="D13" t="s">
        <v>62</v>
      </c>
      <c r="E13" t="s">
        <v>102</v>
      </c>
      <c r="F13" t="s">
        <v>68</v>
      </c>
      <c r="G13" t="s">
        <v>79</v>
      </c>
      <c r="H13">
        <v>26</v>
      </c>
      <c r="I13">
        <v>26</v>
      </c>
      <c r="J13">
        <v>26</v>
      </c>
      <c r="K13">
        <v>49</v>
      </c>
      <c r="L13">
        <v>56</v>
      </c>
    </row>
    <row r="14" spans="1:12" x14ac:dyDescent="0.3">
      <c r="A14">
        <v>12</v>
      </c>
      <c r="B14" t="s">
        <v>16</v>
      </c>
      <c r="C14" t="s">
        <v>103</v>
      </c>
      <c r="D14" t="s">
        <v>85</v>
      </c>
      <c r="E14" t="s">
        <v>104</v>
      </c>
      <c r="F14" t="s">
        <v>88</v>
      </c>
      <c r="G14" t="s">
        <v>105</v>
      </c>
      <c r="H14">
        <v>10</v>
      </c>
      <c r="I14">
        <v>10</v>
      </c>
      <c r="J14">
        <v>14</v>
      </c>
      <c r="K14">
        <v>15</v>
      </c>
      <c r="L14">
        <v>21</v>
      </c>
    </row>
    <row r="15" spans="1:12" x14ac:dyDescent="0.3">
      <c r="A15">
        <v>13</v>
      </c>
      <c r="B15" t="s">
        <v>16</v>
      </c>
      <c r="C15" t="s">
        <v>106</v>
      </c>
      <c r="D15" t="s">
        <v>107</v>
      </c>
      <c r="E15" t="s">
        <v>107</v>
      </c>
      <c r="F15" t="s">
        <v>108</v>
      </c>
      <c r="G15" t="s">
        <v>109</v>
      </c>
      <c r="H15">
        <v>36</v>
      </c>
      <c r="I15">
        <v>28</v>
      </c>
      <c r="J15">
        <v>34</v>
      </c>
      <c r="K15">
        <v>27</v>
      </c>
      <c r="L15">
        <v>29</v>
      </c>
    </row>
    <row r="16" spans="1:12" x14ac:dyDescent="0.3">
      <c r="A16">
        <v>14</v>
      </c>
      <c r="B16" t="s">
        <v>16</v>
      </c>
      <c r="C16" t="s">
        <v>110</v>
      </c>
      <c r="D16" t="s">
        <v>111</v>
      </c>
      <c r="E16" t="s">
        <v>112</v>
      </c>
      <c r="F16" t="s">
        <v>103</v>
      </c>
      <c r="G16" t="s">
        <v>110</v>
      </c>
      <c r="H16">
        <v>24</v>
      </c>
      <c r="I16">
        <v>24</v>
      </c>
      <c r="J16">
        <v>24</v>
      </c>
      <c r="K16">
        <v>24</v>
      </c>
      <c r="L16">
        <v>38</v>
      </c>
    </row>
    <row r="17" spans="1:12" x14ac:dyDescent="0.3">
      <c r="A17">
        <v>15</v>
      </c>
      <c r="B17" t="s">
        <v>16</v>
      </c>
      <c r="C17" t="s">
        <v>113</v>
      </c>
      <c r="D17" t="s">
        <v>114</v>
      </c>
      <c r="E17" t="s">
        <v>78</v>
      </c>
      <c r="F17" t="s">
        <v>115</v>
      </c>
      <c r="G17" t="s">
        <v>108</v>
      </c>
      <c r="H17">
        <v>11</v>
      </c>
      <c r="I17">
        <v>8</v>
      </c>
      <c r="J17">
        <v>5</v>
      </c>
      <c r="K17">
        <v>5</v>
      </c>
      <c r="L17">
        <v>4</v>
      </c>
    </row>
    <row r="18" spans="1:12" x14ac:dyDescent="0.3">
      <c r="A18">
        <v>16</v>
      </c>
      <c r="B18" t="s">
        <v>16</v>
      </c>
      <c r="C18" t="s">
        <v>78</v>
      </c>
      <c r="D18" t="s">
        <v>107</v>
      </c>
      <c r="E18" t="s">
        <v>113</v>
      </c>
      <c r="F18" t="s">
        <v>75</v>
      </c>
      <c r="G18" t="s">
        <v>88</v>
      </c>
      <c r="H18">
        <v>16</v>
      </c>
      <c r="I18">
        <v>17</v>
      </c>
      <c r="J18">
        <v>17</v>
      </c>
      <c r="K18">
        <v>16</v>
      </c>
      <c r="L18">
        <v>39</v>
      </c>
    </row>
    <row r="19" spans="1:12" x14ac:dyDescent="0.3">
      <c r="A19">
        <v>17</v>
      </c>
      <c r="B19" t="s">
        <v>16</v>
      </c>
      <c r="C19" t="s">
        <v>116</v>
      </c>
      <c r="D19" t="s">
        <v>117</v>
      </c>
      <c r="E19" t="s">
        <v>61</v>
      </c>
      <c r="F19" t="s">
        <v>62</v>
      </c>
      <c r="G19" t="s">
        <v>118</v>
      </c>
      <c r="H19">
        <v>12</v>
      </c>
      <c r="I19">
        <v>15</v>
      </c>
      <c r="J19">
        <v>14</v>
      </c>
      <c r="K19">
        <v>14</v>
      </c>
      <c r="L19">
        <v>14</v>
      </c>
    </row>
    <row r="20" spans="1:12" x14ac:dyDescent="0.3">
      <c r="A20">
        <v>18</v>
      </c>
      <c r="B20" t="s">
        <v>16</v>
      </c>
      <c r="C20" t="s">
        <v>119</v>
      </c>
      <c r="D20" t="s">
        <v>87</v>
      </c>
      <c r="E20" t="s">
        <v>120</v>
      </c>
      <c r="F20" t="s">
        <v>121</v>
      </c>
      <c r="G20" t="s">
        <v>122</v>
      </c>
      <c r="H20">
        <v>16</v>
      </c>
      <c r="I20">
        <v>16</v>
      </c>
      <c r="J20">
        <v>15</v>
      </c>
      <c r="K20">
        <v>21</v>
      </c>
      <c r="L20">
        <v>22</v>
      </c>
    </row>
    <row r="21" spans="1:12" x14ac:dyDescent="0.3">
      <c r="A21">
        <v>19</v>
      </c>
      <c r="B21" t="s">
        <v>16</v>
      </c>
      <c r="C21" t="s">
        <v>61</v>
      </c>
      <c r="D21" t="s">
        <v>112</v>
      </c>
      <c r="E21" t="s">
        <v>61</v>
      </c>
      <c r="F21" t="s">
        <v>108</v>
      </c>
      <c r="G21" t="s">
        <v>76</v>
      </c>
      <c r="H21">
        <v>17</v>
      </c>
      <c r="I21">
        <v>17</v>
      </c>
      <c r="J21">
        <v>21</v>
      </c>
      <c r="K21">
        <v>25</v>
      </c>
      <c r="L21">
        <v>25</v>
      </c>
    </row>
    <row r="22" spans="1:12" x14ac:dyDescent="0.3">
      <c r="A22">
        <v>20</v>
      </c>
      <c r="B22" t="s">
        <v>16</v>
      </c>
      <c r="C22" t="s">
        <v>99</v>
      </c>
      <c r="D22" t="s">
        <v>62</v>
      </c>
      <c r="E22" t="s">
        <v>123</v>
      </c>
      <c r="F22" t="s">
        <v>124</v>
      </c>
      <c r="G22" t="s">
        <v>125</v>
      </c>
      <c r="H22">
        <v>27</v>
      </c>
      <c r="I22">
        <v>28</v>
      </c>
      <c r="J22">
        <v>26</v>
      </c>
      <c r="K22">
        <v>26</v>
      </c>
      <c r="L22">
        <v>39</v>
      </c>
    </row>
    <row r="23" spans="1:12" x14ac:dyDescent="0.3">
      <c r="A23">
        <v>21</v>
      </c>
      <c r="B23" t="s">
        <v>16</v>
      </c>
      <c r="C23" t="s">
        <v>75</v>
      </c>
      <c r="D23" t="s">
        <v>126</v>
      </c>
      <c r="E23" t="s">
        <v>110</v>
      </c>
      <c r="F23" t="s">
        <v>105</v>
      </c>
      <c r="G23" t="s">
        <v>110</v>
      </c>
      <c r="H23">
        <v>22</v>
      </c>
      <c r="I23">
        <v>20</v>
      </c>
      <c r="J23">
        <v>0</v>
      </c>
      <c r="K23">
        <v>0</v>
      </c>
      <c r="L23">
        <v>0</v>
      </c>
    </row>
    <row r="24" spans="1:12" x14ac:dyDescent="0.3">
      <c r="A24">
        <v>22</v>
      </c>
      <c r="B24" t="s">
        <v>16</v>
      </c>
      <c r="C24" t="s">
        <v>84</v>
      </c>
      <c r="D24" t="s">
        <v>122</v>
      </c>
      <c r="E24" t="s">
        <v>98</v>
      </c>
      <c r="F24" t="s">
        <v>108</v>
      </c>
      <c r="G24" t="s">
        <v>109</v>
      </c>
      <c r="H24">
        <v>15</v>
      </c>
      <c r="I24">
        <v>15</v>
      </c>
      <c r="J24">
        <v>15</v>
      </c>
      <c r="K24">
        <v>15</v>
      </c>
      <c r="L24">
        <v>46</v>
      </c>
    </row>
    <row r="25" spans="1:12" x14ac:dyDescent="0.3">
      <c r="A25">
        <v>23</v>
      </c>
      <c r="B25" t="s">
        <v>16</v>
      </c>
      <c r="C25" t="s">
        <v>127</v>
      </c>
      <c r="D25" t="s">
        <v>128</v>
      </c>
      <c r="E25" t="s">
        <v>121</v>
      </c>
      <c r="F25" t="s">
        <v>129</v>
      </c>
      <c r="G25" t="s">
        <v>112</v>
      </c>
      <c r="H25">
        <v>18</v>
      </c>
      <c r="I25">
        <v>18</v>
      </c>
      <c r="J25">
        <v>17</v>
      </c>
      <c r="K25">
        <v>38</v>
      </c>
      <c r="L25">
        <v>39</v>
      </c>
    </row>
    <row r="26" spans="1:12" x14ac:dyDescent="0.3">
      <c r="A26">
        <v>24</v>
      </c>
      <c r="B26" t="s">
        <v>16</v>
      </c>
      <c r="C26" t="s">
        <v>73</v>
      </c>
      <c r="D26" t="s">
        <v>61</v>
      </c>
      <c r="E26" t="s">
        <v>72</v>
      </c>
      <c r="F26" t="s">
        <v>130</v>
      </c>
      <c r="G26" t="s">
        <v>102</v>
      </c>
      <c r="H26">
        <v>23</v>
      </c>
      <c r="I26">
        <v>23</v>
      </c>
      <c r="J26">
        <v>22</v>
      </c>
      <c r="K26">
        <v>21</v>
      </c>
      <c r="L26">
        <v>38</v>
      </c>
    </row>
    <row r="27" spans="1:12" x14ac:dyDescent="0.3">
      <c r="A27">
        <v>25</v>
      </c>
      <c r="B27" t="s">
        <v>16</v>
      </c>
      <c r="C27" t="s">
        <v>116</v>
      </c>
      <c r="D27" t="s">
        <v>110</v>
      </c>
      <c r="E27" t="s">
        <v>110</v>
      </c>
      <c r="F27" t="s">
        <v>121</v>
      </c>
      <c r="G27" t="s">
        <v>120</v>
      </c>
      <c r="H27">
        <v>21</v>
      </c>
      <c r="I27">
        <v>21</v>
      </c>
      <c r="J27">
        <v>21</v>
      </c>
      <c r="K27">
        <v>20</v>
      </c>
      <c r="L27">
        <v>25</v>
      </c>
    </row>
    <row r="28" spans="1:12" x14ac:dyDescent="0.3">
      <c r="A28">
        <v>26</v>
      </c>
      <c r="B28" t="s">
        <v>16</v>
      </c>
      <c r="C28" t="s">
        <v>127</v>
      </c>
      <c r="D28" t="s">
        <v>131</v>
      </c>
      <c r="E28" t="s">
        <v>85</v>
      </c>
      <c r="F28" t="s">
        <v>83</v>
      </c>
      <c r="G28" t="s">
        <v>110</v>
      </c>
      <c r="H28">
        <v>22</v>
      </c>
      <c r="I28">
        <v>22</v>
      </c>
      <c r="J28">
        <v>16</v>
      </c>
      <c r="K28">
        <v>10</v>
      </c>
      <c r="L28">
        <v>27</v>
      </c>
    </row>
    <row r="29" spans="1:12" x14ac:dyDescent="0.3">
      <c r="A29">
        <v>27</v>
      </c>
      <c r="B29" t="s">
        <v>16</v>
      </c>
      <c r="C29" t="s">
        <v>124</v>
      </c>
      <c r="D29" t="s">
        <v>74</v>
      </c>
      <c r="E29" t="s">
        <v>97</v>
      </c>
      <c r="F29" t="s">
        <v>72</v>
      </c>
      <c r="G29" t="s">
        <v>69</v>
      </c>
      <c r="H29">
        <v>21</v>
      </c>
      <c r="I29">
        <v>21</v>
      </c>
      <c r="J29">
        <v>21</v>
      </c>
      <c r="K29">
        <v>29</v>
      </c>
      <c r="L29">
        <v>27</v>
      </c>
    </row>
    <row r="30" spans="1:12" x14ac:dyDescent="0.3">
      <c r="A30">
        <v>28</v>
      </c>
      <c r="B30" t="s">
        <v>16</v>
      </c>
      <c r="C30" t="s">
        <v>74</v>
      </c>
      <c r="D30" t="s">
        <v>132</v>
      </c>
      <c r="E30" t="s">
        <v>101</v>
      </c>
      <c r="F30" t="s">
        <v>133</v>
      </c>
      <c r="G30" t="s">
        <v>115</v>
      </c>
      <c r="H30">
        <v>15</v>
      </c>
      <c r="I30">
        <v>15</v>
      </c>
      <c r="J30">
        <v>12</v>
      </c>
      <c r="K30">
        <v>12</v>
      </c>
      <c r="L30">
        <v>21</v>
      </c>
    </row>
    <row r="31" spans="1:12" x14ac:dyDescent="0.3">
      <c r="A31">
        <v>29</v>
      </c>
      <c r="B31" t="s">
        <v>16</v>
      </c>
      <c r="C31" t="s">
        <v>134</v>
      </c>
      <c r="D31" t="s">
        <v>135</v>
      </c>
      <c r="E31" t="s">
        <v>136</v>
      </c>
      <c r="F31" t="s">
        <v>137</v>
      </c>
      <c r="G31" t="s">
        <v>138</v>
      </c>
      <c r="H31">
        <v>54</v>
      </c>
      <c r="I31">
        <v>54</v>
      </c>
      <c r="J31">
        <v>54</v>
      </c>
      <c r="K31">
        <v>53</v>
      </c>
      <c r="L31">
        <v>57</v>
      </c>
    </row>
    <row r="32" spans="1:12" x14ac:dyDescent="0.3">
      <c r="A32">
        <v>30</v>
      </c>
      <c r="B32" t="s">
        <v>16</v>
      </c>
      <c r="C32" t="s">
        <v>139</v>
      </c>
      <c r="D32" t="s">
        <v>137</v>
      </c>
      <c r="E32" t="s">
        <v>140</v>
      </c>
      <c r="F32" t="s">
        <v>141</v>
      </c>
      <c r="G32" t="s">
        <v>142</v>
      </c>
      <c r="H32">
        <v>24</v>
      </c>
      <c r="I32">
        <v>24</v>
      </c>
      <c r="J32">
        <v>24</v>
      </c>
      <c r="K32">
        <v>23</v>
      </c>
      <c r="L32">
        <v>28</v>
      </c>
    </row>
    <row r="33" spans="1:12" x14ac:dyDescent="0.3">
      <c r="A33">
        <v>31</v>
      </c>
      <c r="B33" t="s">
        <v>16</v>
      </c>
      <c r="C33" t="s">
        <v>143</v>
      </c>
      <c r="D33" t="s">
        <v>144</v>
      </c>
      <c r="E33" t="s">
        <v>97</v>
      </c>
      <c r="F33" t="s">
        <v>145</v>
      </c>
      <c r="G33" t="s">
        <v>98</v>
      </c>
      <c r="H33">
        <v>31</v>
      </c>
      <c r="I33">
        <v>30</v>
      </c>
      <c r="J33">
        <v>30</v>
      </c>
      <c r="K33">
        <v>37</v>
      </c>
      <c r="L33">
        <v>41</v>
      </c>
    </row>
    <row r="34" spans="1:12" x14ac:dyDescent="0.3">
      <c r="A34">
        <v>32</v>
      </c>
      <c r="B34" t="s">
        <v>16</v>
      </c>
      <c r="C34" t="s">
        <v>145</v>
      </c>
      <c r="D34" t="s">
        <v>100</v>
      </c>
      <c r="E34" t="s">
        <v>146</v>
      </c>
      <c r="F34" t="s">
        <v>147</v>
      </c>
      <c r="G34" t="s">
        <v>146</v>
      </c>
      <c r="H34">
        <v>17</v>
      </c>
      <c r="I34">
        <v>16</v>
      </c>
      <c r="J34">
        <v>21</v>
      </c>
      <c r="K34">
        <v>22</v>
      </c>
      <c r="L34">
        <v>19</v>
      </c>
    </row>
    <row r="35" spans="1:12" x14ac:dyDescent="0.3">
      <c r="A35">
        <v>33</v>
      </c>
      <c r="B35" t="s">
        <v>16</v>
      </c>
      <c r="C35" t="s">
        <v>148</v>
      </c>
      <c r="D35" t="s">
        <v>149</v>
      </c>
      <c r="E35" t="s">
        <v>148</v>
      </c>
      <c r="F35" t="s">
        <v>150</v>
      </c>
      <c r="G35" t="s">
        <v>151</v>
      </c>
      <c r="H35">
        <v>21</v>
      </c>
      <c r="I35">
        <v>19</v>
      </c>
      <c r="J35">
        <v>19</v>
      </c>
      <c r="K35">
        <v>16</v>
      </c>
      <c r="L35">
        <v>21</v>
      </c>
    </row>
    <row r="36" spans="1:12" x14ac:dyDescent="0.3">
      <c r="A36">
        <v>34</v>
      </c>
      <c r="B36" t="s">
        <v>16</v>
      </c>
      <c r="C36" t="s">
        <v>152</v>
      </c>
      <c r="D36" t="s">
        <v>69</v>
      </c>
      <c r="E36" t="s">
        <v>153</v>
      </c>
      <c r="F36" t="s">
        <v>154</v>
      </c>
      <c r="G36" t="s">
        <v>81</v>
      </c>
      <c r="H36">
        <v>27</v>
      </c>
      <c r="I36">
        <v>25</v>
      </c>
      <c r="J36">
        <v>25</v>
      </c>
      <c r="K36">
        <v>25</v>
      </c>
      <c r="L36">
        <v>45</v>
      </c>
    </row>
    <row r="37" spans="1:12" x14ac:dyDescent="0.3">
      <c r="A37">
        <v>35</v>
      </c>
      <c r="B37" t="s">
        <v>16</v>
      </c>
      <c r="C37" t="s">
        <v>155</v>
      </c>
      <c r="D37" t="s">
        <v>110</v>
      </c>
      <c r="E37" t="s">
        <v>156</v>
      </c>
      <c r="F37" t="s">
        <v>157</v>
      </c>
      <c r="G37" t="s">
        <v>158</v>
      </c>
      <c r="H37">
        <v>22</v>
      </c>
      <c r="I37">
        <v>21</v>
      </c>
      <c r="J37">
        <v>17</v>
      </c>
      <c r="K37">
        <v>16</v>
      </c>
      <c r="L37">
        <v>16</v>
      </c>
    </row>
    <row r="38" spans="1:12" x14ac:dyDescent="0.3">
      <c r="A38">
        <v>36</v>
      </c>
      <c r="B38" t="s">
        <v>16</v>
      </c>
      <c r="C38" t="s">
        <v>159</v>
      </c>
      <c r="D38" t="s">
        <v>74</v>
      </c>
      <c r="E38" t="s">
        <v>101</v>
      </c>
      <c r="F38" t="s">
        <v>90</v>
      </c>
      <c r="G38" t="s">
        <v>118</v>
      </c>
      <c r="H38">
        <v>22</v>
      </c>
      <c r="I38">
        <v>22</v>
      </c>
      <c r="J38">
        <v>22</v>
      </c>
      <c r="K38">
        <v>22</v>
      </c>
      <c r="L38">
        <v>38</v>
      </c>
    </row>
    <row r="39" spans="1:12" x14ac:dyDescent="0.3">
      <c r="A39">
        <v>37</v>
      </c>
      <c r="B39" t="s">
        <v>16</v>
      </c>
      <c r="C39" t="s">
        <v>160</v>
      </c>
      <c r="D39" t="s">
        <v>67</v>
      </c>
      <c r="E39" t="s">
        <v>161</v>
      </c>
      <c r="F39" t="s">
        <v>63</v>
      </c>
      <c r="G39" t="s">
        <v>135</v>
      </c>
      <c r="H39">
        <v>14</v>
      </c>
      <c r="I39">
        <v>14</v>
      </c>
      <c r="J39">
        <v>14</v>
      </c>
      <c r="K39">
        <v>14</v>
      </c>
      <c r="L39">
        <v>21</v>
      </c>
    </row>
    <row r="40" spans="1:12" x14ac:dyDescent="0.3">
      <c r="A40">
        <v>38</v>
      </c>
      <c r="B40" t="s">
        <v>16</v>
      </c>
      <c r="C40" t="s">
        <v>162</v>
      </c>
      <c r="D40" t="s">
        <v>96</v>
      </c>
      <c r="E40" t="s">
        <v>163</v>
      </c>
      <c r="F40" t="s">
        <v>164</v>
      </c>
      <c r="G40" t="s">
        <v>97</v>
      </c>
      <c r="H40">
        <v>11</v>
      </c>
      <c r="I40">
        <v>11</v>
      </c>
      <c r="J40">
        <v>11</v>
      </c>
      <c r="K40">
        <v>22</v>
      </c>
      <c r="L40">
        <v>23</v>
      </c>
    </row>
    <row r="41" spans="1:12" x14ac:dyDescent="0.3">
      <c r="A41">
        <v>39</v>
      </c>
      <c r="B41" t="s">
        <v>16</v>
      </c>
      <c r="C41" t="s">
        <v>145</v>
      </c>
      <c r="D41" t="s">
        <v>79</v>
      </c>
      <c r="E41" t="s">
        <v>130</v>
      </c>
      <c r="F41" t="s">
        <v>146</v>
      </c>
      <c r="G41" t="s">
        <v>112</v>
      </c>
      <c r="H41">
        <v>9</v>
      </c>
      <c r="I41">
        <v>9</v>
      </c>
      <c r="J41">
        <v>20</v>
      </c>
      <c r="K41">
        <v>20</v>
      </c>
      <c r="L41">
        <v>25</v>
      </c>
    </row>
    <row r="42" spans="1:12" x14ac:dyDescent="0.3">
      <c r="A42">
        <v>40</v>
      </c>
      <c r="B42" t="s">
        <v>16</v>
      </c>
      <c r="C42" t="s">
        <v>61</v>
      </c>
      <c r="D42" t="s">
        <v>84</v>
      </c>
      <c r="E42" t="s">
        <v>165</v>
      </c>
      <c r="F42" t="s">
        <v>99</v>
      </c>
      <c r="G42" t="s">
        <v>166</v>
      </c>
      <c r="H42">
        <v>24</v>
      </c>
      <c r="I42">
        <v>25</v>
      </c>
      <c r="J42">
        <v>32</v>
      </c>
      <c r="K42">
        <v>43</v>
      </c>
      <c r="L42">
        <v>43</v>
      </c>
    </row>
    <row r="43" spans="1:12" x14ac:dyDescent="0.3">
      <c r="A43">
        <v>41</v>
      </c>
      <c r="B43" t="s">
        <v>16</v>
      </c>
      <c r="C43" t="s">
        <v>167</v>
      </c>
      <c r="D43" t="s">
        <v>91</v>
      </c>
      <c r="E43" t="s">
        <v>69</v>
      </c>
      <c r="F43" t="s">
        <v>168</v>
      </c>
      <c r="G43" t="s">
        <v>169</v>
      </c>
      <c r="H43">
        <v>21</v>
      </c>
      <c r="I43">
        <v>20</v>
      </c>
      <c r="J43">
        <v>19</v>
      </c>
      <c r="K43">
        <v>28</v>
      </c>
      <c r="L43">
        <v>44</v>
      </c>
    </row>
    <row r="44" spans="1:12" x14ac:dyDescent="0.3">
      <c r="A44">
        <v>42</v>
      </c>
      <c r="B44" t="s">
        <v>16</v>
      </c>
      <c r="C44" t="s">
        <v>73</v>
      </c>
      <c r="D44" t="s">
        <v>90</v>
      </c>
      <c r="E44" t="s">
        <v>99</v>
      </c>
      <c r="F44" t="s">
        <v>62</v>
      </c>
      <c r="G44" t="s">
        <v>90</v>
      </c>
      <c r="H44">
        <v>44</v>
      </c>
      <c r="I44">
        <v>45</v>
      </c>
      <c r="J44">
        <v>48</v>
      </c>
      <c r="K44">
        <v>54</v>
      </c>
      <c r="L44">
        <v>45</v>
      </c>
    </row>
    <row r="45" spans="1:12" x14ac:dyDescent="0.3">
      <c r="A45">
        <v>43</v>
      </c>
      <c r="B45" t="s">
        <v>16</v>
      </c>
      <c r="C45" t="s">
        <v>72</v>
      </c>
      <c r="D45" t="s">
        <v>73</v>
      </c>
      <c r="E45" t="s">
        <v>101</v>
      </c>
      <c r="F45" t="s">
        <v>101</v>
      </c>
      <c r="G45" t="s">
        <v>165</v>
      </c>
      <c r="H45">
        <v>40</v>
      </c>
      <c r="I45">
        <v>39</v>
      </c>
      <c r="J45">
        <v>39</v>
      </c>
      <c r="K45">
        <v>43</v>
      </c>
      <c r="L45">
        <v>65</v>
      </c>
    </row>
    <row r="46" spans="1:12" x14ac:dyDescent="0.3">
      <c r="A46">
        <v>44</v>
      </c>
      <c r="B46" t="s">
        <v>16</v>
      </c>
      <c r="C46" t="s">
        <v>88</v>
      </c>
      <c r="D46" t="s">
        <v>170</v>
      </c>
      <c r="E46" t="s">
        <v>171</v>
      </c>
      <c r="F46" t="s">
        <v>139</v>
      </c>
      <c r="G46" t="s">
        <v>75</v>
      </c>
      <c r="H46">
        <v>20</v>
      </c>
      <c r="I46">
        <v>20</v>
      </c>
      <c r="J46">
        <v>28</v>
      </c>
      <c r="K46">
        <v>28</v>
      </c>
      <c r="L46">
        <v>26</v>
      </c>
    </row>
    <row r="47" spans="1:12" x14ac:dyDescent="0.3">
      <c r="A47">
        <v>45</v>
      </c>
      <c r="B47" t="s">
        <v>16</v>
      </c>
      <c r="C47" t="s">
        <v>172</v>
      </c>
      <c r="D47" t="s">
        <v>65</v>
      </c>
      <c r="E47" t="s">
        <v>173</v>
      </c>
      <c r="F47" t="s">
        <v>174</v>
      </c>
      <c r="G47" t="s">
        <v>173</v>
      </c>
      <c r="H47">
        <v>52</v>
      </c>
      <c r="I47">
        <v>51</v>
      </c>
      <c r="J47">
        <v>73</v>
      </c>
      <c r="K47">
        <v>67</v>
      </c>
      <c r="L47">
        <v>76</v>
      </c>
    </row>
    <row r="48" spans="1:12" x14ac:dyDescent="0.3">
      <c r="A48">
        <v>46</v>
      </c>
      <c r="B48" t="s">
        <v>16</v>
      </c>
      <c r="C48" t="s">
        <v>121</v>
      </c>
      <c r="D48" t="s">
        <v>83</v>
      </c>
      <c r="E48" t="s">
        <v>109</v>
      </c>
      <c r="F48" t="s">
        <v>120</v>
      </c>
      <c r="G48" t="s">
        <v>166</v>
      </c>
      <c r="H48">
        <v>18</v>
      </c>
      <c r="I48">
        <v>18</v>
      </c>
      <c r="J48">
        <v>16</v>
      </c>
      <c r="K48">
        <v>15</v>
      </c>
      <c r="L48">
        <v>13</v>
      </c>
    </row>
    <row r="49" spans="1:12" x14ac:dyDescent="0.3">
      <c r="A49">
        <v>47</v>
      </c>
      <c r="B49" t="s">
        <v>16</v>
      </c>
      <c r="C49" t="s">
        <v>100</v>
      </c>
      <c r="D49" t="s">
        <v>130</v>
      </c>
      <c r="E49" t="s">
        <v>67</v>
      </c>
      <c r="F49" t="s">
        <v>174</v>
      </c>
      <c r="G49" t="s">
        <v>161</v>
      </c>
      <c r="H49">
        <v>24</v>
      </c>
      <c r="I49">
        <v>34</v>
      </c>
      <c r="J49">
        <v>24</v>
      </c>
      <c r="K49">
        <v>22</v>
      </c>
      <c r="L49">
        <v>41</v>
      </c>
    </row>
    <row r="50" spans="1:12" x14ac:dyDescent="0.3">
      <c r="A50">
        <v>48</v>
      </c>
      <c r="B50" t="s">
        <v>16</v>
      </c>
      <c r="C50" t="s">
        <v>70</v>
      </c>
      <c r="D50" t="s">
        <v>92</v>
      </c>
      <c r="E50" t="s">
        <v>61</v>
      </c>
      <c r="F50" t="s">
        <v>168</v>
      </c>
      <c r="G50" t="s">
        <v>154</v>
      </c>
      <c r="H50">
        <v>12</v>
      </c>
      <c r="I50">
        <v>12</v>
      </c>
      <c r="J50">
        <v>12</v>
      </c>
      <c r="K50">
        <v>11</v>
      </c>
      <c r="L50">
        <v>16</v>
      </c>
    </row>
    <row r="51" spans="1:12" x14ac:dyDescent="0.3">
      <c r="A51">
        <v>49</v>
      </c>
      <c r="B51" t="s">
        <v>16</v>
      </c>
      <c r="C51" t="s">
        <v>164</v>
      </c>
      <c r="D51" t="s">
        <v>175</v>
      </c>
      <c r="E51" t="s">
        <v>176</v>
      </c>
      <c r="F51" t="s">
        <v>177</v>
      </c>
      <c r="G51" t="s">
        <v>164</v>
      </c>
      <c r="H51">
        <v>26</v>
      </c>
      <c r="I51">
        <v>26</v>
      </c>
      <c r="J51">
        <v>26</v>
      </c>
      <c r="K51">
        <v>22</v>
      </c>
      <c r="L51">
        <v>28</v>
      </c>
    </row>
    <row r="52" spans="1:12" x14ac:dyDescent="0.3">
      <c r="A52">
        <v>50</v>
      </c>
      <c r="B52" t="s">
        <v>16</v>
      </c>
      <c r="C52" t="s">
        <v>121</v>
      </c>
      <c r="D52" t="s">
        <v>158</v>
      </c>
      <c r="E52" t="s">
        <v>125</v>
      </c>
      <c r="F52" t="s">
        <v>75</v>
      </c>
      <c r="G52" t="s">
        <v>84</v>
      </c>
      <c r="H52">
        <v>23</v>
      </c>
      <c r="I52">
        <v>23</v>
      </c>
      <c r="J52">
        <v>23</v>
      </c>
      <c r="K52">
        <v>23</v>
      </c>
      <c r="L52">
        <v>31</v>
      </c>
    </row>
    <row r="53" spans="1:12" x14ac:dyDescent="0.3">
      <c r="A53">
        <v>51</v>
      </c>
      <c r="B53" t="s">
        <v>178</v>
      </c>
      <c r="C53" t="s">
        <v>169</v>
      </c>
      <c r="D53" t="s">
        <v>125</v>
      </c>
      <c r="E53" t="s">
        <v>72</v>
      </c>
      <c r="F53" t="s">
        <v>99</v>
      </c>
      <c r="G53" t="s">
        <v>91</v>
      </c>
      <c r="H53">
        <v>24</v>
      </c>
      <c r="I53">
        <v>23</v>
      </c>
      <c r="J53">
        <v>22</v>
      </c>
      <c r="K53">
        <v>22</v>
      </c>
      <c r="L53">
        <v>21</v>
      </c>
    </row>
    <row r="54" spans="1:12" x14ac:dyDescent="0.3">
      <c r="A54">
        <v>52</v>
      </c>
      <c r="B54" t="s">
        <v>178</v>
      </c>
      <c r="C54" t="s">
        <v>127</v>
      </c>
      <c r="D54" t="s">
        <v>133</v>
      </c>
      <c r="E54" t="s">
        <v>101</v>
      </c>
      <c r="F54" t="s">
        <v>179</v>
      </c>
      <c r="G54" t="s">
        <v>169</v>
      </c>
      <c r="H54">
        <v>22</v>
      </c>
      <c r="I54">
        <v>21</v>
      </c>
      <c r="J54">
        <v>28</v>
      </c>
      <c r="K54">
        <v>26</v>
      </c>
      <c r="L54">
        <v>33</v>
      </c>
    </row>
    <row r="55" spans="1:12" x14ac:dyDescent="0.3">
      <c r="A55">
        <v>53</v>
      </c>
      <c r="B55" t="s">
        <v>178</v>
      </c>
      <c r="C55" t="s">
        <v>180</v>
      </c>
      <c r="D55" t="s">
        <v>119</v>
      </c>
      <c r="E55" t="s">
        <v>180</v>
      </c>
      <c r="F55" t="s">
        <v>150</v>
      </c>
      <c r="G55" t="s">
        <v>181</v>
      </c>
      <c r="H55">
        <v>21</v>
      </c>
      <c r="I55">
        <v>21</v>
      </c>
      <c r="J55">
        <v>17</v>
      </c>
      <c r="K55">
        <v>23</v>
      </c>
      <c r="L55">
        <v>16</v>
      </c>
    </row>
    <row r="56" spans="1:12" x14ac:dyDescent="0.3">
      <c r="A56">
        <v>54</v>
      </c>
      <c r="B56" t="s">
        <v>178</v>
      </c>
      <c r="C56" t="s">
        <v>154</v>
      </c>
      <c r="D56" t="s">
        <v>99</v>
      </c>
      <c r="E56" t="s">
        <v>124</v>
      </c>
      <c r="F56" t="s">
        <v>79</v>
      </c>
      <c r="G56" t="s">
        <v>102</v>
      </c>
      <c r="H56">
        <v>19</v>
      </c>
      <c r="I56">
        <v>19</v>
      </c>
      <c r="J56">
        <v>18</v>
      </c>
      <c r="K56">
        <v>40</v>
      </c>
      <c r="L56">
        <v>38</v>
      </c>
    </row>
    <row r="57" spans="1:12" x14ac:dyDescent="0.3">
      <c r="A57">
        <v>55</v>
      </c>
      <c r="B57" t="s">
        <v>178</v>
      </c>
      <c r="C57" t="s">
        <v>71</v>
      </c>
      <c r="D57" t="s">
        <v>79</v>
      </c>
      <c r="E57" t="s">
        <v>182</v>
      </c>
      <c r="F57" t="s">
        <v>154</v>
      </c>
      <c r="G57" t="s">
        <v>81</v>
      </c>
      <c r="H57">
        <v>13</v>
      </c>
      <c r="I57">
        <v>13</v>
      </c>
      <c r="J57">
        <v>13</v>
      </c>
      <c r="K57">
        <v>24</v>
      </c>
      <c r="L57">
        <v>34</v>
      </c>
    </row>
    <row r="58" spans="1:12" x14ac:dyDescent="0.3">
      <c r="A58">
        <v>56</v>
      </c>
      <c r="B58" t="s">
        <v>178</v>
      </c>
      <c r="C58" t="s">
        <v>183</v>
      </c>
      <c r="D58" t="s">
        <v>183</v>
      </c>
      <c r="E58" t="s">
        <v>162</v>
      </c>
      <c r="F58" t="s">
        <v>183</v>
      </c>
      <c r="G58" t="s">
        <v>160</v>
      </c>
      <c r="H58">
        <v>20</v>
      </c>
      <c r="I58">
        <v>21</v>
      </c>
      <c r="J58">
        <v>19</v>
      </c>
      <c r="K58">
        <v>21</v>
      </c>
      <c r="L58">
        <v>28</v>
      </c>
    </row>
    <row r="59" spans="1:12" x14ac:dyDescent="0.3">
      <c r="A59">
        <v>57</v>
      </c>
      <c r="B59" t="s">
        <v>178</v>
      </c>
      <c r="C59" t="s">
        <v>122</v>
      </c>
      <c r="D59" t="s">
        <v>150</v>
      </c>
      <c r="E59" t="s">
        <v>115</v>
      </c>
      <c r="F59" t="s">
        <v>77</v>
      </c>
      <c r="G59" t="s">
        <v>127</v>
      </c>
      <c r="H59">
        <v>15</v>
      </c>
      <c r="I59">
        <v>15</v>
      </c>
      <c r="J59">
        <v>15</v>
      </c>
      <c r="K59">
        <v>23</v>
      </c>
      <c r="L59">
        <v>23</v>
      </c>
    </row>
    <row r="60" spans="1:12" x14ac:dyDescent="0.3">
      <c r="A60">
        <v>58</v>
      </c>
      <c r="B60" t="s">
        <v>178</v>
      </c>
      <c r="C60" t="s">
        <v>174</v>
      </c>
      <c r="D60" t="s">
        <v>97</v>
      </c>
      <c r="E60" t="s">
        <v>172</v>
      </c>
      <c r="F60" t="s">
        <v>184</v>
      </c>
      <c r="G60" t="s">
        <v>147</v>
      </c>
      <c r="H60">
        <v>48</v>
      </c>
      <c r="I60">
        <v>47</v>
      </c>
      <c r="J60">
        <v>52</v>
      </c>
      <c r="K60">
        <v>50</v>
      </c>
      <c r="L60">
        <v>52</v>
      </c>
    </row>
    <row r="61" spans="1:12" x14ac:dyDescent="0.3">
      <c r="A61">
        <v>59</v>
      </c>
      <c r="B61" t="s">
        <v>178</v>
      </c>
      <c r="C61" t="s">
        <v>146</v>
      </c>
      <c r="D61" t="s">
        <v>62</v>
      </c>
      <c r="E61" t="s">
        <v>97</v>
      </c>
      <c r="F61" t="s">
        <v>159</v>
      </c>
      <c r="G61" t="s">
        <v>159</v>
      </c>
      <c r="H61">
        <v>21</v>
      </c>
      <c r="I61">
        <v>21</v>
      </c>
      <c r="J61">
        <v>21</v>
      </c>
      <c r="K61">
        <v>20</v>
      </c>
      <c r="L61">
        <v>28</v>
      </c>
    </row>
    <row r="62" spans="1:12" x14ac:dyDescent="0.3">
      <c r="A62">
        <v>60</v>
      </c>
      <c r="B62" t="s">
        <v>178</v>
      </c>
      <c r="C62" t="s">
        <v>78</v>
      </c>
      <c r="D62" t="s">
        <v>127</v>
      </c>
      <c r="E62" t="s">
        <v>121</v>
      </c>
      <c r="F62" t="s">
        <v>88</v>
      </c>
      <c r="G62" t="s">
        <v>79</v>
      </c>
      <c r="H62">
        <v>14</v>
      </c>
      <c r="I62">
        <v>15</v>
      </c>
      <c r="J62">
        <v>4</v>
      </c>
      <c r="K62">
        <v>0</v>
      </c>
      <c r="L62">
        <v>0</v>
      </c>
    </row>
    <row r="63" spans="1:12" x14ac:dyDescent="0.3">
      <c r="A63">
        <v>61</v>
      </c>
      <c r="B63" t="s">
        <v>178</v>
      </c>
      <c r="C63" t="s">
        <v>185</v>
      </c>
      <c r="D63" t="s">
        <v>186</v>
      </c>
      <c r="E63" t="s">
        <v>131</v>
      </c>
      <c r="F63" t="s">
        <v>119</v>
      </c>
      <c r="G63" t="s">
        <v>86</v>
      </c>
      <c r="H63">
        <v>28</v>
      </c>
      <c r="I63">
        <v>28</v>
      </c>
      <c r="J63">
        <v>27</v>
      </c>
      <c r="K63">
        <v>29</v>
      </c>
      <c r="L63">
        <v>51</v>
      </c>
    </row>
    <row r="64" spans="1:12" x14ac:dyDescent="0.3">
      <c r="A64">
        <v>62</v>
      </c>
      <c r="B64" t="s">
        <v>178</v>
      </c>
      <c r="C64" t="s">
        <v>62</v>
      </c>
      <c r="D64" t="s">
        <v>76</v>
      </c>
      <c r="E64" t="s">
        <v>125</v>
      </c>
      <c r="F64" t="s">
        <v>70</v>
      </c>
      <c r="G64" t="s">
        <v>168</v>
      </c>
      <c r="H64">
        <v>35</v>
      </c>
      <c r="I64">
        <v>34</v>
      </c>
      <c r="J64">
        <v>35</v>
      </c>
      <c r="K64">
        <v>31</v>
      </c>
      <c r="L64">
        <v>36</v>
      </c>
    </row>
    <row r="65" spans="1:12" x14ac:dyDescent="0.3">
      <c r="A65">
        <v>63</v>
      </c>
      <c r="B65" t="s">
        <v>178</v>
      </c>
      <c r="C65" t="s">
        <v>100</v>
      </c>
      <c r="D65" t="s">
        <v>145</v>
      </c>
      <c r="E65" t="s">
        <v>161</v>
      </c>
      <c r="F65" t="s">
        <v>73</v>
      </c>
      <c r="G65" t="s">
        <v>168</v>
      </c>
      <c r="H65">
        <v>26</v>
      </c>
      <c r="I65">
        <v>26</v>
      </c>
      <c r="J65">
        <v>26</v>
      </c>
      <c r="K65">
        <v>29</v>
      </c>
      <c r="L65">
        <v>32</v>
      </c>
    </row>
    <row r="66" spans="1:12" x14ac:dyDescent="0.3">
      <c r="A66">
        <v>64</v>
      </c>
      <c r="B66" t="s">
        <v>178</v>
      </c>
      <c r="C66" t="s">
        <v>168</v>
      </c>
      <c r="D66" t="s">
        <v>117</v>
      </c>
      <c r="E66" t="s">
        <v>102</v>
      </c>
      <c r="F66" t="s">
        <v>132</v>
      </c>
      <c r="G66" t="s">
        <v>117</v>
      </c>
      <c r="H66">
        <v>23</v>
      </c>
      <c r="I66">
        <v>21</v>
      </c>
      <c r="J66">
        <v>19</v>
      </c>
      <c r="K66">
        <v>18</v>
      </c>
      <c r="L66">
        <v>44</v>
      </c>
    </row>
    <row r="67" spans="1:12" x14ac:dyDescent="0.3">
      <c r="A67">
        <v>65</v>
      </c>
      <c r="B67" t="s">
        <v>178</v>
      </c>
      <c r="C67" t="s">
        <v>113</v>
      </c>
      <c r="D67" t="s">
        <v>187</v>
      </c>
      <c r="E67" t="s">
        <v>180</v>
      </c>
      <c r="F67" t="s">
        <v>156</v>
      </c>
      <c r="G67" t="s">
        <v>126</v>
      </c>
      <c r="H67">
        <v>27</v>
      </c>
      <c r="I67">
        <v>27</v>
      </c>
      <c r="J67">
        <v>0</v>
      </c>
      <c r="K67">
        <v>0</v>
      </c>
      <c r="L67">
        <v>0</v>
      </c>
    </row>
    <row r="68" spans="1:12" x14ac:dyDescent="0.3">
      <c r="A68">
        <v>66</v>
      </c>
      <c r="B68" t="s">
        <v>178</v>
      </c>
      <c r="C68" t="s">
        <v>175</v>
      </c>
      <c r="D68" t="s">
        <v>68</v>
      </c>
      <c r="E68" t="s">
        <v>188</v>
      </c>
      <c r="F68" t="s">
        <v>71</v>
      </c>
      <c r="G68" t="s">
        <v>184</v>
      </c>
      <c r="H68">
        <v>15</v>
      </c>
      <c r="I68">
        <v>14</v>
      </c>
      <c r="J68">
        <v>14</v>
      </c>
      <c r="K68">
        <v>21</v>
      </c>
      <c r="L68">
        <v>17</v>
      </c>
    </row>
    <row r="69" spans="1:12" x14ac:dyDescent="0.3">
      <c r="A69">
        <v>67</v>
      </c>
      <c r="B69" t="s">
        <v>178</v>
      </c>
      <c r="C69" t="s">
        <v>130</v>
      </c>
      <c r="D69" t="s">
        <v>165</v>
      </c>
      <c r="E69" t="s">
        <v>66</v>
      </c>
      <c r="F69" t="s">
        <v>189</v>
      </c>
      <c r="G69" t="s">
        <v>183</v>
      </c>
      <c r="H69">
        <v>22</v>
      </c>
      <c r="I69">
        <v>21</v>
      </c>
      <c r="J69">
        <v>20</v>
      </c>
      <c r="K69">
        <v>20</v>
      </c>
      <c r="L69">
        <v>26</v>
      </c>
    </row>
    <row r="70" spans="1:12" x14ac:dyDescent="0.3">
      <c r="A70">
        <v>68</v>
      </c>
      <c r="B70" t="s">
        <v>178</v>
      </c>
      <c r="C70" t="s">
        <v>63</v>
      </c>
      <c r="D70" t="s">
        <v>184</v>
      </c>
      <c r="E70" t="s">
        <v>175</v>
      </c>
      <c r="F70" t="s">
        <v>146</v>
      </c>
      <c r="G70" t="s">
        <v>64</v>
      </c>
      <c r="H70">
        <v>16</v>
      </c>
      <c r="I70">
        <v>16</v>
      </c>
      <c r="J70">
        <v>19</v>
      </c>
      <c r="K70">
        <v>21</v>
      </c>
      <c r="L70">
        <v>21</v>
      </c>
    </row>
    <row r="71" spans="1:12" x14ac:dyDescent="0.3">
      <c r="A71">
        <v>69</v>
      </c>
      <c r="B71" t="s">
        <v>178</v>
      </c>
      <c r="C71" t="s">
        <v>101</v>
      </c>
      <c r="D71" t="s">
        <v>121</v>
      </c>
      <c r="E71" t="s">
        <v>125</v>
      </c>
      <c r="F71" t="s">
        <v>169</v>
      </c>
      <c r="G71" t="s">
        <v>127</v>
      </c>
      <c r="H71">
        <v>18</v>
      </c>
      <c r="I71">
        <v>17</v>
      </c>
      <c r="J71">
        <v>18</v>
      </c>
      <c r="K71">
        <v>18</v>
      </c>
      <c r="L71">
        <v>17</v>
      </c>
    </row>
    <row r="72" spans="1:12" x14ac:dyDescent="0.3">
      <c r="A72">
        <v>70</v>
      </c>
      <c r="B72" t="s">
        <v>178</v>
      </c>
      <c r="C72" t="s">
        <v>129</v>
      </c>
      <c r="D72" t="s">
        <v>103</v>
      </c>
      <c r="E72" t="s">
        <v>129</v>
      </c>
      <c r="F72" t="s">
        <v>77</v>
      </c>
      <c r="G72" t="s">
        <v>128</v>
      </c>
      <c r="H72">
        <v>25</v>
      </c>
      <c r="I72">
        <v>25</v>
      </c>
      <c r="J72">
        <v>25</v>
      </c>
      <c r="K72">
        <v>25</v>
      </c>
      <c r="L72">
        <v>32</v>
      </c>
    </row>
    <row r="73" spans="1:12" x14ac:dyDescent="0.3">
      <c r="A73">
        <v>71</v>
      </c>
      <c r="B73" t="s">
        <v>178</v>
      </c>
      <c r="C73" t="s">
        <v>92</v>
      </c>
      <c r="D73" t="s">
        <v>133</v>
      </c>
      <c r="E73" t="s">
        <v>74</v>
      </c>
      <c r="F73" t="s">
        <v>128</v>
      </c>
      <c r="G73" t="s">
        <v>158</v>
      </c>
      <c r="H73">
        <v>29</v>
      </c>
      <c r="I73">
        <v>29</v>
      </c>
      <c r="J73">
        <v>28</v>
      </c>
      <c r="K73">
        <v>39</v>
      </c>
      <c r="L73">
        <v>39</v>
      </c>
    </row>
    <row r="74" spans="1:12" x14ac:dyDescent="0.3">
      <c r="A74">
        <v>72</v>
      </c>
      <c r="B74" t="s">
        <v>178</v>
      </c>
      <c r="C74" t="s">
        <v>64</v>
      </c>
      <c r="D74" t="s">
        <v>159</v>
      </c>
      <c r="E74" t="s">
        <v>97</v>
      </c>
      <c r="F74" t="s">
        <v>61</v>
      </c>
      <c r="G74" t="s">
        <v>92</v>
      </c>
      <c r="H74">
        <v>18</v>
      </c>
      <c r="I74">
        <v>18</v>
      </c>
      <c r="J74">
        <v>30</v>
      </c>
      <c r="K74">
        <v>27</v>
      </c>
      <c r="L74">
        <v>24</v>
      </c>
    </row>
    <row r="75" spans="1:12" x14ac:dyDescent="0.3">
      <c r="A75">
        <v>73</v>
      </c>
      <c r="B75" t="s">
        <v>178</v>
      </c>
      <c r="C75" t="s">
        <v>190</v>
      </c>
      <c r="D75" t="s">
        <v>163</v>
      </c>
      <c r="E75" t="s">
        <v>191</v>
      </c>
      <c r="F75" t="s">
        <v>192</v>
      </c>
      <c r="G75" t="s">
        <v>193</v>
      </c>
      <c r="H75">
        <v>22</v>
      </c>
      <c r="I75">
        <v>22</v>
      </c>
      <c r="J75">
        <v>20</v>
      </c>
      <c r="K75">
        <v>20</v>
      </c>
      <c r="L75">
        <v>27</v>
      </c>
    </row>
    <row r="76" spans="1:12" x14ac:dyDescent="0.3">
      <c r="A76">
        <v>74</v>
      </c>
      <c r="B76" t="s">
        <v>178</v>
      </c>
      <c r="C76" t="s">
        <v>75</v>
      </c>
      <c r="D76" t="s">
        <v>105</v>
      </c>
      <c r="E76" t="s">
        <v>84</v>
      </c>
      <c r="F76" t="s">
        <v>78</v>
      </c>
      <c r="G76" t="s">
        <v>75</v>
      </c>
      <c r="H76">
        <v>22</v>
      </c>
      <c r="I76">
        <v>17</v>
      </c>
      <c r="J76">
        <v>12</v>
      </c>
      <c r="K76">
        <v>0</v>
      </c>
      <c r="L76">
        <v>0</v>
      </c>
    </row>
    <row r="77" spans="1:12" x14ac:dyDescent="0.3">
      <c r="A77">
        <v>75</v>
      </c>
      <c r="B77" t="s">
        <v>178</v>
      </c>
      <c r="C77" t="s">
        <v>77</v>
      </c>
      <c r="D77" t="s">
        <v>194</v>
      </c>
      <c r="E77" t="s">
        <v>74</v>
      </c>
      <c r="F77" t="s">
        <v>128</v>
      </c>
      <c r="G77" t="s">
        <v>77</v>
      </c>
      <c r="H77">
        <v>36</v>
      </c>
      <c r="I77">
        <v>36</v>
      </c>
      <c r="J77">
        <v>32</v>
      </c>
      <c r="K77">
        <v>31</v>
      </c>
      <c r="L77">
        <v>44</v>
      </c>
    </row>
    <row r="78" spans="1:12" x14ac:dyDescent="0.3">
      <c r="A78">
        <v>76</v>
      </c>
      <c r="B78" t="s">
        <v>178</v>
      </c>
      <c r="C78" t="s">
        <v>92</v>
      </c>
      <c r="D78" t="s">
        <v>120</v>
      </c>
      <c r="E78" t="s">
        <v>153</v>
      </c>
      <c r="F78" t="s">
        <v>195</v>
      </c>
      <c r="G78" t="s">
        <v>109</v>
      </c>
      <c r="H78">
        <v>29</v>
      </c>
      <c r="I78">
        <v>28</v>
      </c>
      <c r="J78">
        <v>29</v>
      </c>
      <c r="K78">
        <v>26</v>
      </c>
      <c r="L78">
        <v>60</v>
      </c>
    </row>
    <row r="79" spans="1:12" x14ac:dyDescent="0.3">
      <c r="A79">
        <v>77</v>
      </c>
      <c r="B79" t="s">
        <v>178</v>
      </c>
      <c r="C79" t="s">
        <v>125</v>
      </c>
      <c r="D79" t="s">
        <v>84</v>
      </c>
      <c r="E79" t="s">
        <v>159</v>
      </c>
      <c r="F79" t="s">
        <v>81</v>
      </c>
      <c r="G79" t="s">
        <v>118</v>
      </c>
      <c r="H79">
        <v>16</v>
      </c>
      <c r="I79">
        <v>16</v>
      </c>
      <c r="J79">
        <v>15</v>
      </c>
      <c r="K79">
        <v>13</v>
      </c>
      <c r="L79">
        <v>11</v>
      </c>
    </row>
    <row r="80" spans="1:12" x14ac:dyDescent="0.3">
      <c r="A80">
        <v>78</v>
      </c>
      <c r="B80" t="s">
        <v>178</v>
      </c>
      <c r="C80" t="s">
        <v>174</v>
      </c>
      <c r="D80" t="s">
        <v>145</v>
      </c>
      <c r="E80" t="s">
        <v>65</v>
      </c>
      <c r="F80" t="s">
        <v>184</v>
      </c>
      <c r="G80" t="s">
        <v>68</v>
      </c>
      <c r="H80">
        <v>46</v>
      </c>
      <c r="I80">
        <v>45</v>
      </c>
      <c r="J80">
        <v>52</v>
      </c>
      <c r="K80">
        <v>41</v>
      </c>
      <c r="L80">
        <v>40</v>
      </c>
    </row>
    <row r="81" spans="1:12" x14ac:dyDescent="0.3">
      <c r="A81">
        <v>79</v>
      </c>
      <c r="B81" t="s">
        <v>178</v>
      </c>
      <c r="C81" t="s">
        <v>121</v>
      </c>
      <c r="D81" t="s">
        <v>78</v>
      </c>
      <c r="E81" t="s">
        <v>166</v>
      </c>
      <c r="F81" t="s">
        <v>112</v>
      </c>
      <c r="G81" t="s">
        <v>92</v>
      </c>
      <c r="H81">
        <v>48</v>
      </c>
      <c r="I81">
        <v>46</v>
      </c>
      <c r="J81">
        <v>45</v>
      </c>
      <c r="K81">
        <v>33</v>
      </c>
      <c r="L81">
        <v>30</v>
      </c>
    </row>
    <row r="82" spans="1:12" x14ac:dyDescent="0.3">
      <c r="A82">
        <v>80</v>
      </c>
      <c r="B82" t="s">
        <v>178</v>
      </c>
      <c r="C82" t="s">
        <v>159</v>
      </c>
      <c r="D82" t="s">
        <v>168</v>
      </c>
      <c r="E82" t="s">
        <v>182</v>
      </c>
      <c r="F82" t="s">
        <v>153</v>
      </c>
      <c r="G82" t="s">
        <v>68</v>
      </c>
      <c r="H82">
        <v>18</v>
      </c>
      <c r="I82">
        <v>18</v>
      </c>
      <c r="J82">
        <v>18</v>
      </c>
      <c r="K82">
        <v>17</v>
      </c>
      <c r="L82">
        <v>24</v>
      </c>
    </row>
    <row r="83" spans="1:12" x14ac:dyDescent="0.3">
      <c r="A83">
        <v>81</v>
      </c>
      <c r="B83" t="s">
        <v>178</v>
      </c>
      <c r="C83" t="s">
        <v>196</v>
      </c>
      <c r="D83" t="s">
        <v>150</v>
      </c>
      <c r="E83" t="s">
        <v>105</v>
      </c>
      <c r="F83" t="s">
        <v>139</v>
      </c>
      <c r="G83" t="s">
        <v>87</v>
      </c>
      <c r="H83">
        <v>21</v>
      </c>
      <c r="I83">
        <v>20</v>
      </c>
      <c r="J83">
        <v>20</v>
      </c>
      <c r="K83">
        <v>9</v>
      </c>
      <c r="L83">
        <v>6</v>
      </c>
    </row>
    <row r="84" spans="1:12" x14ac:dyDescent="0.3">
      <c r="A84">
        <v>82</v>
      </c>
      <c r="B84" t="s">
        <v>178</v>
      </c>
      <c r="C84" t="s">
        <v>197</v>
      </c>
      <c r="D84" t="s">
        <v>180</v>
      </c>
      <c r="E84" t="s">
        <v>198</v>
      </c>
      <c r="F84" t="s">
        <v>199</v>
      </c>
      <c r="G84" t="s">
        <v>200</v>
      </c>
      <c r="H84">
        <v>14</v>
      </c>
      <c r="I84">
        <v>14</v>
      </c>
      <c r="J84">
        <v>13</v>
      </c>
      <c r="K84">
        <v>14</v>
      </c>
      <c r="L84">
        <v>14</v>
      </c>
    </row>
    <row r="85" spans="1:12" x14ac:dyDescent="0.3">
      <c r="A85">
        <v>83</v>
      </c>
      <c r="B85" t="s">
        <v>178</v>
      </c>
      <c r="C85" t="s">
        <v>105</v>
      </c>
      <c r="D85" t="s">
        <v>122</v>
      </c>
      <c r="E85" t="s">
        <v>132</v>
      </c>
      <c r="F85" t="s">
        <v>115</v>
      </c>
      <c r="G85" t="s">
        <v>74</v>
      </c>
      <c r="H85">
        <v>18</v>
      </c>
      <c r="I85">
        <v>18</v>
      </c>
      <c r="J85">
        <v>0</v>
      </c>
      <c r="K85">
        <v>0</v>
      </c>
      <c r="L85">
        <v>0</v>
      </c>
    </row>
    <row r="86" spans="1:12" x14ac:dyDescent="0.3">
      <c r="A86">
        <v>84</v>
      </c>
      <c r="B86" t="s">
        <v>178</v>
      </c>
      <c r="C86" t="s">
        <v>115</v>
      </c>
      <c r="D86" t="s">
        <v>78</v>
      </c>
      <c r="E86" t="s">
        <v>153</v>
      </c>
      <c r="F86" t="s">
        <v>108</v>
      </c>
      <c r="G86" t="s">
        <v>128</v>
      </c>
      <c r="H86">
        <v>19</v>
      </c>
      <c r="I86">
        <v>18</v>
      </c>
      <c r="J86">
        <v>26</v>
      </c>
      <c r="K86">
        <v>26</v>
      </c>
      <c r="L86">
        <v>29</v>
      </c>
    </row>
    <row r="87" spans="1:12" x14ac:dyDescent="0.3">
      <c r="A87">
        <v>85</v>
      </c>
      <c r="B87" t="s">
        <v>178</v>
      </c>
      <c r="C87" t="s">
        <v>99</v>
      </c>
      <c r="D87" t="s">
        <v>101</v>
      </c>
      <c r="E87" t="s">
        <v>123</v>
      </c>
      <c r="F87" t="s">
        <v>102</v>
      </c>
      <c r="G87" t="s">
        <v>154</v>
      </c>
      <c r="H87">
        <v>32</v>
      </c>
      <c r="I87">
        <v>31</v>
      </c>
      <c r="J87">
        <v>29</v>
      </c>
      <c r="K87">
        <v>30</v>
      </c>
      <c r="L87">
        <v>44</v>
      </c>
    </row>
    <row r="88" spans="1:12" x14ac:dyDescent="0.3">
      <c r="A88">
        <v>86</v>
      </c>
      <c r="B88" t="s">
        <v>178</v>
      </c>
      <c r="C88" t="s">
        <v>112</v>
      </c>
      <c r="D88" t="s">
        <v>201</v>
      </c>
      <c r="E88" t="s">
        <v>153</v>
      </c>
      <c r="F88" t="s">
        <v>153</v>
      </c>
      <c r="G88" t="s">
        <v>125</v>
      </c>
      <c r="H88">
        <v>33</v>
      </c>
      <c r="I88">
        <v>32</v>
      </c>
      <c r="J88">
        <v>32</v>
      </c>
      <c r="K88">
        <v>32</v>
      </c>
      <c r="L88">
        <v>52</v>
      </c>
    </row>
    <row r="89" spans="1:12" x14ac:dyDescent="0.3">
      <c r="A89">
        <v>87</v>
      </c>
      <c r="B89" t="s">
        <v>178</v>
      </c>
      <c r="C89" t="s">
        <v>89</v>
      </c>
      <c r="D89" t="s">
        <v>180</v>
      </c>
      <c r="E89" t="s">
        <v>202</v>
      </c>
      <c r="F89" t="s">
        <v>202</v>
      </c>
      <c r="G89" t="s">
        <v>155</v>
      </c>
      <c r="H89">
        <v>28</v>
      </c>
      <c r="I89">
        <v>26</v>
      </c>
      <c r="J89">
        <v>26</v>
      </c>
      <c r="K89">
        <v>23</v>
      </c>
      <c r="L89">
        <v>23</v>
      </c>
    </row>
    <row r="90" spans="1:12" x14ac:dyDescent="0.3">
      <c r="A90">
        <v>88</v>
      </c>
      <c r="B90" t="s">
        <v>178</v>
      </c>
      <c r="C90" t="s">
        <v>201</v>
      </c>
      <c r="D90" t="s">
        <v>158</v>
      </c>
      <c r="E90" t="s">
        <v>70</v>
      </c>
      <c r="F90" t="s">
        <v>132</v>
      </c>
      <c r="G90" t="s">
        <v>195</v>
      </c>
      <c r="H90">
        <v>21</v>
      </c>
      <c r="I90">
        <v>21</v>
      </c>
      <c r="J90">
        <v>21</v>
      </c>
      <c r="K90">
        <v>21</v>
      </c>
      <c r="L90">
        <v>39</v>
      </c>
    </row>
    <row r="91" spans="1:12" x14ac:dyDescent="0.3">
      <c r="A91">
        <v>89</v>
      </c>
      <c r="B91" t="s">
        <v>178</v>
      </c>
      <c r="C91" t="s">
        <v>183</v>
      </c>
      <c r="D91" t="s">
        <v>133</v>
      </c>
      <c r="E91" t="s">
        <v>190</v>
      </c>
      <c r="F91" t="s">
        <v>66</v>
      </c>
      <c r="G91" t="s">
        <v>173</v>
      </c>
      <c r="H91">
        <v>21</v>
      </c>
      <c r="I91">
        <v>21</v>
      </c>
      <c r="J91">
        <v>16</v>
      </c>
      <c r="K91">
        <v>16</v>
      </c>
      <c r="L91">
        <v>16</v>
      </c>
    </row>
    <row r="92" spans="1:12" x14ac:dyDescent="0.3">
      <c r="A92">
        <v>90</v>
      </c>
      <c r="B92" t="s">
        <v>178</v>
      </c>
      <c r="C92" t="s">
        <v>62</v>
      </c>
      <c r="D92" t="s">
        <v>74</v>
      </c>
      <c r="E92" t="s">
        <v>144</v>
      </c>
      <c r="F92" t="s">
        <v>153</v>
      </c>
      <c r="G92" t="s">
        <v>81</v>
      </c>
      <c r="H92">
        <v>26</v>
      </c>
      <c r="I92">
        <v>26</v>
      </c>
      <c r="J92">
        <v>32</v>
      </c>
      <c r="K92">
        <v>34</v>
      </c>
      <c r="L92">
        <v>34</v>
      </c>
    </row>
    <row r="93" spans="1:12" x14ac:dyDescent="0.3">
      <c r="A93">
        <v>91</v>
      </c>
      <c r="B93" t="s">
        <v>178</v>
      </c>
      <c r="C93" t="s">
        <v>203</v>
      </c>
      <c r="D93" t="s">
        <v>204</v>
      </c>
      <c r="E93" t="s">
        <v>202</v>
      </c>
      <c r="F93" t="s">
        <v>187</v>
      </c>
      <c r="G93" t="s">
        <v>141</v>
      </c>
      <c r="H93">
        <v>26</v>
      </c>
      <c r="I93">
        <v>25</v>
      </c>
      <c r="J93">
        <v>25</v>
      </c>
      <c r="K93">
        <v>26</v>
      </c>
      <c r="L93">
        <v>86</v>
      </c>
    </row>
    <row r="94" spans="1:12" x14ac:dyDescent="0.3">
      <c r="A94">
        <v>92</v>
      </c>
      <c r="B94" t="s">
        <v>178</v>
      </c>
      <c r="C94" t="s">
        <v>123</v>
      </c>
      <c r="D94" t="s">
        <v>73</v>
      </c>
      <c r="E94" t="s">
        <v>63</v>
      </c>
      <c r="F94" t="s">
        <v>124</v>
      </c>
      <c r="G94" t="s">
        <v>69</v>
      </c>
      <c r="H94">
        <v>17</v>
      </c>
      <c r="I94">
        <v>16</v>
      </c>
      <c r="J94">
        <v>17</v>
      </c>
      <c r="K94">
        <v>22</v>
      </c>
      <c r="L94">
        <v>23</v>
      </c>
    </row>
    <row r="95" spans="1:12" x14ac:dyDescent="0.3">
      <c r="A95">
        <v>93</v>
      </c>
      <c r="B95" t="s">
        <v>178</v>
      </c>
      <c r="C95" t="s">
        <v>196</v>
      </c>
      <c r="D95" t="s">
        <v>205</v>
      </c>
      <c r="E95" t="s">
        <v>186</v>
      </c>
      <c r="F95" t="s">
        <v>85</v>
      </c>
      <c r="G95" t="s">
        <v>202</v>
      </c>
      <c r="H95">
        <v>23</v>
      </c>
      <c r="I95">
        <v>23</v>
      </c>
      <c r="J95">
        <v>24</v>
      </c>
      <c r="K95">
        <v>23</v>
      </c>
      <c r="L95">
        <v>20</v>
      </c>
    </row>
    <row r="96" spans="1:12" x14ac:dyDescent="0.3">
      <c r="A96">
        <v>94</v>
      </c>
      <c r="B96" t="s">
        <v>178</v>
      </c>
      <c r="C96" t="s">
        <v>133</v>
      </c>
      <c r="D96" t="s">
        <v>108</v>
      </c>
      <c r="E96" t="s">
        <v>98</v>
      </c>
      <c r="F96" t="s">
        <v>84</v>
      </c>
      <c r="G96" t="s">
        <v>108</v>
      </c>
      <c r="H96">
        <v>18</v>
      </c>
      <c r="I96">
        <v>19</v>
      </c>
      <c r="J96">
        <v>18</v>
      </c>
      <c r="K96">
        <v>20</v>
      </c>
      <c r="L96">
        <v>31</v>
      </c>
    </row>
    <row r="97" spans="1:12" x14ac:dyDescent="0.3">
      <c r="A97">
        <v>95</v>
      </c>
      <c r="B97" t="s">
        <v>178</v>
      </c>
      <c r="C97" t="s">
        <v>206</v>
      </c>
      <c r="D97" t="s">
        <v>88</v>
      </c>
      <c r="E97" t="s">
        <v>166</v>
      </c>
      <c r="F97" t="s">
        <v>207</v>
      </c>
      <c r="G97" t="s">
        <v>129</v>
      </c>
      <c r="H97">
        <v>39</v>
      </c>
      <c r="I97">
        <v>38</v>
      </c>
      <c r="J97">
        <v>48</v>
      </c>
      <c r="K97">
        <v>49</v>
      </c>
      <c r="L97">
        <v>57</v>
      </c>
    </row>
    <row r="98" spans="1:12" x14ac:dyDescent="0.3">
      <c r="A98">
        <v>96</v>
      </c>
      <c r="B98" t="s">
        <v>178</v>
      </c>
      <c r="C98" t="s">
        <v>132</v>
      </c>
      <c r="D98" t="s">
        <v>208</v>
      </c>
      <c r="E98" t="s">
        <v>108</v>
      </c>
      <c r="F98" t="s">
        <v>127</v>
      </c>
      <c r="G98" t="s">
        <v>76</v>
      </c>
      <c r="H98">
        <v>28</v>
      </c>
      <c r="I98">
        <v>27</v>
      </c>
      <c r="J98">
        <v>28</v>
      </c>
      <c r="K98">
        <v>27</v>
      </c>
      <c r="L98">
        <v>28</v>
      </c>
    </row>
    <row r="99" spans="1:12" x14ac:dyDescent="0.3">
      <c r="A99">
        <v>97</v>
      </c>
      <c r="B99" t="s">
        <v>178</v>
      </c>
      <c r="C99" t="s">
        <v>112</v>
      </c>
      <c r="D99" t="s">
        <v>78</v>
      </c>
      <c r="E99" t="s">
        <v>117</v>
      </c>
      <c r="F99" t="s">
        <v>115</v>
      </c>
      <c r="G99" t="s">
        <v>209</v>
      </c>
      <c r="H99">
        <v>31</v>
      </c>
      <c r="I99">
        <v>31</v>
      </c>
      <c r="J99">
        <v>31</v>
      </c>
      <c r="K99">
        <v>30</v>
      </c>
      <c r="L99">
        <v>30</v>
      </c>
    </row>
    <row r="100" spans="1:12" x14ac:dyDescent="0.3">
      <c r="A100">
        <v>98</v>
      </c>
      <c r="B100" t="s">
        <v>178</v>
      </c>
      <c r="C100" t="s">
        <v>109</v>
      </c>
      <c r="D100" t="s">
        <v>119</v>
      </c>
      <c r="E100" t="s">
        <v>209</v>
      </c>
      <c r="F100" t="s">
        <v>110</v>
      </c>
      <c r="G100" t="s">
        <v>85</v>
      </c>
      <c r="H100">
        <v>23</v>
      </c>
      <c r="I100">
        <v>23</v>
      </c>
      <c r="J100">
        <v>23</v>
      </c>
      <c r="K100">
        <v>23</v>
      </c>
      <c r="L100">
        <v>23</v>
      </c>
    </row>
    <row r="101" spans="1:12" x14ac:dyDescent="0.3">
      <c r="A101">
        <v>99</v>
      </c>
      <c r="B101" t="s">
        <v>178</v>
      </c>
      <c r="C101" t="s">
        <v>153</v>
      </c>
      <c r="D101" t="s">
        <v>210</v>
      </c>
      <c r="E101" t="s">
        <v>144</v>
      </c>
      <c r="F101" t="s">
        <v>153</v>
      </c>
      <c r="G101" t="s">
        <v>80</v>
      </c>
      <c r="H101">
        <v>9</v>
      </c>
      <c r="I101">
        <v>10</v>
      </c>
      <c r="J101">
        <v>10</v>
      </c>
      <c r="K101">
        <v>10</v>
      </c>
      <c r="L101">
        <v>36</v>
      </c>
    </row>
    <row r="102" spans="1:12" x14ac:dyDescent="0.3">
      <c r="A102">
        <v>100</v>
      </c>
      <c r="B102" t="s">
        <v>178</v>
      </c>
      <c r="C102" t="s">
        <v>69</v>
      </c>
      <c r="D102" t="s">
        <v>92</v>
      </c>
      <c r="E102" t="s">
        <v>98</v>
      </c>
      <c r="F102" t="s">
        <v>81</v>
      </c>
      <c r="G102" t="s">
        <v>81</v>
      </c>
      <c r="H102">
        <v>19</v>
      </c>
      <c r="I102">
        <v>19</v>
      </c>
      <c r="J102">
        <v>19</v>
      </c>
      <c r="K102">
        <v>19</v>
      </c>
      <c r="L102">
        <v>45</v>
      </c>
    </row>
    <row r="103" spans="1:12" x14ac:dyDescent="0.3">
      <c r="A103">
        <v>101</v>
      </c>
      <c r="B103" t="s">
        <v>18</v>
      </c>
      <c r="C103" t="s">
        <v>125</v>
      </c>
      <c r="D103" t="s">
        <v>202</v>
      </c>
      <c r="E103" t="s">
        <v>70</v>
      </c>
      <c r="F103" t="s">
        <v>115</v>
      </c>
      <c r="G103" t="s">
        <v>115</v>
      </c>
      <c r="H103">
        <v>23</v>
      </c>
      <c r="I103">
        <v>23</v>
      </c>
      <c r="J103">
        <v>19</v>
      </c>
      <c r="K103">
        <v>18</v>
      </c>
      <c r="L103">
        <v>31</v>
      </c>
    </row>
    <row r="104" spans="1:12" x14ac:dyDescent="0.3">
      <c r="A104">
        <v>102</v>
      </c>
      <c r="B104" t="s">
        <v>18</v>
      </c>
      <c r="C104" t="s">
        <v>92</v>
      </c>
      <c r="D104" t="s">
        <v>85</v>
      </c>
      <c r="E104" t="s">
        <v>154</v>
      </c>
      <c r="F104" t="s">
        <v>62</v>
      </c>
      <c r="G104" t="s">
        <v>102</v>
      </c>
      <c r="H104">
        <v>17</v>
      </c>
      <c r="I104">
        <v>17</v>
      </c>
      <c r="J104">
        <v>19</v>
      </c>
      <c r="K104">
        <v>20</v>
      </c>
      <c r="L104">
        <v>25</v>
      </c>
    </row>
    <row r="105" spans="1:12" x14ac:dyDescent="0.3">
      <c r="A105">
        <v>103</v>
      </c>
      <c r="B105" t="s">
        <v>18</v>
      </c>
      <c r="C105" t="s">
        <v>141</v>
      </c>
      <c r="D105" t="s">
        <v>211</v>
      </c>
      <c r="E105" t="s">
        <v>83</v>
      </c>
      <c r="F105" t="s">
        <v>119</v>
      </c>
      <c r="G105" t="s">
        <v>155</v>
      </c>
      <c r="H105">
        <v>11</v>
      </c>
      <c r="I105">
        <v>12</v>
      </c>
      <c r="J105">
        <v>11</v>
      </c>
      <c r="K105">
        <v>11</v>
      </c>
      <c r="L105">
        <v>11</v>
      </c>
    </row>
    <row r="106" spans="1:12" x14ac:dyDescent="0.3">
      <c r="A106">
        <v>104</v>
      </c>
      <c r="B106" t="s">
        <v>18</v>
      </c>
      <c r="C106" t="s">
        <v>109</v>
      </c>
      <c r="D106" t="s">
        <v>75</v>
      </c>
      <c r="E106" t="s">
        <v>90</v>
      </c>
      <c r="F106" t="s">
        <v>128</v>
      </c>
      <c r="G106" t="s">
        <v>77</v>
      </c>
      <c r="H106">
        <v>18</v>
      </c>
      <c r="I106">
        <v>18</v>
      </c>
      <c r="J106">
        <v>18</v>
      </c>
      <c r="K106">
        <v>17</v>
      </c>
      <c r="L106">
        <v>24</v>
      </c>
    </row>
    <row r="107" spans="1:12" x14ac:dyDescent="0.3">
      <c r="A107">
        <v>105</v>
      </c>
      <c r="B107" t="s">
        <v>18</v>
      </c>
      <c r="C107" t="s">
        <v>61</v>
      </c>
      <c r="D107" t="s">
        <v>72</v>
      </c>
      <c r="E107" t="s">
        <v>167</v>
      </c>
      <c r="F107" t="s">
        <v>173</v>
      </c>
      <c r="G107" t="s">
        <v>204</v>
      </c>
      <c r="H107">
        <v>14</v>
      </c>
      <c r="I107">
        <v>14</v>
      </c>
      <c r="J107">
        <v>19</v>
      </c>
      <c r="K107">
        <v>19</v>
      </c>
      <c r="L107">
        <v>25</v>
      </c>
    </row>
    <row r="108" spans="1:12" x14ac:dyDescent="0.3">
      <c r="A108">
        <v>106</v>
      </c>
      <c r="B108" t="s">
        <v>18</v>
      </c>
      <c r="C108" t="s">
        <v>119</v>
      </c>
      <c r="D108" t="s">
        <v>129</v>
      </c>
      <c r="E108" t="s">
        <v>159</v>
      </c>
      <c r="F108" t="s">
        <v>109</v>
      </c>
      <c r="G108" t="s">
        <v>74</v>
      </c>
      <c r="H108">
        <v>23</v>
      </c>
      <c r="I108">
        <v>23</v>
      </c>
      <c r="J108">
        <v>23</v>
      </c>
      <c r="K108">
        <v>40</v>
      </c>
      <c r="L108">
        <v>49</v>
      </c>
    </row>
    <row r="109" spans="1:12" x14ac:dyDescent="0.3">
      <c r="A109">
        <v>107</v>
      </c>
      <c r="B109" t="s">
        <v>18</v>
      </c>
      <c r="C109" t="s">
        <v>204</v>
      </c>
      <c r="D109" t="s">
        <v>104</v>
      </c>
      <c r="E109" t="s">
        <v>113</v>
      </c>
      <c r="F109" t="s">
        <v>126</v>
      </c>
      <c r="G109" t="s">
        <v>170</v>
      </c>
      <c r="H109">
        <v>47</v>
      </c>
      <c r="I109">
        <v>48</v>
      </c>
      <c r="J109">
        <v>52</v>
      </c>
      <c r="K109">
        <v>46</v>
      </c>
      <c r="L109">
        <v>55</v>
      </c>
    </row>
    <row r="110" spans="1:12" x14ac:dyDescent="0.3">
      <c r="A110">
        <v>108</v>
      </c>
      <c r="B110" t="s">
        <v>18</v>
      </c>
      <c r="C110" t="s">
        <v>99</v>
      </c>
      <c r="D110" t="s">
        <v>90</v>
      </c>
      <c r="E110" t="s">
        <v>97</v>
      </c>
      <c r="F110" t="s">
        <v>115</v>
      </c>
      <c r="G110" t="s">
        <v>154</v>
      </c>
      <c r="H110">
        <v>18</v>
      </c>
      <c r="I110">
        <v>18</v>
      </c>
      <c r="J110">
        <v>18</v>
      </c>
      <c r="K110">
        <v>18</v>
      </c>
      <c r="L110">
        <v>26</v>
      </c>
    </row>
    <row r="111" spans="1:12" x14ac:dyDescent="0.3">
      <c r="A111">
        <v>109</v>
      </c>
      <c r="B111" t="s">
        <v>18</v>
      </c>
      <c r="C111" t="s">
        <v>108</v>
      </c>
      <c r="D111" t="s">
        <v>86</v>
      </c>
      <c r="E111" t="s">
        <v>154</v>
      </c>
      <c r="F111" t="s">
        <v>201</v>
      </c>
      <c r="G111" t="s">
        <v>85</v>
      </c>
      <c r="H111">
        <v>15</v>
      </c>
      <c r="I111">
        <v>15</v>
      </c>
      <c r="J111">
        <v>20</v>
      </c>
      <c r="K111">
        <v>28</v>
      </c>
      <c r="L111">
        <v>38</v>
      </c>
    </row>
    <row r="112" spans="1:12" x14ac:dyDescent="0.3">
      <c r="A112">
        <v>110</v>
      </c>
      <c r="B112" t="s">
        <v>18</v>
      </c>
      <c r="C112" t="s">
        <v>81</v>
      </c>
      <c r="D112" t="s">
        <v>84</v>
      </c>
      <c r="E112" t="s">
        <v>69</v>
      </c>
      <c r="F112" t="s">
        <v>70</v>
      </c>
      <c r="G112" t="s">
        <v>74</v>
      </c>
      <c r="H112">
        <v>14</v>
      </c>
      <c r="I112">
        <v>14</v>
      </c>
      <c r="J112">
        <v>14</v>
      </c>
      <c r="K112">
        <v>22</v>
      </c>
      <c r="L112">
        <v>26</v>
      </c>
    </row>
    <row r="113" spans="1:12" x14ac:dyDescent="0.3">
      <c r="A113">
        <v>111</v>
      </c>
      <c r="B113" t="s">
        <v>18</v>
      </c>
      <c r="C113" t="s">
        <v>161</v>
      </c>
      <c r="D113" t="s">
        <v>97</v>
      </c>
      <c r="E113" t="s">
        <v>162</v>
      </c>
      <c r="F113" t="s">
        <v>97</v>
      </c>
      <c r="G113" t="s">
        <v>161</v>
      </c>
      <c r="H113">
        <v>45</v>
      </c>
      <c r="I113">
        <v>44</v>
      </c>
      <c r="J113">
        <v>63</v>
      </c>
      <c r="K113">
        <v>47</v>
      </c>
      <c r="L113">
        <v>43</v>
      </c>
    </row>
    <row r="114" spans="1:12" x14ac:dyDescent="0.3">
      <c r="A114">
        <v>112</v>
      </c>
      <c r="B114" t="s">
        <v>18</v>
      </c>
      <c r="C114" t="s">
        <v>182</v>
      </c>
      <c r="D114" t="s">
        <v>71</v>
      </c>
      <c r="E114" t="s">
        <v>173</v>
      </c>
      <c r="F114" t="s">
        <v>144</v>
      </c>
      <c r="G114" t="s">
        <v>67</v>
      </c>
      <c r="H114">
        <v>32</v>
      </c>
      <c r="I114">
        <v>32</v>
      </c>
      <c r="J114">
        <v>38</v>
      </c>
      <c r="K114">
        <v>40</v>
      </c>
      <c r="L114">
        <v>39</v>
      </c>
    </row>
    <row r="115" spans="1:12" x14ac:dyDescent="0.3">
      <c r="A115">
        <v>113</v>
      </c>
      <c r="B115" t="s">
        <v>18</v>
      </c>
      <c r="C115" t="s">
        <v>92</v>
      </c>
      <c r="D115" t="s">
        <v>127</v>
      </c>
      <c r="E115" t="s">
        <v>98</v>
      </c>
      <c r="F115" t="s">
        <v>98</v>
      </c>
      <c r="G115" t="s">
        <v>62</v>
      </c>
      <c r="H115">
        <v>12</v>
      </c>
      <c r="I115">
        <v>12</v>
      </c>
      <c r="J115">
        <v>12</v>
      </c>
      <c r="K115">
        <v>17</v>
      </c>
      <c r="L115">
        <v>25</v>
      </c>
    </row>
    <row r="116" spans="1:12" x14ac:dyDescent="0.3">
      <c r="A116">
        <v>114</v>
      </c>
      <c r="B116" t="s">
        <v>18</v>
      </c>
      <c r="C116" t="s">
        <v>206</v>
      </c>
      <c r="D116" t="s">
        <v>110</v>
      </c>
      <c r="E116" t="s">
        <v>209</v>
      </c>
      <c r="F116" t="s">
        <v>76</v>
      </c>
      <c r="G116" t="s">
        <v>128</v>
      </c>
      <c r="H116">
        <v>16</v>
      </c>
      <c r="I116">
        <v>15</v>
      </c>
      <c r="J116">
        <v>14</v>
      </c>
      <c r="K116">
        <v>14</v>
      </c>
      <c r="L116">
        <v>29</v>
      </c>
    </row>
    <row r="117" spans="1:12" x14ac:dyDescent="0.3">
      <c r="A117">
        <v>115</v>
      </c>
      <c r="B117" t="s">
        <v>18</v>
      </c>
      <c r="C117" t="s">
        <v>112</v>
      </c>
      <c r="D117" t="s">
        <v>105</v>
      </c>
      <c r="E117" t="s">
        <v>117</v>
      </c>
      <c r="F117" t="s">
        <v>91</v>
      </c>
      <c r="G117" t="s">
        <v>108</v>
      </c>
      <c r="H117">
        <v>19</v>
      </c>
      <c r="I117">
        <v>17</v>
      </c>
      <c r="J117">
        <v>17</v>
      </c>
      <c r="K117">
        <v>16</v>
      </c>
      <c r="L117">
        <v>24</v>
      </c>
    </row>
    <row r="118" spans="1:12" x14ac:dyDescent="0.3">
      <c r="A118">
        <v>116</v>
      </c>
      <c r="B118" t="s">
        <v>18</v>
      </c>
      <c r="C118" t="s">
        <v>190</v>
      </c>
      <c r="D118" t="s">
        <v>87</v>
      </c>
      <c r="E118" t="s">
        <v>143</v>
      </c>
      <c r="F118" t="s">
        <v>160</v>
      </c>
      <c r="G118" t="s">
        <v>162</v>
      </c>
      <c r="H118">
        <v>25</v>
      </c>
      <c r="I118">
        <v>24</v>
      </c>
      <c r="J118">
        <v>28</v>
      </c>
      <c r="K118">
        <v>25</v>
      </c>
      <c r="L118">
        <v>37</v>
      </c>
    </row>
    <row r="119" spans="1:12" x14ac:dyDescent="0.3">
      <c r="A119">
        <v>117</v>
      </c>
      <c r="B119" t="s">
        <v>18</v>
      </c>
      <c r="C119" t="s">
        <v>200</v>
      </c>
      <c r="D119" t="s">
        <v>202</v>
      </c>
      <c r="E119" t="s">
        <v>212</v>
      </c>
      <c r="F119" t="s">
        <v>200</v>
      </c>
      <c r="G119" t="s">
        <v>176</v>
      </c>
      <c r="H119">
        <v>31</v>
      </c>
      <c r="I119">
        <v>29</v>
      </c>
      <c r="J119">
        <v>42</v>
      </c>
      <c r="K119">
        <v>42</v>
      </c>
      <c r="L119">
        <v>41</v>
      </c>
    </row>
    <row r="120" spans="1:12" x14ac:dyDescent="0.3">
      <c r="A120">
        <v>118</v>
      </c>
      <c r="B120" t="s">
        <v>18</v>
      </c>
      <c r="C120" t="s">
        <v>159</v>
      </c>
      <c r="D120" t="s">
        <v>130</v>
      </c>
      <c r="E120" t="s">
        <v>64</v>
      </c>
      <c r="F120" t="s">
        <v>63</v>
      </c>
      <c r="G120" t="s">
        <v>145</v>
      </c>
      <c r="H120">
        <v>14</v>
      </c>
      <c r="I120">
        <v>14</v>
      </c>
      <c r="J120">
        <v>14</v>
      </c>
      <c r="K120">
        <v>14</v>
      </c>
      <c r="L120">
        <v>31</v>
      </c>
    </row>
    <row r="121" spans="1:12" x14ac:dyDescent="0.3">
      <c r="A121">
        <v>119</v>
      </c>
      <c r="B121" t="s">
        <v>18</v>
      </c>
      <c r="C121" t="s">
        <v>152</v>
      </c>
      <c r="D121" t="s">
        <v>70</v>
      </c>
      <c r="E121" t="s">
        <v>80</v>
      </c>
      <c r="F121" t="s">
        <v>74</v>
      </c>
      <c r="G121" t="s">
        <v>98</v>
      </c>
      <c r="H121">
        <v>21</v>
      </c>
      <c r="I121">
        <v>22</v>
      </c>
      <c r="J121">
        <v>21</v>
      </c>
      <c r="K121">
        <v>28</v>
      </c>
      <c r="L121">
        <v>21</v>
      </c>
    </row>
    <row r="122" spans="1:12" x14ac:dyDescent="0.3">
      <c r="A122">
        <v>120</v>
      </c>
      <c r="B122" t="s">
        <v>18</v>
      </c>
      <c r="C122" t="s">
        <v>62</v>
      </c>
      <c r="D122" t="s">
        <v>168</v>
      </c>
      <c r="E122" t="s">
        <v>153</v>
      </c>
      <c r="F122" t="s">
        <v>118</v>
      </c>
      <c r="G122" t="s">
        <v>81</v>
      </c>
      <c r="H122">
        <v>20</v>
      </c>
      <c r="I122">
        <v>20</v>
      </c>
      <c r="J122">
        <v>20</v>
      </c>
      <c r="K122">
        <v>27</v>
      </c>
      <c r="L122">
        <v>27</v>
      </c>
    </row>
    <row r="123" spans="1:12" x14ac:dyDescent="0.3">
      <c r="A123">
        <v>121</v>
      </c>
      <c r="B123" t="s">
        <v>18</v>
      </c>
      <c r="C123" t="s">
        <v>71</v>
      </c>
      <c r="D123" t="s">
        <v>69</v>
      </c>
      <c r="E123" t="s">
        <v>189</v>
      </c>
      <c r="F123" t="s">
        <v>130</v>
      </c>
      <c r="G123" t="s">
        <v>72</v>
      </c>
      <c r="H123">
        <v>16</v>
      </c>
      <c r="I123">
        <v>16</v>
      </c>
      <c r="J123">
        <v>16</v>
      </c>
      <c r="K123">
        <v>16</v>
      </c>
      <c r="L123">
        <v>35</v>
      </c>
    </row>
    <row r="124" spans="1:12" x14ac:dyDescent="0.3">
      <c r="A124">
        <v>122</v>
      </c>
      <c r="B124" t="s">
        <v>18</v>
      </c>
      <c r="C124" t="s">
        <v>195</v>
      </c>
      <c r="D124" t="s">
        <v>133</v>
      </c>
      <c r="E124" t="s">
        <v>69</v>
      </c>
      <c r="F124" t="s">
        <v>133</v>
      </c>
      <c r="G124" t="s">
        <v>90</v>
      </c>
      <c r="H124">
        <v>20</v>
      </c>
      <c r="I124">
        <v>20</v>
      </c>
      <c r="J124">
        <v>20</v>
      </c>
      <c r="K124">
        <v>19</v>
      </c>
      <c r="L124">
        <v>32</v>
      </c>
    </row>
    <row r="125" spans="1:12" x14ac:dyDescent="0.3">
      <c r="A125">
        <v>123</v>
      </c>
      <c r="B125" t="s">
        <v>18</v>
      </c>
      <c r="C125" t="s">
        <v>86</v>
      </c>
      <c r="D125" t="s">
        <v>150</v>
      </c>
      <c r="E125" t="s">
        <v>206</v>
      </c>
      <c r="F125" t="s">
        <v>83</v>
      </c>
      <c r="G125" t="s">
        <v>170</v>
      </c>
      <c r="H125">
        <v>22</v>
      </c>
      <c r="I125">
        <v>22</v>
      </c>
      <c r="J125">
        <v>22</v>
      </c>
      <c r="K125">
        <v>22</v>
      </c>
      <c r="L125">
        <v>47</v>
      </c>
    </row>
    <row r="126" spans="1:12" x14ac:dyDescent="0.3">
      <c r="A126">
        <v>124</v>
      </c>
      <c r="B126" t="s">
        <v>18</v>
      </c>
      <c r="C126" t="s">
        <v>90</v>
      </c>
      <c r="D126" t="s">
        <v>121</v>
      </c>
      <c r="E126" t="s">
        <v>101</v>
      </c>
      <c r="F126" t="s">
        <v>90</v>
      </c>
      <c r="G126" t="s">
        <v>70</v>
      </c>
      <c r="H126">
        <v>13</v>
      </c>
      <c r="I126">
        <v>13</v>
      </c>
      <c r="J126">
        <v>13</v>
      </c>
      <c r="K126">
        <v>18</v>
      </c>
      <c r="L126">
        <v>17</v>
      </c>
    </row>
    <row r="127" spans="1:12" x14ac:dyDescent="0.3">
      <c r="A127">
        <v>125</v>
      </c>
      <c r="B127" t="s">
        <v>18</v>
      </c>
      <c r="C127" t="s">
        <v>213</v>
      </c>
      <c r="D127" t="s">
        <v>155</v>
      </c>
      <c r="E127" t="s">
        <v>194</v>
      </c>
      <c r="F127" t="s">
        <v>186</v>
      </c>
      <c r="G127" t="s">
        <v>83</v>
      </c>
      <c r="H127">
        <v>13</v>
      </c>
      <c r="I127">
        <v>13</v>
      </c>
      <c r="J127">
        <v>13</v>
      </c>
      <c r="K127">
        <v>13</v>
      </c>
      <c r="L127">
        <v>21</v>
      </c>
    </row>
    <row r="128" spans="1:12" x14ac:dyDescent="0.3">
      <c r="A128">
        <v>126</v>
      </c>
      <c r="B128" t="s">
        <v>18</v>
      </c>
      <c r="C128" t="s">
        <v>130</v>
      </c>
      <c r="D128" t="s">
        <v>152</v>
      </c>
      <c r="E128" t="s">
        <v>67</v>
      </c>
      <c r="F128" t="s">
        <v>163</v>
      </c>
      <c r="G128" t="s">
        <v>145</v>
      </c>
      <c r="H128">
        <v>26</v>
      </c>
      <c r="I128">
        <v>26</v>
      </c>
      <c r="J128">
        <v>26</v>
      </c>
      <c r="K128">
        <v>26</v>
      </c>
      <c r="L128">
        <v>39</v>
      </c>
    </row>
    <row r="129" spans="1:12" x14ac:dyDescent="0.3">
      <c r="A129">
        <v>127</v>
      </c>
      <c r="B129" t="s">
        <v>18</v>
      </c>
      <c r="C129" t="s">
        <v>70</v>
      </c>
      <c r="D129" t="s">
        <v>210</v>
      </c>
      <c r="E129" t="s">
        <v>72</v>
      </c>
      <c r="F129" t="s">
        <v>125</v>
      </c>
      <c r="G129" t="s">
        <v>98</v>
      </c>
      <c r="H129">
        <v>25</v>
      </c>
      <c r="I129">
        <v>23</v>
      </c>
      <c r="J129">
        <v>24</v>
      </c>
      <c r="K129">
        <v>24</v>
      </c>
      <c r="L129">
        <v>25</v>
      </c>
    </row>
    <row r="130" spans="1:12" x14ac:dyDescent="0.3">
      <c r="A130">
        <v>128</v>
      </c>
      <c r="B130" t="s">
        <v>18</v>
      </c>
      <c r="C130" t="s">
        <v>214</v>
      </c>
      <c r="D130" t="s">
        <v>165</v>
      </c>
      <c r="E130" t="s">
        <v>160</v>
      </c>
      <c r="F130" t="s">
        <v>147</v>
      </c>
      <c r="G130" t="s">
        <v>160</v>
      </c>
      <c r="H130">
        <v>36</v>
      </c>
      <c r="I130">
        <v>36</v>
      </c>
      <c r="J130">
        <v>23</v>
      </c>
      <c r="K130">
        <v>23</v>
      </c>
      <c r="L130">
        <v>29</v>
      </c>
    </row>
    <row r="131" spans="1:12" x14ac:dyDescent="0.3">
      <c r="A131">
        <v>129</v>
      </c>
      <c r="B131" t="s">
        <v>18</v>
      </c>
      <c r="C131" t="s">
        <v>166</v>
      </c>
      <c r="D131" t="s">
        <v>115</v>
      </c>
      <c r="E131" t="s">
        <v>117</v>
      </c>
      <c r="F131" t="s">
        <v>129</v>
      </c>
      <c r="G131" t="s">
        <v>169</v>
      </c>
      <c r="H131">
        <v>15</v>
      </c>
      <c r="I131">
        <v>15</v>
      </c>
      <c r="J131">
        <v>23</v>
      </c>
      <c r="K131">
        <v>23</v>
      </c>
      <c r="L131">
        <v>30</v>
      </c>
    </row>
    <row r="132" spans="1:12" x14ac:dyDescent="0.3">
      <c r="A132">
        <v>130</v>
      </c>
      <c r="B132" t="s">
        <v>18</v>
      </c>
      <c r="C132" t="s">
        <v>65</v>
      </c>
      <c r="D132" t="s">
        <v>141</v>
      </c>
      <c r="E132" t="s">
        <v>190</v>
      </c>
      <c r="F132" t="s">
        <v>173</v>
      </c>
      <c r="G132" t="s">
        <v>96</v>
      </c>
      <c r="H132">
        <v>17</v>
      </c>
      <c r="I132">
        <v>17</v>
      </c>
      <c r="J132">
        <v>17</v>
      </c>
      <c r="K132">
        <v>16</v>
      </c>
      <c r="L132">
        <v>15</v>
      </c>
    </row>
    <row r="133" spans="1:12" x14ac:dyDescent="0.3">
      <c r="A133">
        <v>131</v>
      </c>
      <c r="B133" t="s">
        <v>18</v>
      </c>
      <c r="C133" t="s">
        <v>196</v>
      </c>
      <c r="D133" t="s">
        <v>86</v>
      </c>
      <c r="E133" t="s">
        <v>77</v>
      </c>
      <c r="F133" t="s">
        <v>206</v>
      </c>
      <c r="G133" s="13" t="s">
        <v>127</v>
      </c>
      <c r="H133">
        <v>18</v>
      </c>
      <c r="I133">
        <v>18</v>
      </c>
      <c r="J133">
        <v>17</v>
      </c>
      <c r="K133">
        <v>21</v>
      </c>
      <c r="L133">
        <v>24</v>
      </c>
    </row>
    <row r="134" spans="1:12" x14ac:dyDescent="0.3">
      <c r="A134">
        <v>132</v>
      </c>
      <c r="B134" t="s">
        <v>18</v>
      </c>
      <c r="C134" t="s">
        <v>91</v>
      </c>
      <c r="D134" t="s">
        <v>84</v>
      </c>
      <c r="E134" t="s">
        <v>118</v>
      </c>
      <c r="F134" t="s">
        <v>117</v>
      </c>
      <c r="G134" t="s">
        <v>166</v>
      </c>
      <c r="H134">
        <v>26</v>
      </c>
      <c r="I134">
        <v>26</v>
      </c>
      <c r="J134">
        <v>26</v>
      </c>
      <c r="K134">
        <v>24</v>
      </c>
      <c r="L134">
        <v>24</v>
      </c>
    </row>
    <row r="135" spans="1:12" x14ac:dyDescent="0.3">
      <c r="A135">
        <v>133</v>
      </c>
      <c r="B135" t="s">
        <v>18</v>
      </c>
      <c r="C135" t="s">
        <v>76</v>
      </c>
      <c r="D135" t="s">
        <v>92</v>
      </c>
      <c r="E135" t="s">
        <v>80</v>
      </c>
      <c r="F135" t="s">
        <v>81</v>
      </c>
      <c r="G135" t="s">
        <v>99</v>
      </c>
      <c r="H135">
        <v>23</v>
      </c>
      <c r="I135">
        <v>23</v>
      </c>
      <c r="J135">
        <v>24</v>
      </c>
      <c r="K135">
        <v>23</v>
      </c>
      <c r="L135">
        <v>49</v>
      </c>
    </row>
    <row r="136" spans="1:12" x14ac:dyDescent="0.3">
      <c r="A136">
        <v>134</v>
      </c>
      <c r="B136" t="s">
        <v>18</v>
      </c>
      <c r="C136" t="s">
        <v>103</v>
      </c>
      <c r="D136" t="s">
        <v>194</v>
      </c>
      <c r="E136" t="s">
        <v>121</v>
      </c>
      <c r="F136" t="s">
        <v>89</v>
      </c>
      <c r="G136" t="s">
        <v>204</v>
      </c>
      <c r="H136">
        <v>35</v>
      </c>
      <c r="I136">
        <v>34</v>
      </c>
      <c r="J136">
        <v>34</v>
      </c>
      <c r="K136">
        <v>39</v>
      </c>
      <c r="L136">
        <v>48</v>
      </c>
    </row>
    <row r="137" spans="1:12" x14ac:dyDescent="0.3">
      <c r="A137">
        <v>135</v>
      </c>
      <c r="B137" t="s">
        <v>18</v>
      </c>
      <c r="C137" t="s">
        <v>152</v>
      </c>
      <c r="D137" t="s">
        <v>99</v>
      </c>
      <c r="E137" t="s">
        <v>182</v>
      </c>
      <c r="F137" t="s">
        <v>144</v>
      </c>
      <c r="G137" t="s">
        <v>161</v>
      </c>
      <c r="H137">
        <v>23</v>
      </c>
      <c r="I137">
        <v>23</v>
      </c>
      <c r="J137">
        <v>28</v>
      </c>
      <c r="K137">
        <v>37</v>
      </c>
      <c r="L137">
        <v>37</v>
      </c>
    </row>
    <row r="138" spans="1:12" x14ac:dyDescent="0.3">
      <c r="A138">
        <v>136</v>
      </c>
      <c r="B138" t="s">
        <v>18</v>
      </c>
      <c r="C138" t="s">
        <v>120</v>
      </c>
      <c r="D138" t="s">
        <v>120</v>
      </c>
      <c r="E138" t="s">
        <v>154</v>
      </c>
      <c r="F138" t="s">
        <v>129</v>
      </c>
      <c r="G138" t="s">
        <v>102</v>
      </c>
      <c r="H138">
        <v>24</v>
      </c>
      <c r="I138">
        <v>24</v>
      </c>
      <c r="J138">
        <v>35</v>
      </c>
      <c r="K138">
        <v>35</v>
      </c>
      <c r="L138">
        <v>35</v>
      </c>
    </row>
    <row r="139" spans="1:12" x14ac:dyDescent="0.3">
      <c r="A139">
        <v>137</v>
      </c>
      <c r="B139" t="s">
        <v>18</v>
      </c>
      <c r="C139" t="s">
        <v>100</v>
      </c>
      <c r="D139" t="s">
        <v>182</v>
      </c>
      <c r="E139" t="s">
        <v>161</v>
      </c>
      <c r="F139" t="s">
        <v>96</v>
      </c>
      <c r="G139" t="s">
        <v>93</v>
      </c>
      <c r="H139">
        <v>22</v>
      </c>
      <c r="I139">
        <v>23</v>
      </c>
      <c r="J139">
        <v>20</v>
      </c>
      <c r="K139">
        <v>25</v>
      </c>
      <c r="L139">
        <v>22</v>
      </c>
    </row>
    <row r="140" spans="1:12" x14ac:dyDescent="0.3">
      <c r="A140">
        <v>138</v>
      </c>
      <c r="B140" t="s">
        <v>18</v>
      </c>
      <c r="C140" t="s">
        <v>118</v>
      </c>
      <c r="D140" t="s">
        <v>117</v>
      </c>
      <c r="E140" t="s">
        <v>74</v>
      </c>
      <c r="F140" t="s">
        <v>146</v>
      </c>
      <c r="G140" t="s">
        <v>102</v>
      </c>
      <c r="H140">
        <v>13</v>
      </c>
      <c r="I140">
        <v>13</v>
      </c>
      <c r="J140">
        <v>12</v>
      </c>
      <c r="K140">
        <v>12</v>
      </c>
      <c r="L140">
        <v>23</v>
      </c>
    </row>
    <row r="141" spans="1:12" x14ac:dyDescent="0.3">
      <c r="A141">
        <v>139</v>
      </c>
      <c r="B141" t="s">
        <v>18</v>
      </c>
      <c r="C141" t="s">
        <v>61</v>
      </c>
      <c r="D141" t="s">
        <v>102</v>
      </c>
      <c r="E141" t="s">
        <v>146</v>
      </c>
      <c r="F141" t="s">
        <v>146</v>
      </c>
      <c r="G141" t="s">
        <v>90</v>
      </c>
      <c r="H141">
        <v>18</v>
      </c>
      <c r="I141">
        <v>17</v>
      </c>
      <c r="J141">
        <v>18</v>
      </c>
      <c r="K141">
        <v>18</v>
      </c>
      <c r="L141">
        <v>23</v>
      </c>
    </row>
    <row r="142" spans="1:12" x14ac:dyDescent="0.3">
      <c r="A142">
        <v>140</v>
      </c>
      <c r="B142" t="s">
        <v>18</v>
      </c>
      <c r="C142" t="s">
        <v>159</v>
      </c>
      <c r="D142" t="s">
        <v>101</v>
      </c>
      <c r="E142" t="s">
        <v>183</v>
      </c>
      <c r="F142" t="s">
        <v>161</v>
      </c>
      <c r="G142" t="s">
        <v>123</v>
      </c>
      <c r="H142">
        <v>21</v>
      </c>
      <c r="I142">
        <v>21</v>
      </c>
      <c r="J142">
        <v>21</v>
      </c>
      <c r="K142">
        <v>29</v>
      </c>
      <c r="L142">
        <v>36</v>
      </c>
    </row>
    <row r="143" spans="1:12" x14ac:dyDescent="0.3">
      <c r="A143">
        <v>141</v>
      </c>
      <c r="B143" t="s">
        <v>18</v>
      </c>
      <c r="C143" t="s">
        <v>79</v>
      </c>
      <c r="D143" t="s">
        <v>210</v>
      </c>
      <c r="E143" t="s">
        <v>159</v>
      </c>
      <c r="F143" t="s">
        <v>80</v>
      </c>
      <c r="G143" t="s">
        <v>117</v>
      </c>
      <c r="H143">
        <v>35</v>
      </c>
      <c r="I143">
        <v>35</v>
      </c>
      <c r="J143">
        <v>34</v>
      </c>
      <c r="K143">
        <v>34</v>
      </c>
      <c r="L143">
        <v>50</v>
      </c>
    </row>
    <row r="144" spans="1:12" x14ac:dyDescent="0.3">
      <c r="A144">
        <v>142</v>
      </c>
      <c r="B144" t="s">
        <v>18</v>
      </c>
      <c r="C144" t="s">
        <v>76</v>
      </c>
      <c r="D144" t="s">
        <v>75</v>
      </c>
      <c r="E144" t="s">
        <v>168</v>
      </c>
      <c r="F144" t="s">
        <v>91</v>
      </c>
      <c r="G144" t="s">
        <v>201</v>
      </c>
      <c r="H144">
        <v>27</v>
      </c>
      <c r="I144">
        <v>27</v>
      </c>
      <c r="J144">
        <v>26</v>
      </c>
      <c r="K144">
        <v>26</v>
      </c>
      <c r="L144">
        <v>54</v>
      </c>
    </row>
    <row r="145" spans="1:12" x14ac:dyDescent="0.3">
      <c r="A145">
        <v>143</v>
      </c>
      <c r="B145" t="s">
        <v>18</v>
      </c>
      <c r="C145" t="s">
        <v>105</v>
      </c>
      <c r="D145" t="s">
        <v>83</v>
      </c>
      <c r="E145" t="s">
        <v>209</v>
      </c>
      <c r="F145" t="s">
        <v>109</v>
      </c>
      <c r="G145" t="s">
        <v>122</v>
      </c>
      <c r="H145">
        <v>15</v>
      </c>
      <c r="I145">
        <v>15</v>
      </c>
      <c r="J145">
        <v>23</v>
      </c>
      <c r="K145">
        <v>23</v>
      </c>
      <c r="L145">
        <v>37</v>
      </c>
    </row>
    <row r="146" spans="1:12" x14ac:dyDescent="0.3">
      <c r="A146">
        <v>144</v>
      </c>
      <c r="B146" t="s">
        <v>18</v>
      </c>
      <c r="C146" t="s">
        <v>169</v>
      </c>
      <c r="D146" t="s">
        <v>158</v>
      </c>
      <c r="E146" t="s">
        <v>118</v>
      </c>
      <c r="F146" t="s">
        <v>91</v>
      </c>
      <c r="G146" t="s">
        <v>85</v>
      </c>
      <c r="H146">
        <v>30</v>
      </c>
      <c r="I146">
        <v>29</v>
      </c>
      <c r="J146">
        <v>29</v>
      </c>
      <c r="K146">
        <v>34</v>
      </c>
      <c r="L146">
        <v>40</v>
      </c>
    </row>
    <row r="147" spans="1:12" x14ac:dyDescent="0.3">
      <c r="A147">
        <v>145</v>
      </c>
      <c r="B147" t="s">
        <v>18</v>
      </c>
      <c r="C147" t="s">
        <v>108</v>
      </c>
      <c r="D147" t="s">
        <v>77</v>
      </c>
      <c r="E147" t="s">
        <v>153</v>
      </c>
      <c r="F147" t="s">
        <v>210</v>
      </c>
      <c r="G147" t="s">
        <v>121</v>
      </c>
      <c r="H147">
        <v>24</v>
      </c>
      <c r="I147">
        <v>24</v>
      </c>
      <c r="J147">
        <v>24</v>
      </c>
      <c r="K147">
        <v>24</v>
      </c>
      <c r="L147">
        <v>35</v>
      </c>
    </row>
    <row r="148" spans="1:12" x14ac:dyDescent="0.3">
      <c r="A148">
        <v>146</v>
      </c>
      <c r="B148" t="s">
        <v>18</v>
      </c>
      <c r="C148" t="s">
        <v>101</v>
      </c>
      <c r="D148" t="s">
        <v>210</v>
      </c>
      <c r="E148" t="s">
        <v>69</v>
      </c>
      <c r="F148" t="s">
        <v>102</v>
      </c>
      <c r="G148" t="s">
        <v>129</v>
      </c>
      <c r="H148">
        <v>31</v>
      </c>
      <c r="I148">
        <v>31</v>
      </c>
      <c r="J148">
        <v>37</v>
      </c>
      <c r="K148">
        <v>37</v>
      </c>
      <c r="L148">
        <v>41</v>
      </c>
    </row>
    <row r="149" spans="1:12" x14ac:dyDescent="0.3">
      <c r="A149">
        <v>147</v>
      </c>
      <c r="B149" t="s">
        <v>18</v>
      </c>
      <c r="C149" t="s">
        <v>189</v>
      </c>
      <c r="D149" t="s">
        <v>137</v>
      </c>
      <c r="E149" t="s">
        <v>65</v>
      </c>
      <c r="F149" t="s">
        <v>174</v>
      </c>
      <c r="G149" t="s">
        <v>214</v>
      </c>
      <c r="H149">
        <v>48</v>
      </c>
      <c r="I149">
        <v>55</v>
      </c>
      <c r="J149">
        <v>87</v>
      </c>
      <c r="K149">
        <v>85</v>
      </c>
      <c r="L149">
        <v>81</v>
      </c>
    </row>
    <row r="150" spans="1:12" x14ac:dyDescent="0.3">
      <c r="A150">
        <v>148</v>
      </c>
      <c r="B150" t="s">
        <v>18</v>
      </c>
      <c r="C150" t="s">
        <v>139</v>
      </c>
      <c r="D150" t="s">
        <v>213</v>
      </c>
      <c r="E150" t="s">
        <v>170</v>
      </c>
      <c r="F150" t="s">
        <v>155</v>
      </c>
      <c r="G150" t="s">
        <v>186</v>
      </c>
      <c r="H150">
        <v>24</v>
      </c>
      <c r="I150">
        <v>25</v>
      </c>
      <c r="J150">
        <v>24</v>
      </c>
      <c r="K150">
        <v>25</v>
      </c>
      <c r="L150">
        <v>34</v>
      </c>
    </row>
    <row r="151" spans="1:12" x14ac:dyDescent="0.3">
      <c r="A151">
        <v>149</v>
      </c>
      <c r="B151" t="s">
        <v>18</v>
      </c>
      <c r="C151" t="s">
        <v>112</v>
      </c>
      <c r="D151" t="s">
        <v>110</v>
      </c>
      <c r="E151" t="s">
        <v>168</v>
      </c>
      <c r="F151" t="s">
        <v>201</v>
      </c>
      <c r="G151" t="s">
        <v>209</v>
      </c>
      <c r="H151">
        <v>14</v>
      </c>
      <c r="I151">
        <v>14</v>
      </c>
      <c r="J151">
        <v>13</v>
      </c>
      <c r="K151">
        <v>12</v>
      </c>
      <c r="L151">
        <v>50</v>
      </c>
    </row>
    <row r="152" spans="1:12" x14ac:dyDescent="0.3">
      <c r="A152">
        <v>150</v>
      </c>
      <c r="B152" t="s">
        <v>18</v>
      </c>
      <c r="C152" t="s">
        <v>206</v>
      </c>
      <c r="D152" t="s">
        <v>78</v>
      </c>
      <c r="E152" t="s">
        <v>209</v>
      </c>
      <c r="F152" t="s">
        <v>128</v>
      </c>
      <c r="G152" t="s">
        <v>105</v>
      </c>
      <c r="H152">
        <v>14</v>
      </c>
      <c r="I152">
        <v>14</v>
      </c>
      <c r="J152">
        <v>14</v>
      </c>
      <c r="K152">
        <v>21</v>
      </c>
      <c r="L152">
        <v>25</v>
      </c>
    </row>
    <row r="153" spans="1:12" x14ac:dyDescent="0.3">
      <c r="A153">
        <v>151</v>
      </c>
      <c r="B153" t="s">
        <v>19</v>
      </c>
      <c r="C153" t="s">
        <v>169</v>
      </c>
      <c r="D153" t="s">
        <v>215</v>
      </c>
      <c r="E153" t="s">
        <v>84</v>
      </c>
      <c r="F153" t="s">
        <v>79</v>
      </c>
      <c r="G153" t="s">
        <v>79</v>
      </c>
      <c r="H153">
        <v>29</v>
      </c>
      <c r="I153">
        <v>28</v>
      </c>
      <c r="J153">
        <v>29</v>
      </c>
      <c r="K153">
        <v>30</v>
      </c>
      <c r="L153">
        <v>38</v>
      </c>
    </row>
    <row r="154" spans="1:12" x14ac:dyDescent="0.3">
      <c r="A154">
        <v>152</v>
      </c>
      <c r="B154" t="s">
        <v>19</v>
      </c>
      <c r="C154" t="s">
        <v>107</v>
      </c>
      <c r="D154" t="s">
        <v>208</v>
      </c>
      <c r="E154" t="s">
        <v>169</v>
      </c>
      <c r="F154" t="s">
        <v>127</v>
      </c>
      <c r="G154" t="s">
        <v>210</v>
      </c>
      <c r="H154">
        <v>36</v>
      </c>
      <c r="I154">
        <v>36</v>
      </c>
      <c r="J154">
        <v>42</v>
      </c>
      <c r="K154">
        <v>55</v>
      </c>
      <c r="L154">
        <v>56</v>
      </c>
    </row>
    <row r="155" spans="1:12" x14ac:dyDescent="0.3">
      <c r="A155">
        <v>153</v>
      </c>
      <c r="B155" t="s">
        <v>19</v>
      </c>
      <c r="C155" t="s">
        <v>132</v>
      </c>
      <c r="D155" t="s">
        <v>150</v>
      </c>
      <c r="E155" t="s">
        <v>127</v>
      </c>
      <c r="F155" t="s">
        <v>131</v>
      </c>
      <c r="G155" t="s">
        <v>202</v>
      </c>
      <c r="H155">
        <v>10</v>
      </c>
      <c r="I155">
        <v>10</v>
      </c>
      <c r="J155">
        <v>10</v>
      </c>
      <c r="K155">
        <v>14</v>
      </c>
      <c r="L155">
        <v>15</v>
      </c>
    </row>
    <row r="156" spans="1:12" x14ac:dyDescent="0.3">
      <c r="A156">
        <v>154</v>
      </c>
      <c r="B156" t="s">
        <v>19</v>
      </c>
      <c r="C156" t="s">
        <v>122</v>
      </c>
      <c r="D156" t="s">
        <v>75</v>
      </c>
      <c r="E156" t="s">
        <v>77</v>
      </c>
      <c r="F156" t="s">
        <v>79</v>
      </c>
      <c r="G156" t="s">
        <v>91</v>
      </c>
      <c r="H156">
        <v>18</v>
      </c>
      <c r="I156">
        <v>18</v>
      </c>
      <c r="J156">
        <v>17</v>
      </c>
      <c r="K156">
        <v>17</v>
      </c>
      <c r="L156">
        <v>37</v>
      </c>
    </row>
    <row r="157" spans="1:12" x14ac:dyDescent="0.3">
      <c r="A157">
        <v>155</v>
      </c>
      <c r="B157" t="s">
        <v>19</v>
      </c>
      <c r="C157" t="s">
        <v>158</v>
      </c>
      <c r="D157" t="s">
        <v>119</v>
      </c>
      <c r="E157" t="s">
        <v>110</v>
      </c>
      <c r="F157" t="s">
        <v>127</v>
      </c>
      <c r="G157" t="s">
        <v>86</v>
      </c>
      <c r="H157">
        <v>17</v>
      </c>
      <c r="I157">
        <v>17</v>
      </c>
      <c r="J157">
        <v>17</v>
      </c>
      <c r="K157">
        <v>21</v>
      </c>
      <c r="L157">
        <v>32</v>
      </c>
    </row>
    <row r="158" spans="1:12" x14ac:dyDescent="0.3">
      <c r="A158">
        <v>156</v>
      </c>
      <c r="B158" t="s">
        <v>19</v>
      </c>
      <c r="C158" t="s">
        <v>71</v>
      </c>
      <c r="D158" t="s">
        <v>140</v>
      </c>
      <c r="E158" t="s">
        <v>65</v>
      </c>
      <c r="F158" t="s">
        <v>130</v>
      </c>
      <c r="G158" t="s">
        <v>125</v>
      </c>
      <c r="H158">
        <v>15</v>
      </c>
      <c r="I158">
        <v>16</v>
      </c>
      <c r="J158">
        <v>22</v>
      </c>
      <c r="K158">
        <v>22</v>
      </c>
      <c r="L158">
        <v>28</v>
      </c>
    </row>
    <row r="159" spans="1:12" x14ac:dyDescent="0.3">
      <c r="A159">
        <v>157</v>
      </c>
      <c r="B159" t="s">
        <v>19</v>
      </c>
      <c r="C159" t="s">
        <v>72</v>
      </c>
      <c r="D159" t="s">
        <v>72</v>
      </c>
      <c r="E159" t="s">
        <v>190</v>
      </c>
      <c r="F159" t="s">
        <v>147</v>
      </c>
      <c r="G159" t="s">
        <v>73</v>
      </c>
      <c r="H159">
        <v>20</v>
      </c>
      <c r="I159">
        <v>19</v>
      </c>
      <c r="J159">
        <v>20</v>
      </c>
      <c r="K159">
        <v>26</v>
      </c>
      <c r="L159">
        <v>25</v>
      </c>
    </row>
    <row r="160" spans="1:12" x14ac:dyDescent="0.3">
      <c r="A160">
        <v>158</v>
      </c>
      <c r="B160" t="s">
        <v>19</v>
      </c>
      <c r="C160" t="s">
        <v>89</v>
      </c>
      <c r="D160" t="s">
        <v>83</v>
      </c>
      <c r="E160" t="s">
        <v>108</v>
      </c>
      <c r="F160" t="s">
        <v>121</v>
      </c>
      <c r="G160" t="s">
        <v>127</v>
      </c>
      <c r="H160">
        <v>30</v>
      </c>
      <c r="I160">
        <v>30</v>
      </c>
      <c r="J160">
        <v>29</v>
      </c>
      <c r="K160">
        <v>28</v>
      </c>
      <c r="L160">
        <v>86</v>
      </c>
    </row>
    <row r="161" spans="1:12" x14ac:dyDescent="0.3">
      <c r="A161">
        <v>159</v>
      </c>
      <c r="B161" t="s">
        <v>19</v>
      </c>
      <c r="C161" t="s">
        <v>99</v>
      </c>
      <c r="D161" t="s">
        <v>90</v>
      </c>
      <c r="E161" t="s">
        <v>123</v>
      </c>
      <c r="F161" t="s">
        <v>117</v>
      </c>
      <c r="G161" t="s">
        <v>80</v>
      </c>
      <c r="H161">
        <v>26</v>
      </c>
      <c r="I161">
        <v>24</v>
      </c>
      <c r="J161">
        <v>32</v>
      </c>
      <c r="K161">
        <v>34</v>
      </c>
      <c r="L161">
        <v>34</v>
      </c>
    </row>
    <row r="162" spans="1:12" x14ac:dyDescent="0.3">
      <c r="A162">
        <v>160</v>
      </c>
      <c r="B162" t="s">
        <v>19</v>
      </c>
      <c r="C162" t="s">
        <v>105</v>
      </c>
      <c r="D162" t="s">
        <v>105</v>
      </c>
      <c r="E162" t="s">
        <v>84</v>
      </c>
      <c r="F162" t="s">
        <v>206</v>
      </c>
      <c r="G162" t="s">
        <v>75</v>
      </c>
      <c r="H162">
        <v>23</v>
      </c>
      <c r="I162">
        <v>23</v>
      </c>
      <c r="J162">
        <v>24</v>
      </c>
      <c r="K162">
        <v>26</v>
      </c>
      <c r="L162">
        <v>31</v>
      </c>
    </row>
    <row r="163" spans="1:12" x14ac:dyDescent="0.3">
      <c r="A163">
        <v>161</v>
      </c>
      <c r="B163" t="s">
        <v>19</v>
      </c>
      <c r="C163" t="s">
        <v>79</v>
      </c>
      <c r="D163" t="s">
        <v>153</v>
      </c>
      <c r="E163" t="s">
        <v>152</v>
      </c>
      <c r="F163" t="s">
        <v>61</v>
      </c>
      <c r="G163" t="s">
        <v>74</v>
      </c>
      <c r="H163">
        <v>17</v>
      </c>
      <c r="I163">
        <v>16</v>
      </c>
      <c r="J163">
        <v>14</v>
      </c>
      <c r="K163">
        <v>13</v>
      </c>
      <c r="L163">
        <v>13</v>
      </c>
    </row>
    <row r="164" spans="1:12" x14ac:dyDescent="0.3">
      <c r="A164">
        <v>162</v>
      </c>
      <c r="B164" t="s">
        <v>19</v>
      </c>
      <c r="C164" t="s">
        <v>153</v>
      </c>
      <c r="D164" t="s">
        <v>168</v>
      </c>
      <c r="E164" t="s">
        <v>70</v>
      </c>
      <c r="F164" t="s">
        <v>74</v>
      </c>
      <c r="G164" t="s">
        <v>101</v>
      </c>
      <c r="H164">
        <v>34</v>
      </c>
      <c r="I164">
        <v>34</v>
      </c>
      <c r="J164">
        <v>39</v>
      </c>
      <c r="K164">
        <v>39</v>
      </c>
      <c r="L164">
        <v>48</v>
      </c>
    </row>
    <row r="165" spans="1:12" x14ac:dyDescent="0.3">
      <c r="A165">
        <v>163</v>
      </c>
      <c r="B165" t="s">
        <v>19</v>
      </c>
      <c r="C165" t="s">
        <v>99</v>
      </c>
      <c r="D165" t="s">
        <v>69</v>
      </c>
      <c r="E165" t="s">
        <v>63</v>
      </c>
      <c r="F165" t="s">
        <v>123</v>
      </c>
      <c r="G165" t="s">
        <v>70</v>
      </c>
      <c r="H165">
        <v>26</v>
      </c>
      <c r="I165">
        <v>26</v>
      </c>
      <c r="J165">
        <v>36</v>
      </c>
      <c r="K165">
        <v>37</v>
      </c>
      <c r="L165">
        <v>45</v>
      </c>
    </row>
    <row r="166" spans="1:12" x14ac:dyDescent="0.3">
      <c r="A166">
        <v>164</v>
      </c>
      <c r="B166" t="s">
        <v>19</v>
      </c>
      <c r="C166" t="s">
        <v>203</v>
      </c>
      <c r="D166" t="s">
        <v>122</v>
      </c>
      <c r="E166" t="s">
        <v>90</v>
      </c>
      <c r="F166" t="s">
        <v>108</v>
      </c>
      <c r="G166" t="s">
        <v>168</v>
      </c>
      <c r="H166">
        <v>16</v>
      </c>
      <c r="I166">
        <v>16</v>
      </c>
      <c r="J166">
        <v>16</v>
      </c>
      <c r="K166">
        <v>15</v>
      </c>
      <c r="L166">
        <v>19</v>
      </c>
    </row>
    <row r="167" spans="1:12" x14ac:dyDescent="0.3">
      <c r="A167">
        <v>165</v>
      </c>
      <c r="B167" t="s">
        <v>19</v>
      </c>
      <c r="C167" t="s">
        <v>208</v>
      </c>
      <c r="D167" t="s">
        <v>216</v>
      </c>
      <c r="E167" t="s">
        <v>127</v>
      </c>
      <c r="F167" t="s">
        <v>88</v>
      </c>
      <c r="G167" t="s">
        <v>196</v>
      </c>
      <c r="H167">
        <v>13</v>
      </c>
      <c r="I167">
        <v>14</v>
      </c>
      <c r="J167">
        <v>14</v>
      </c>
      <c r="K167">
        <v>14</v>
      </c>
      <c r="L167">
        <v>27</v>
      </c>
    </row>
    <row r="168" spans="1:12" x14ac:dyDescent="0.3">
      <c r="A168">
        <v>166</v>
      </c>
      <c r="B168" t="s">
        <v>19</v>
      </c>
      <c r="C168" t="s">
        <v>132</v>
      </c>
      <c r="D168" t="s">
        <v>108</v>
      </c>
      <c r="E168" t="s">
        <v>166</v>
      </c>
      <c r="F168" t="s">
        <v>108</v>
      </c>
      <c r="G168" t="s">
        <v>70</v>
      </c>
      <c r="H168">
        <v>20</v>
      </c>
      <c r="I168">
        <v>21</v>
      </c>
      <c r="J168">
        <v>22</v>
      </c>
      <c r="K168">
        <v>21</v>
      </c>
      <c r="L168">
        <v>44</v>
      </c>
    </row>
    <row r="169" spans="1:12" x14ac:dyDescent="0.3">
      <c r="A169">
        <v>167</v>
      </c>
      <c r="B169" t="s">
        <v>19</v>
      </c>
      <c r="C169" t="s">
        <v>83</v>
      </c>
      <c r="D169" t="s">
        <v>112</v>
      </c>
      <c r="E169" t="s">
        <v>112</v>
      </c>
      <c r="F169" t="s">
        <v>132</v>
      </c>
      <c r="G169" t="s">
        <v>77</v>
      </c>
      <c r="H169">
        <v>9</v>
      </c>
      <c r="I169">
        <v>8</v>
      </c>
      <c r="J169">
        <v>8</v>
      </c>
      <c r="K169">
        <v>6</v>
      </c>
      <c r="L169">
        <v>36</v>
      </c>
    </row>
    <row r="170" spans="1:12" x14ac:dyDescent="0.3">
      <c r="A170">
        <v>168</v>
      </c>
      <c r="B170" t="s">
        <v>19</v>
      </c>
      <c r="C170" t="s">
        <v>78</v>
      </c>
      <c r="D170" t="s">
        <v>203</v>
      </c>
      <c r="E170" t="s">
        <v>74</v>
      </c>
      <c r="F170" t="s">
        <v>90</v>
      </c>
      <c r="G170" t="s">
        <v>108</v>
      </c>
      <c r="H170">
        <v>27</v>
      </c>
      <c r="I170">
        <v>28</v>
      </c>
      <c r="J170">
        <v>26</v>
      </c>
      <c r="K170">
        <v>32</v>
      </c>
      <c r="L170">
        <v>39</v>
      </c>
    </row>
    <row r="171" spans="1:12" x14ac:dyDescent="0.3">
      <c r="A171">
        <v>169</v>
      </c>
      <c r="B171" t="s">
        <v>19</v>
      </c>
      <c r="C171" t="s">
        <v>217</v>
      </c>
      <c r="D171" t="s">
        <v>218</v>
      </c>
      <c r="E171" t="s">
        <v>219</v>
      </c>
      <c r="F171" t="s">
        <v>220</v>
      </c>
      <c r="G171" t="s">
        <v>219</v>
      </c>
      <c r="H171">
        <v>36</v>
      </c>
      <c r="I171">
        <v>36</v>
      </c>
      <c r="J171">
        <v>36</v>
      </c>
      <c r="K171">
        <v>36</v>
      </c>
      <c r="L171">
        <v>37</v>
      </c>
    </row>
    <row r="172" spans="1:12" x14ac:dyDescent="0.3">
      <c r="A172">
        <v>170</v>
      </c>
      <c r="B172" t="s">
        <v>19</v>
      </c>
      <c r="C172" t="s">
        <v>124</v>
      </c>
      <c r="D172" t="s">
        <v>146</v>
      </c>
      <c r="E172" t="s">
        <v>182</v>
      </c>
      <c r="F172" t="s">
        <v>64</v>
      </c>
      <c r="G172" t="s">
        <v>63</v>
      </c>
      <c r="H172">
        <v>18</v>
      </c>
      <c r="I172">
        <v>17</v>
      </c>
      <c r="J172">
        <v>16</v>
      </c>
      <c r="K172">
        <v>16</v>
      </c>
      <c r="L172">
        <v>16</v>
      </c>
    </row>
    <row r="173" spans="1:12" x14ac:dyDescent="0.3">
      <c r="A173">
        <v>171</v>
      </c>
      <c r="B173" t="s">
        <v>19</v>
      </c>
      <c r="C173" t="s">
        <v>90</v>
      </c>
      <c r="D173" t="s">
        <v>168</v>
      </c>
      <c r="E173" t="s">
        <v>101</v>
      </c>
      <c r="F173" t="s">
        <v>70</v>
      </c>
      <c r="G173" t="s">
        <v>81</v>
      </c>
      <c r="H173">
        <v>28</v>
      </c>
      <c r="I173">
        <v>31</v>
      </c>
      <c r="J173">
        <v>43</v>
      </c>
      <c r="K173">
        <v>41</v>
      </c>
      <c r="L173">
        <v>50</v>
      </c>
    </row>
    <row r="174" spans="1:12" x14ac:dyDescent="0.3">
      <c r="A174">
        <v>172</v>
      </c>
      <c r="B174" t="s">
        <v>19</v>
      </c>
      <c r="C174" t="s">
        <v>70</v>
      </c>
      <c r="D174" t="s">
        <v>129</v>
      </c>
      <c r="E174" t="s">
        <v>132</v>
      </c>
      <c r="F174" t="s">
        <v>115</v>
      </c>
      <c r="G174" t="s">
        <v>76</v>
      </c>
      <c r="H174">
        <v>32</v>
      </c>
      <c r="I174">
        <v>32</v>
      </c>
      <c r="J174">
        <v>32</v>
      </c>
      <c r="K174">
        <v>56</v>
      </c>
      <c r="L174">
        <v>64</v>
      </c>
    </row>
    <row r="175" spans="1:12" x14ac:dyDescent="0.3">
      <c r="A175">
        <v>173</v>
      </c>
      <c r="B175" t="s">
        <v>19</v>
      </c>
      <c r="C175" t="s">
        <v>169</v>
      </c>
      <c r="D175" t="s">
        <v>153</v>
      </c>
      <c r="E175" t="s">
        <v>99</v>
      </c>
      <c r="F175" t="s">
        <v>80</v>
      </c>
      <c r="G175" t="s">
        <v>73</v>
      </c>
      <c r="H175">
        <v>20</v>
      </c>
      <c r="I175">
        <v>20</v>
      </c>
      <c r="J175">
        <v>20</v>
      </c>
      <c r="K175">
        <v>20</v>
      </c>
      <c r="L175">
        <v>54</v>
      </c>
    </row>
    <row r="176" spans="1:12" x14ac:dyDescent="0.3">
      <c r="A176">
        <v>174</v>
      </c>
      <c r="B176" t="s">
        <v>19</v>
      </c>
      <c r="C176" t="s">
        <v>159</v>
      </c>
      <c r="D176" t="s">
        <v>115</v>
      </c>
      <c r="E176" t="s">
        <v>209</v>
      </c>
      <c r="F176" t="s">
        <v>92</v>
      </c>
      <c r="G176" t="s">
        <v>125</v>
      </c>
      <c r="H176">
        <v>19</v>
      </c>
      <c r="I176">
        <v>19</v>
      </c>
      <c r="J176">
        <v>19</v>
      </c>
      <c r="K176">
        <v>19</v>
      </c>
      <c r="L176">
        <v>29</v>
      </c>
    </row>
    <row r="177" spans="1:12" x14ac:dyDescent="0.3">
      <c r="A177">
        <v>175</v>
      </c>
      <c r="B177" t="s">
        <v>19</v>
      </c>
      <c r="C177" t="s">
        <v>92</v>
      </c>
      <c r="D177" t="s">
        <v>84</v>
      </c>
      <c r="E177" t="s">
        <v>79</v>
      </c>
      <c r="F177" t="s">
        <v>125</v>
      </c>
      <c r="G177" t="s">
        <v>169</v>
      </c>
      <c r="H177">
        <v>9</v>
      </c>
      <c r="I177">
        <v>9</v>
      </c>
      <c r="J177">
        <v>9</v>
      </c>
      <c r="K177">
        <v>9</v>
      </c>
      <c r="L177">
        <v>17</v>
      </c>
    </row>
    <row r="178" spans="1:12" x14ac:dyDescent="0.3">
      <c r="A178">
        <v>176</v>
      </c>
      <c r="B178" t="s">
        <v>19</v>
      </c>
      <c r="C178" t="s">
        <v>201</v>
      </c>
      <c r="D178" t="s">
        <v>76</v>
      </c>
      <c r="E178" t="s">
        <v>70</v>
      </c>
      <c r="F178" t="s">
        <v>84</v>
      </c>
      <c r="G178" t="s">
        <v>112</v>
      </c>
      <c r="H178">
        <v>31</v>
      </c>
      <c r="I178">
        <v>31</v>
      </c>
      <c r="J178">
        <v>27</v>
      </c>
      <c r="K178">
        <v>27</v>
      </c>
      <c r="L178">
        <v>49</v>
      </c>
    </row>
    <row r="179" spans="1:12" x14ac:dyDescent="0.3">
      <c r="A179">
        <v>177</v>
      </c>
      <c r="B179" t="s">
        <v>19</v>
      </c>
      <c r="C179" t="s">
        <v>69</v>
      </c>
      <c r="D179" t="s">
        <v>98</v>
      </c>
      <c r="E179" t="s">
        <v>173</v>
      </c>
      <c r="F179" t="s">
        <v>189</v>
      </c>
      <c r="G179" t="s">
        <v>123</v>
      </c>
      <c r="H179">
        <v>19</v>
      </c>
      <c r="I179">
        <v>17</v>
      </c>
      <c r="J179">
        <v>18</v>
      </c>
      <c r="K179">
        <v>16</v>
      </c>
      <c r="L179">
        <v>20</v>
      </c>
    </row>
    <row r="180" spans="1:12" x14ac:dyDescent="0.3">
      <c r="A180">
        <v>178</v>
      </c>
      <c r="B180" t="s">
        <v>19</v>
      </c>
      <c r="C180" t="s">
        <v>201</v>
      </c>
      <c r="D180" t="s">
        <v>110</v>
      </c>
      <c r="E180" t="s">
        <v>168</v>
      </c>
      <c r="F180" t="s">
        <v>129</v>
      </c>
      <c r="G180" t="s">
        <v>121</v>
      </c>
      <c r="H180">
        <v>13</v>
      </c>
      <c r="I180">
        <v>13</v>
      </c>
      <c r="J180">
        <v>13</v>
      </c>
      <c r="K180">
        <v>13</v>
      </c>
      <c r="L180">
        <v>20</v>
      </c>
    </row>
    <row r="181" spans="1:12" x14ac:dyDescent="0.3">
      <c r="A181">
        <v>179</v>
      </c>
      <c r="B181" t="s">
        <v>19</v>
      </c>
      <c r="C181" t="s">
        <v>80</v>
      </c>
      <c r="D181" t="s">
        <v>79</v>
      </c>
      <c r="E181" t="s">
        <v>147</v>
      </c>
      <c r="F181" t="s">
        <v>214</v>
      </c>
      <c r="G181" t="s">
        <v>166</v>
      </c>
      <c r="H181">
        <v>13</v>
      </c>
      <c r="I181">
        <v>13</v>
      </c>
      <c r="J181">
        <v>13</v>
      </c>
      <c r="K181">
        <v>13</v>
      </c>
      <c r="L181">
        <v>18</v>
      </c>
    </row>
    <row r="182" spans="1:12" x14ac:dyDescent="0.3">
      <c r="A182">
        <v>180</v>
      </c>
      <c r="B182" t="s">
        <v>19</v>
      </c>
      <c r="C182" t="s">
        <v>85</v>
      </c>
      <c r="D182" t="s">
        <v>122</v>
      </c>
      <c r="E182" t="s">
        <v>129</v>
      </c>
      <c r="F182" t="s">
        <v>108</v>
      </c>
      <c r="G182" t="s">
        <v>92</v>
      </c>
      <c r="H182">
        <v>14</v>
      </c>
      <c r="I182">
        <v>12</v>
      </c>
      <c r="J182">
        <v>12</v>
      </c>
      <c r="K182">
        <v>12</v>
      </c>
      <c r="L182">
        <v>17</v>
      </c>
    </row>
    <row r="183" spans="1:12" x14ac:dyDescent="0.3">
      <c r="A183">
        <v>181</v>
      </c>
      <c r="B183" t="s">
        <v>19</v>
      </c>
      <c r="C183" t="s">
        <v>101</v>
      </c>
      <c r="D183" t="s">
        <v>90</v>
      </c>
      <c r="E183" t="s">
        <v>123</v>
      </c>
      <c r="F183" t="s">
        <v>69</v>
      </c>
      <c r="G183" t="s">
        <v>98</v>
      </c>
      <c r="H183">
        <v>22</v>
      </c>
      <c r="I183">
        <v>22</v>
      </c>
      <c r="J183">
        <v>22</v>
      </c>
      <c r="K183">
        <v>22</v>
      </c>
      <c r="L183">
        <v>22</v>
      </c>
    </row>
    <row r="184" spans="1:12" x14ac:dyDescent="0.3">
      <c r="A184">
        <v>182</v>
      </c>
      <c r="B184" t="s">
        <v>19</v>
      </c>
      <c r="C184" t="s">
        <v>195</v>
      </c>
      <c r="D184" t="s">
        <v>132</v>
      </c>
      <c r="E184" t="s">
        <v>118</v>
      </c>
      <c r="F184" t="s">
        <v>62</v>
      </c>
      <c r="G184" t="s">
        <v>84</v>
      </c>
      <c r="H184">
        <v>27</v>
      </c>
      <c r="I184">
        <v>26</v>
      </c>
      <c r="J184">
        <v>31</v>
      </c>
      <c r="K184">
        <v>35</v>
      </c>
      <c r="L184">
        <v>45</v>
      </c>
    </row>
    <row r="185" spans="1:12" x14ac:dyDescent="0.3">
      <c r="A185">
        <v>183</v>
      </c>
      <c r="B185" t="s">
        <v>19</v>
      </c>
      <c r="C185" t="s">
        <v>121</v>
      </c>
      <c r="D185" t="s">
        <v>86</v>
      </c>
      <c r="E185" t="s">
        <v>120</v>
      </c>
      <c r="F185" t="s">
        <v>127</v>
      </c>
      <c r="G185" t="s">
        <v>206</v>
      </c>
      <c r="H185">
        <v>14</v>
      </c>
      <c r="I185">
        <v>15</v>
      </c>
      <c r="J185">
        <v>15</v>
      </c>
      <c r="K185">
        <v>19</v>
      </c>
      <c r="L185">
        <v>19</v>
      </c>
    </row>
    <row r="186" spans="1:12" x14ac:dyDescent="0.3">
      <c r="A186">
        <v>184</v>
      </c>
      <c r="B186" t="s">
        <v>19</v>
      </c>
      <c r="C186" t="s">
        <v>221</v>
      </c>
      <c r="D186" t="s">
        <v>221</v>
      </c>
      <c r="E186" t="s">
        <v>204</v>
      </c>
      <c r="F186" t="s">
        <v>171</v>
      </c>
      <c r="G186" t="s">
        <v>142</v>
      </c>
      <c r="H186">
        <v>19</v>
      </c>
      <c r="I186">
        <v>18</v>
      </c>
      <c r="J186">
        <v>18</v>
      </c>
      <c r="K186">
        <v>18</v>
      </c>
      <c r="L186">
        <v>18</v>
      </c>
    </row>
    <row r="187" spans="1:12" x14ac:dyDescent="0.3">
      <c r="A187">
        <v>185</v>
      </c>
      <c r="B187" t="s">
        <v>19</v>
      </c>
      <c r="C187" t="s">
        <v>185</v>
      </c>
      <c r="D187" t="s">
        <v>114</v>
      </c>
      <c r="E187" t="s">
        <v>85</v>
      </c>
      <c r="F187" t="s">
        <v>201</v>
      </c>
      <c r="G187" t="s">
        <v>88</v>
      </c>
      <c r="H187">
        <v>11</v>
      </c>
      <c r="I187">
        <v>11</v>
      </c>
      <c r="J187">
        <v>10</v>
      </c>
      <c r="K187">
        <v>10</v>
      </c>
      <c r="L187">
        <v>15</v>
      </c>
    </row>
    <row r="188" spans="1:12" x14ac:dyDescent="0.3">
      <c r="A188">
        <v>186</v>
      </c>
      <c r="B188" t="s">
        <v>19</v>
      </c>
      <c r="C188" t="s">
        <v>127</v>
      </c>
      <c r="D188" t="s">
        <v>112</v>
      </c>
      <c r="E188" t="s">
        <v>125</v>
      </c>
      <c r="F188" t="s">
        <v>117</v>
      </c>
      <c r="G188" t="s">
        <v>195</v>
      </c>
      <c r="H188">
        <v>10</v>
      </c>
      <c r="I188">
        <v>10</v>
      </c>
      <c r="J188">
        <v>10</v>
      </c>
      <c r="K188">
        <v>10</v>
      </c>
      <c r="L188">
        <v>53</v>
      </c>
    </row>
    <row r="189" spans="1:12" x14ac:dyDescent="0.3">
      <c r="A189">
        <v>187</v>
      </c>
      <c r="B189" t="s">
        <v>19</v>
      </c>
      <c r="C189" t="s">
        <v>166</v>
      </c>
      <c r="D189" t="s">
        <v>79</v>
      </c>
      <c r="E189" t="s">
        <v>146</v>
      </c>
      <c r="F189" t="s">
        <v>99</v>
      </c>
      <c r="G189" t="s">
        <v>92</v>
      </c>
      <c r="H189">
        <v>23</v>
      </c>
      <c r="I189">
        <v>23</v>
      </c>
      <c r="J189">
        <v>23</v>
      </c>
      <c r="K189">
        <v>30</v>
      </c>
      <c r="L189">
        <v>29</v>
      </c>
    </row>
    <row r="190" spans="1:12" x14ac:dyDescent="0.3">
      <c r="A190">
        <v>188</v>
      </c>
      <c r="B190" t="s">
        <v>19</v>
      </c>
      <c r="C190" t="s">
        <v>62</v>
      </c>
      <c r="D190" t="s">
        <v>99</v>
      </c>
      <c r="E190" t="s">
        <v>63</v>
      </c>
      <c r="F190" t="s">
        <v>184</v>
      </c>
      <c r="G190" t="s">
        <v>144</v>
      </c>
      <c r="H190">
        <v>16</v>
      </c>
      <c r="I190">
        <v>15</v>
      </c>
      <c r="J190">
        <v>15</v>
      </c>
      <c r="K190">
        <v>16</v>
      </c>
      <c r="L190">
        <v>39</v>
      </c>
    </row>
    <row r="191" spans="1:12" x14ac:dyDescent="0.3">
      <c r="A191">
        <v>189</v>
      </c>
      <c r="B191" t="s">
        <v>19</v>
      </c>
      <c r="C191" t="s">
        <v>118</v>
      </c>
      <c r="D191" t="s">
        <v>81</v>
      </c>
      <c r="E191" t="s">
        <v>182</v>
      </c>
      <c r="F191" t="s">
        <v>184</v>
      </c>
      <c r="G191" t="s">
        <v>77</v>
      </c>
      <c r="H191">
        <v>14</v>
      </c>
      <c r="I191">
        <v>15</v>
      </c>
      <c r="J191">
        <v>35</v>
      </c>
      <c r="K191">
        <v>36</v>
      </c>
      <c r="L191">
        <v>43</v>
      </c>
    </row>
    <row r="192" spans="1:12" x14ac:dyDescent="0.3">
      <c r="A192">
        <v>190</v>
      </c>
      <c r="B192" t="s">
        <v>19</v>
      </c>
      <c r="C192" t="s">
        <v>128</v>
      </c>
      <c r="D192" t="s">
        <v>84</v>
      </c>
      <c r="E192" t="s">
        <v>61</v>
      </c>
      <c r="F192" t="s">
        <v>168</v>
      </c>
      <c r="G192" t="s">
        <v>62</v>
      </c>
      <c r="H192">
        <v>19</v>
      </c>
      <c r="I192">
        <v>19</v>
      </c>
      <c r="J192">
        <v>17</v>
      </c>
      <c r="K192">
        <v>25</v>
      </c>
      <c r="L192">
        <v>28</v>
      </c>
    </row>
    <row r="193" spans="1:12" x14ac:dyDescent="0.3">
      <c r="A193">
        <v>191</v>
      </c>
      <c r="B193" t="s">
        <v>19</v>
      </c>
      <c r="C193" t="s">
        <v>139</v>
      </c>
      <c r="D193" t="s">
        <v>222</v>
      </c>
      <c r="E193" t="s">
        <v>202</v>
      </c>
      <c r="F193" t="s">
        <v>196</v>
      </c>
      <c r="G193" t="s">
        <v>206</v>
      </c>
      <c r="H193">
        <v>15</v>
      </c>
      <c r="I193">
        <v>14</v>
      </c>
      <c r="J193">
        <v>13</v>
      </c>
      <c r="K193">
        <v>14</v>
      </c>
      <c r="L193">
        <v>38</v>
      </c>
    </row>
    <row r="194" spans="1:12" x14ac:dyDescent="0.3">
      <c r="A194">
        <v>192</v>
      </c>
      <c r="B194" t="s">
        <v>19</v>
      </c>
      <c r="C194" t="s">
        <v>112</v>
      </c>
      <c r="D194" t="s">
        <v>180</v>
      </c>
      <c r="E194" t="s">
        <v>133</v>
      </c>
      <c r="F194" t="s">
        <v>169</v>
      </c>
      <c r="G194" t="s">
        <v>132</v>
      </c>
      <c r="H194">
        <v>18</v>
      </c>
      <c r="I194">
        <v>18</v>
      </c>
      <c r="J194">
        <v>18</v>
      </c>
      <c r="K194">
        <v>18</v>
      </c>
      <c r="L194">
        <v>45</v>
      </c>
    </row>
    <row r="195" spans="1:12" x14ac:dyDescent="0.3">
      <c r="A195">
        <v>193</v>
      </c>
      <c r="B195" t="s">
        <v>19</v>
      </c>
      <c r="C195" t="s">
        <v>100</v>
      </c>
      <c r="D195" t="s">
        <v>65</v>
      </c>
      <c r="E195" t="s">
        <v>197</v>
      </c>
      <c r="F195" t="s">
        <v>147</v>
      </c>
      <c r="G195" t="s">
        <v>64</v>
      </c>
      <c r="H195">
        <v>15</v>
      </c>
      <c r="I195">
        <v>15</v>
      </c>
      <c r="J195">
        <v>15</v>
      </c>
      <c r="K195">
        <v>15</v>
      </c>
      <c r="L195">
        <v>20</v>
      </c>
    </row>
    <row r="196" spans="1:12" x14ac:dyDescent="0.3">
      <c r="A196">
        <v>194</v>
      </c>
      <c r="B196" t="s">
        <v>19</v>
      </c>
      <c r="C196" t="s">
        <v>61</v>
      </c>
      <c r="D196" t="s">
        <v>100</v>
      </c>
      <c r="E196" t="s">
        <v>190</v>
      </c>
      <c r="F196" t="s">
        <v>123</v>
      </c>
      <c r="G196" t="s">
        <v>98</v>
      </c>
      <c r="H196">
        <v>10</v>
      </c>
      <c r="I196">
        <v>10</v>
      </c>
      <c r="J196">
        <v>12</v>
      </c>
      <c r="K196">
        <v>21</v>
      </c>
      <c r="L196">
        <v>20</v>
      </c>
    </row>
    <row r="197" spans="1:12" x14ac:dyDescent="0.3">
      <c r="A197">
        <v>195</v>
      </c>
      <c r="B197" t="s">
        <v>19</v>
      </c>
      <c r="C197" t="s">
        <v>159</v>
      </c>
      <c r="D197" t="s">
        <v>118</v>
      </c>
      <c r="E197" t="s">
        <v>160</v>
      </c>
      <c r="F197" t="s">
        <v>63</v>
      </c>
      <c r="G197" t="s">
        <v>165</v>
      </c>
      <c r="H197">
        <v>19</v>
      </c>
      <c r="I197">
        <v>17</v>
      </c>
      <c r="J197">
        <v>15</v>
      </c>
      <c r="K197">
        <v>18</v>
      </c>
      <c r="L197">
        <v>21</v>
      </c>
    </row>
    <row r="198" spans="1:12" x14ac:dyDescent="0.3">
      <c r="A198">
        <v>196</v>
      </c>
      <c r="B198" t="s">
        <v>19</v>
      </c>
      <c r="C198" t="s">
        <v>71</v>
      </c>
      <c r="D198" t="s">
        <v>68</v>
      </c>
      <c r="E198" t="s">
        <v>173</v>
      </c>
      <c r="F198" t="s">
        <v>130</v>
      </c>
      <c r="G198" t="s">
        <v>97</v>
      </c>
      <c r="H198">
        <v>13</v>
      </c>
      <c r="I198">
        <v>13</v>
      </c>
      <c r="J198">
        <v>13</v>
      </c>
      <c r="K198">
        <v>11</v>
      </c>
      <c r="L198">
        <v>25</v>
      </c>
    </row>
    <row r="199" spans="1:12" x14ac:dyDescent="0.3">
      <c r="A199">
        <v>197</v>
      </c>
      <c r="B199" t="s">
        <v>19</v>
      </c>
      <c r="C199" t="s">
        <v>161</v>
      </c>
      <c r="D199" t="s">
        <v>130</v>
      </c>
      <c r="E199" t="s">
        <v>94</v>
      </c>
      <c r="F199" t="s">
        <v>172</v>
      </c>
      <c r="G199" t="s">
        <v>67</v>
      </c>
      <c r="H199">
        <v>20</v>
      </c>
      <c r="I199">
        <v>20</v>
      </c>
      <c r="J199">
        <v>19</v>
      </c>
      <c r="K199">
        <v>19</v>
      </c>
      <c r="L199">
        <v>20</v>
      </c>
    </row>
    <row r="200" spans="1:12" x14ac:dyDescent="0.3">
      <c r="A200">
        <v>198</v>
      </c>
      <c r="B200" t="s">
        <v>19</v>
      </c>
      <c r="C200" t="s">
        <v>139</v>
      </c>
      <c r="D200" t="s">
        <v>83</v>
      </c>
      <c r="E200" t="s">
        <v>78</v>
      </c>
      <c r="F200" t="s">
        <v>180</v>
      </c>
      <c r="G200" t="s">
        <v>194</v>
      </c>
      <c r="H200">
        <v>19</v>
      </c>
      <c r="I200">
        <v>18</v>
      </c>
      <c r="J200">
        <v>18</v>
      </c>
      <c r="K200">
        <v>18</v>
      </c>
      <c r="L200">
        <v>24</v>
      </c>
    </row>
    <row r="201" spans="1:12" x14ac:dyDescent="0.3">
      <c r="A201">
        <v>199</v>
      </c>
      <c r="B201" t="s">
        <v>19</v>
      </c>
      <c r="C201" t="s">
        <v>213</v>
      </c>
      <c r="D201" t="s">
        <v>114</v>
      </c>
      <c r="E201" t="s">
        <v>109</v>
      </c>
      <c r="F201" t="s">
        <v>83</v>
      </c>
      <c r="G201" t="s">
        <v>185</v>
      </c>
      <c r="H201">
        <v>25</v>
      </c>
      <c r="I201">
        <v>25</v>
      </c>
      <c r="J201">
        <v>25</v>
      </c>
      <c r="K201">
        <v>25</v>
      </c>
      <c r="L201">
        <v>36</v>
      </c>
    </row>
    <row r="202" spans="1:12" x14ac:dyDescent="0.3">
      <c r="A202">
        <v>200</v>
      </c>
      <c r="B202" t="s">
        <v>19</v>
      </c>
      <c r="C202" t="s">
        <v>223</v>
      </c>
      <c r="D202" t="s">
        <v>71</v>
      </c>
      <c r="E202" t="s">
        <v>64</v>
      </c>
      <c r="F202" t="s">
        <v>63</v>
      </c>
      <c r="G202" t="s">
        <v>214</v>
      </c>
      <c r="H202">
        <v>14</v>
      </c>
      <c r="I202">
        <v>14</v>
      </c>
      <c r="J202">
        <v>14</v>
      </c>
      <c r="K202">
        <v>14</v>
      </c>
      <c r="L202">
        <v>13</v>
      </c>
    </row>
  </sheetData>
  <mergeCells count="2">
    <mergeCell ref="A1:A2"/>
    <mergeCell ref="B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24966-C8B6-4918-89C6-C678F4262C91}">
  <sheetPr>
    <outlinePr summaryBelow="0" summaryRight="0"/>
  </sheetPr>
  <dimension ref="A1:AY58"/>
  <sheetViews>
    <sheetView tabSelected="1" zoomScaleNormal="10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B12" sqref="B12:B21"/>
    </sheetView>
  </sheetViews>
  <sheetFormatPr defaultColWidth="12.5546875" defaultRowHeight="13.8" x14ac:dyDescent="0.3"/>
  <cols>
    <col min="1" max="1" width="8.88671875" style="19" bestFit="1" customWidth="1"/>
    <col min="2" max="3" width="7.88671875" style="19" customWidth="1"/>
    <col min="4" max="4" width="8.6640625" style="19" bestFit="1" customWidth="1"/>
    <col min="5" max="5" width="8.44140625" style="19" bestFit="1" customWidth="1"/>
    <col min="6" max="6" width="10.44140625" style="19" bestFit="1" customWidth="1"/>
    <col min="7" max="7" width="8.109375" style="19" bestFit="1" customWidth="1"/>
    <col min="8" max="8" width="9.88671875" style="19" bestFit="1" customWidth="1"/>
    <col min="9" max="9" width="12.6640625" style="19" customWidth="1"/>
    <col min="10" max="10" width="12.44140625" style="19" bestFit="1" customWidth="1"/>
    <col min="11" max="12" width="12.33203125" style="19" bestFit="1" customWidth="1"/>
    <col min="13" max="13" width="11.33203125" style="19" bestFit="1" customWidth="1"/>
    <col min="14" max="14" width="18.6640625" style="19" bestFit="1" customWidth="1"/>
    <col min="15" max="15" width="13.44140625" style="19" bestFit="1" customWidth="1"/>
    <col min="16" max="16" width="12.33203125" style="19" bestFit="1" customWidth="1"/>
    <col min="17" max="17" width="11.33203125" style="19" bestFit="1" customWidth="1"/>
    <col min="18" max="18" width="18.6640625" style="19" bestFit="1" customWidth="1"/>
    <col min="19" max="19" width="13.44140625" style="19" bestFit="1" customWidth="1"/>
    <col min="20" max="23" width="12" style="19" bestFit="1" customWidth="1"/>
    <col min="24" max="24" width="10" style="19" bestFit="1" customWidth="1"/>
    <col min="25" max="30" width="12" style="19" bestFit="1" customWidth="1"/>
    <col min="31" max="31" width="9" style="19" bestFit="1" customWidth="1"/>
    <col min="32" max="40" width="12.33203125" style="19" bestFit="1" customWidth="1"/>
    <col min="41" max="41" width="9" style="19" bestFit="1" customWidth="1"/>
    <col min="42" max="50" width="12.33203125" style="19" bestFit="1" customWidth="1"/>
    <col min="51" max="51" width="9" style="19" bestFit="1" customWidth="1"/>
    <col min="52" max="16384" width="12.5546875" style="19"/>
  </cols>
  <sheetData>
    <row r="1" spans="1:51" s="17" customFormat="1" x14ac:dyDescent="0.3">
      <c r="A1" s="16" t="s">
        <v>225</v>
      </c>
      <c r="B1" s="16" t="s">
        <v>226</v>
      </c>
      <c r="C1" s="16" t="s">
        <v>556</v>
      </c>
      <c r="D1" s="17" t="s">
        <v>227</v>
      </c>
      <c r="E1" s="17" t="s">
        <v>228</v>
      </c>
      <c r="F1" s="17" t="s">
        <v>229</v>
      </c>
      <c r="G1" s="17" t="s">
        <v>230</v>
      </c>
      <c r="H1" s="18" t="s">
        <v>231</v>
      </c>
      <c r="I1" s="16" t="s">
        <v>232</v>
      </c>
      <c r="J1" s="17" t="s">
        <v>233</v>
      </c>
      <c r="K1" s="17" t="s">
        <v>234</v>
      </c>
      <c r="L1" s="17" t="s">
        <v>235</v>
      </c>
      <c r="M1" s="17" t="s">
        <v>236</v>
      </c>
      <c r="N1" s="17" t="s">
        <v>237</v>
      </c>
      <c r="O1" s="17" t="s">
        <v>238</v>
      </c>
      <c r="P1" s="17" t="s">
        <v>235</v>
      </c>
      <c r="Q1" s="17" t="s">
        <v>236</v>
      </c>
      <c r="R1" s="17" t="s">
        <v>237</v>
      </c>
      <c r="S1" s="17" t="s">
        <v>238</v>
      </c>
      <c r="T1" s="19" t="s">
        <v>239</v>
      </c>
      <c r="U1" s="19" t="s">
        <v>240</v>
      </c>
      <c r="V1" s="19" t="s">
        <v>241</v>
      </c>
      <c r="W1" s="19" t="s">
        <v>242</v>
      </c>
      <c r="X1" s="19" t="s">
        <v>243</v>
      </c>
      <c r="Y1" s="19" t="s">
        <v>244</v>
      </c>
      <c r="Z1" s="19" t="s">
        <v>245</v>
      </c>
      <c r="AA1" s="19" t="s">
        <v>246</v>
      </c>
      <c r="AB1" s="19" t="s">
        <v>247</v>
      </c>
      <c r="AC1" s="19" t="s">
        <v>248</v>
      </c>
      <c r="AD1" s="19" t="s">
        <v>249</v>
      </c>
      <c r="AE1" s="19" t="s">
        <v>250</v>
      </c>
      <c r="AF1" s="19" t="s">
        <v>251</v>
      </c>
      <c r="AG1" s="19" t="s">
        <v>252</v>
      </c>
      <c r="AH1" s="19" t="s">
        <v>253</v>
      </c>
      <c r="AI1" s="19" t="s">
        <v>254</v>
      </c>
      <c r="AJ1" s="19" t="s">
        <v>255</v>
      </c>
      <c r="AK1" s="19" t="s">
        <v>256</v>
      </c>
      <c r="AL1" s="19" t="s">
        <v>257</v>
      </c>
      <c r="AM1" s="19" t="s">
        <v>258</v>
      </c>
      <c r="AN1" s="19" t="s">
        <v>259</v>
      </c>
      <c r="AO1" s="19" t="s">
        <v>260</v>
      </c>
      <c r="AP1" s="19" t="s">
        <v>261</v>
      </c>
      <c r="AQ1" s="19" t="s">
        <v>262</v>
      </c>
      <c r="AR1" s="19" t="s">
        <v>263</v>
      </c>
      <c r="AS1" s="19" t="s">
        <v>264</v>
      </c>
      <c r="AT1" s="19" t="s">
        <v>265</v>
      </c>
      <c r="AU1" s="19" t="s">
        <v>266</v>
      </c>
      <c r="AV1" s="19" t="s">
        <v>267</v>
      </c>
      <c r="AW1" s="19" t="s">
        <v>268</v>
      </c>
      <c r="AX1" s="19" t="s">
        <v>269</v>
      </c>
      <c r="AY1" s="19" t="s">
        <v>270</v>
      </c>
    </row>
    <row r="2" spans="1:51" x14ac:dyDescent="0.3">
      <c r="A2" s="20" t="s">
        <v>271</v>
      </c>
      <c r="B2" s="20" t="s">
        <v>559</v>
      </c>
      <c r="C2" s="20" t="s">
        <v>557</v>
      </c>
      <c r="D2" s="21">
        <v>7.1078999999999999</v>
      </c>
      <c r="E2" s="21">
        <v>2.3496000000000001</v>
      </c>
      <c r="F2" s="21">
        <f>D2-E2</f>
        <v>4.7583000000000002</v>
      </c>
      <c r="G2" s="22">
        <v>5.7521000000000004</v>
      </c>
      <c r="H2" s="23">
        <f>G2-E2</f>
        <v>3.4025000000000003</v>
      </c>
      <c r="I2" s="19">
        <f>H2/F2</f>
        <v>0.71506630519303116</v>
      </c>
      <c r="J2" s="19">
        <v>4291.0833000000002</v>
      </c>
      <c r="K2" s="19">
        <v>641.59360000000004</v>
      </c>
      <c r="L2" s="19">
        <v>2015.6259</v>
      </c>
      <c r="M2" s="19">
        <v>0.1502</v>
      </c>
      <c r="N2" s="19">
        <v>4270.5147999999999</v>
      </c>
      <c r="O2" s="19">
        <v>75.706000000000003</v>
      </c>
      <c r="P2" s="19">
        <v>2015.6259</v>
      </c>
      <c r="Q2" s="19">
        <v>0.1502</v>
      </c>
      <c r="R2" s="19">
        <v>4270.5147999999999</v>
      </c>
      <c r="S2" s="19">
        <v>75.706000000000003</v>
      </c>
      <c r="T2" s="19">
        <v>643.71680000000003</v>
      </c>
      <c r="U2" s="19">
        <v>1198.5346</v>
      </c>
      <c r="V2" s="19">
        <v>1163.9590000000001</v>
      </c>
      <c r="W2" s="19">
        <v>732.37199999999996</v>
      </c>
      <c r="X2" s="19">
        <f>SUM(T2:W2)</f>
        <v>3738.5823999999998</v>
      </c>
      <c r="Y2" s="19">
        <f>X2/J2</f>
        <v>0.87124442445570782</v>
      </c>
      <c r="Z2" s="19">
        <v>242.51750000000001</v>
      </c>
      <c r="AA2" s="19">
        <v>167.7929</v>
      </c>
      <c r="AB2" s="19">
        <v>43.083100000000002</v>
      </c>
      <c r="AC2" s="19">
        <v>19.152100000000001</v>
      </c>
      <c r="AD2" s="19">
        <v>15.896800000000001</v>
      </c>
      <c r="AE2" s="19">
        <v>64.038799999999995</v>
      </c>
      <c r="AF2" s="19">
        <v>64.142499999999998</v>
      </c>
      <c r="AG2" s="19">
        <v>319.79349999999999</v>
      </c>
      <c r="AH2" s="19">
        <v>491.35660000000001</v>
      </c>
      <c r="AI2" s="19">
        <v>470.54680000000002</v>
      </c>
      <c r="AJ2" s="19">
        <v>200.42330000000001</v>
      </c>
      <c r="AK2" s="19">
        <v>173.16229999999999</v>
      </c>
      <c r="AL2" s="19">
        <v>54.4328</v>
      </c>
      <c r="AM2" s="19">
        <v>27.1631</v>
      </c>
      <c r="AN2" s="19">
        <v>26.012</v>
      </c>
      <c r="AO2" s="19">
        <v>188.59299999999999</v>
      </c>
      <c r="AP2" s="19">
        <v>0.26329999999999998</v>
      </c>
      <c r="AQ2" s="19">
        <v>3.6227999999999998</v>
      </c>
      <c r="AR2" s="19">
        <v>8.6323000000000008</v>
      </c>
      <c r="AS2" s="19">
        <v>12.5306</v>
      </c>
      <c r="AT2" s="19">
        <v>6.8451000000000004</v>
      </c>
      <c r="AU2" s="19">
        <v>7.3787000000000003</v>
      </c>
      <c r="AV2" s="19">
        <v>2.8374000000000001</v>
      </c>
      <c r="AW2" s="19">
        <v>1.5887</v>
      </c>
      <c r="AX2" s="19">
        <v>1.7553000000000001</v>
      </c>
      <c r="AY2" s="19">
        <v>30.2516</v>
      </c>
    </row>
    <row r="3" spans="1:51" x14ac:dyDescent="0.3">
      <c r="A3" s="20" t="s">
        <v>272</v>
      </c>
      <c r="B3" s="20" t="s">
        <v>559</v>
      </c>
      <c r="C3" s="20" t="s">
        <v>557</v>
      </c>
      <c r="D3" s="21">
        <v>11.847300000000001</v>
      </c>
      <c r="E3" s="21">
        <v>3.3290000000000002</v>
      </c>
      <c r="F3" s="21">
        <f t="shared" ref="F3:F41" si="0">D3-E3</f>
        <v>8.5183</v>
      </c>
      <c r="G3" s="22">
        <v>10.9536</v>
      </c>
      <c r="H3" s="23">
        <f t="shared" ref="H3:H41" si="1">G3-E3</f>
        <v>7.6245999999999992</v>
      </c>
      <c r="I3" s="19">
        <f t="shared" ref="I3:I41" si="2">H3/F3</f>
        <v>0.89508469999882601</v>
      </c>
      <c r="J3" s="19">
        <v>6911.4934999999996</v>
      </c>
      <c r="K3" s="19">
        <v>1313.1705999999999</v>
      </c>
      <c r="L3" s="19">
        <v>4125.4471000000003</v>
      </c>
      <c r="M3" s="19">
        <v>0.19769999999999999</v>
      </c>
      <c r="N3" s="19">
        <v>6642.7385000000004</v>
      </c>
      <c r="O3" s="19">
        <v>203.88499999999999</v>
      </c>
      <c r="P3" s="19">
        <v>4125.4471000000003</v>
      </c>
      <c r="Q3" s="19">
        <v>0.19769999999999999</v>
      </c>
      <c r="R3" s="19">
        <v>6642.7385000000004</v>
      </c>
      <c r="S3" s="19">
        <v>203.88499999999999</v>
      </c>
      <c r="T3" s="19">
        <v>1460.9711</v>
      </c>
      <c r="U3" s="19">
        <v>2004.1023</v>
      </c>
      <c r="V3" s="19">
        <v>1320.6847</v>
      </c>
      <c r="W3" s="19">
        <v>892.32719999999995</v>
      </c>
      <c r="X3" s="19">
        <f t="shared" ref="X3:X41" si="3">SUM(T3:W3)</f>
        <v>5678.0852999999997</v>
      </c>
      <c r="Y3" s="19">
        <f t="shared" ref="Y3:Y41" si="4">X3/J3</f>
        <v>0.82154244954437128</v>
      </c>
      <c r="Z3" s="19">
        <v>398.48129999999998</v>
      </c>
      <c r="AA3" s="19">
        <v>343.08</v>
      </c>
      <c r="AB3" s="19">
        <v>135.06270000000001</v>
      </c>
      <c r="AC3" s="19">
        <v>71.845699999999994</v>
      </c>
      <c r="AD3" s="19">
        <v>98.563000000000002</v>
      </c>
      <c r="AE3" s="19">
        <v>186.39689999999999</v>
      </c>
      <c r="AF3" s="19">
        <v>178.17349999999999</v>
      </c>
      <c r="AG3" s="19">
        <v>642.20360000000005</v>
      </c>
      <c r="AH3" s="19">
        <v>683.87109999999996</v>
      </c>
      <c r="AI3" s="19">
        <v>704.87159999999994</v>
      </c>
      <c r="AJ3" s="19">
        <v>402.21879999999999</v>
      </c>
      <c r="AK3" s="19">
        <v>434.46080000000001</v>
      </c>
      <c r="AL3" s="19">
        <v>207.95769999999999</v>
      </c>
      <c r="AM3" s="19">
        <v>125.7978</v>
      </c>
      <c r="AN3" s="19">
        <v>198.05179999999999</v>
      </c>
      <c r="AO3" s="19">
        <v>547.84040000000005</v>
      </c>
      <c r="AP3" s="19">
        <v>0.87970000000000004</v>
      </c>
      <c r="AQ3" s="19">
        <v>8.6133000000000006</v>
      </c>
      <c r="AR3" s="19">
        <v>14.483700000000001</v>
      </c>
      <c r="AS3" s="19">
        <v>22.6754</v>
      </c>
      <c r="AT3" s="19">
        <v>16.484200000000001</v>
      </c>
      <c r="AU3" s="19">
        <v>22.322399999999998</v>
      </c>
      <c r="AV3" s="19">
        <v>12.9819</v>
      </c>
      <c r="AW3" s="19">
        <v>8.9271999999999991</v>
      </c>
      <c r="AX3" s="19">
        <v>16.126000000000001</v>
      </c>
      <c r="AY3" s="19">
        <v>80.391099999999994</v>
      </c>
    </row>
    <row r="4" spans="1:51" x14ac:dyDescent="0.3">
      <c r="A4" s="20" t="s">
        <v>273</v>
      </c>
      <c r="B4" s="20" t="s">
        <v>559</v>
      </c>
      <c r="C4" s="20" t="s">
        <v>557</v>
      </c>
      <c r="D4" s="21">
        <v>7.0345000000000004</v>
      </c>
      <c r="E4" s="21">
        <v>2.782</v>
      </c>
      <c r="F4" s="21">
        <f t="shared" si="0"/>
        <v>4.2525000000000004</v>
      </c>
      <c r="G4" s="22">
        <v>5.5256999999999996</v>
      </c>
      <c r="H4" s="23">
        <f t="shared" si="1"/>
        <v>2.7436999999999996</v>
      </c>
      <c r="I4" s="19">
        <f t="shared" si="2"/>
        <v>0.64519694297472063</v>
      </c>
      <c r="J4" s="19">
        <v>4895.7073</v>
      </c>
      <c r="K4" s="19">
        <v>711.99109999999996</v>
      </c>
      <c r="L4" s="19">
        <v>2236.7860999999998</v>
      </c>
      <c r="M4" s="19">
        <v>0.14879999999999999</v>
      </c>
      <c r="N4" s="19">
        <v>4784.7888000000003</v>
      </c>
      <c r="O4" s="19">
        <v>83.21</v>
      </c>
      <c r="P4" s="19">
        <v>2236.7860999999998</v>
      </c>
      <c r="Q4" s="19">
        <v>0.14879999999999999</v>
      </c>
      <c r="R4" s="19">
        <v>4784.7888000000003</v>
      </c>
      <c r="S4" s="19">
        <v>83.21</v>
      </c>
      <c r="T4" s="19">
        <v>723.3981</v>
      </c>
      <c r="U4" s="19">
        <v>1428.2057</v>
      </c>
      <c r="V4" s="19">
        <v>1256.2421999999999</v>
      </c>
      <c r="W4" s="19">
        <v>856.71429999999998</v>
      </c>
      <c r="X4" s="19">
        <f t="shared" si="3"/>
        <v>4264.5602999999992</v>
      </c>
      <c r="Y4" s="19">
        <f t="shared" si="4"/>
        <v>0.87108154934017379</v>
      </c>
      <c r="Z4" s="19">
        <v>312.95679999999999</v>
      </c>
      <c r="AA4" s="19">
        <v>152.1293</v>
      </c>
      <c r="AB4" s="19">
        <v>56.288600000000002</v>
      </c>
      <c r="AC4" s="19">
        <v>29.87</v>
      </c>
      <c r="AD4" s="19">
        <v>36.6464</v>
      </c>
      <c r="AE4" s="19">
        <v>43.293300000000002</v>
      </c>
      <c r="AF4" s="19">
        <v>71.647599999999997</v>
      </c>
      <c r="AG4" s="19">
        <v>380.55779999999999</v>
      </c>
      <c r="AH4" s="19">
        <v>527.37379999999996</v>
      </c>
      <c r="AI4" s="19">
        <v>547.24950000000001</v>
      </c>
      <c r="AJ4" s="19">
        <v>255.5771</v>
      </c>
      <c r="AK4" s="19">
        <v>154.9</v>
      </c>
      <c r="AL4" s="19">
        <v>70.947500000000005</v>
      </c>
      <c r="AM4" s="19">
        <v>42.441600000000001</v>
      </c>
      <c r="AN4" s="19">
        <v>59.264200000000002</v>
      </c>
      <c r="AO4" s="19">
        <v>126.82689999999999</v>
      </c>
      <c r="AP4" s="19">
        <v>0.33650000000000002</v>
      </c>
      <c r="AQ4" s="19">
        <v>4.9508000000000001</v>
      </c>
      <c r="AR4" s="19">
        <v>10.6052</v>
      </c>
      <c r="AS4" s="19">
        <v>16.676100000000002</v>
      </c>
      <c r="AT4" s="19">
        <v>9.9248999999999992</v>
      </c>
      <c r="AU4" s="19">
        <v>7.4938000000000002</v>
      </c>
      <c r="AV4" s="19">
        <v>4.2458999999999998</v>
      </c>
      <c r="AW4" s="19">
        <v>2.8628999999999998</v>
      </c>
      <c r="AX4" s="19">
        <v>4.5488</v>
      </c>
      <c r="AY4" s="19">
        <v>21.565100000000001</v>
      </c>
    </row>
    <row r="5" spans="1:51" x14ac:dyDescent="0.3">
      <c r="A5" s="20" t="s">
        <v>274</v>
      </c>
      <c r="B5" s="20" t="s">
        <v>559</v>
      </c>
      <c r="C5" s="20" t="s">
        <v>557</v>
      </c>
      <c r="D5" s="21">
        <v>10.892799999999999</v>
      </c>
      <c r="E5" s="21">
        <v>3.4796999999999998</v>
      </c>
      <c r="F5" s="21">
        <f t="shared" si="0"/>
        <v>7.4131</v>
      </c>
      <c r="G5" s="22">
        <v>7.7434000000000003</v>
      </c>
      <c r="H5" s="23">
        <f t="shared" si="1"/>
        <v>4.2637</v>
      </c>
      <c r="I5" s="19">
        <f t="shared" si="2"/>
        <v>0.57515749146780704</v>
      </c>
      <c r="J5" s="19">
        <v>4548.5406999999996</v>
      </c>
      <c r="K5" s="19">
        <v>756.83320000000003</v>
      </c>
      <c r="L5" s="19">
        <v>2377.6615999999999</v>
      </c>
      <c r="M5" s="19">
        <v>0.1724</v>
      </c>
      <c r="N5" s="19">
        <v>4388.9273000000003</v>
      </c>
      <c r="O5" s="19">
        <v>102.502</v>
      </c>
      <c r="P5" s="19">
        <v>2377.6615999999999</v>
      </c>
      <c r="Q5" s="19">
        <v>0.1724</v>
      </c>
      <c r="R5" s="19">
        <v>4388.9273000000003</v>
      </c>
      <c r="S5" s="19">
        <v>102.502</v>
      </c>
      <c r="T5" s="19">
        <v>746.99540000000002</v>
      </c>
      <c r="U5" s="19">
        <v>1487.0298</v>
      </c>
      <c r="V5" s="19">
        <v>1033.5971999999999</v>
      </c>
      <c r="W5" s="19">
        <v>674.99310000000003</v>
      </c>
      <c r="X5" s="19">
        <f t="shared" si="3"/>
        <v>3942.6155000000003</v>
      </c>
      <c r="Y5" s="19">
        <f t="shared" si="4"/>
        <v>0.86678690156603433</v>
      </c>
      <c r="Z5" s="19">
        <v>291.90879999999999</v>
      </c>
      <c r="AA5" s="19">
        <v>191.69399999999999</v>
      </c>
      <c r="AB5" s="19">
        <v>48.950099999999999</v>
      </c>
      <c r="AC5" s="19">
        <v>18.441400000000002</v>
      </c>
      <c r="AD5" s="19">
        <v>18.944199999999999</v>
      </c>
      <c r="AE5" s="19">
        <v>35.9955</v>
      </c>
      <c r="AF5" s="19">
        <v>87.739500000000007</v>
      </c>
      <c r="AG5" s="19">
        <v>468.35109999999997</v>
      </c>
      <c r="AH5" s="19">
        <v>511.44310000000002</v>
      </c>
      <c r="AI5" s="19">
        <v>515.3655</v>
      </c>
      <c r="AJ5" s="19">
        <v>283.8125</v>
      </c>
      <c r="AK5" s="19">
        <v>232.5111</v>
      </c>
      <c r="AL5" s="19">
        <v>72.456400000000002</v>
      </c>
      <c r="AM5" s="19">
        <v>30.784700000000001</v>
      </c>
      <c r="AN5" s="19">
        <v>36.1892</v>
      </c>
      <c r="AO5" s="19">
        <v>139.0085</v>
      </c>
      <c r="AP5" s="19">
        <v>0.45200000000000001</v>
      </c>
      <c r="AQ5" s="19">
        <v>6.665</v>
      </c>
      <c r="AR5" s="19">
        <v>11.2043</v>
      </c>
      <c r="AS5" s="19">
        <v>17.360199999999999</v>
      </c>
      <c r="AT5" s="19">
        <v>12.138</v>
      </c>
      <c r="AU5" s="19">
        <v>12.3947</v>
      </c>
      <c r="AV5" s="19">
        <v>4.7110000000000003</v>
      </c>
      <c r="AW5" s="19">
        <v>2.2557999999999998</v>
      </c>
      <c r="AX5" s="19">
        <v>3.0343</v>
      </c>
      <c r="AY5" s="19">
        <v>32.286700000000003</v>
      </c>
    </row>
    <row r="6" spans="1:51" x14ac:dyDescent="0.3">
      <c r="A6" s="24" t="s">
        <v>275</v>
      </c>
      <c r="B6" s="20" t="s">
        <v>559</v>
      </c>
      <c r="C6" s="20" t="s">
        <v>557</v>
      </c>
      <c r="D6" s="21">
        <v>9.3740000000000006</v>
      </c>
      <c r="E6" s="21">
        <v>3.1131000000000002</v>
      </c>
      <c r="F6" s="21">
        <f t="shared" si="0"/>
        <v>6.2609000000000004</v>
      </c>
      <c r="G6" s="22">
        <v>5.7304000000000004</v>
      </c>
      <c r="H6" s="23">
        <f t="shared" si="1"/>
        <v>2.6173000000000002</v>
      </c>
      <c r="I6" s="19">
        <f t="shared" si="2"/>
        <v>0.41803894008848569</v>
      </c>
      <c r="J6" s="19">
        <v>5267.2964000000002</v>
      </c>
      <c r="K6" s="19">
        <v>733.2731</v>
      </c>
      <c r="L6" s="19">
        <v>2303.6453000000001</v>
      </c>
      <c r="M6" s="19">
        <v>0.14099999999999999</v>
      </c>
      <c r="N6" s="19">
        <v>5202.1400000000003</v>
      </c>
      <c r="O6" s="19">
        <v>81.177999999999997</v>
      </c>
      <c r="P6" s="19">
        <v>2303.6453000000001</v>
      </c>
      <c r="Q6" s="19">
        <v>0.14099999999999999</v>
      </c>
      <c r="R6" s="19">
        <v>5202.1400000000003</v>
      </c>
      <c r="S6" s="19">
        <v>81.177999999999997</v>
      </c>
      <c r="T6" s="19">
        <v>1028.0559000000001</v>
      </c>
      <c r="U6" s="19">
        <v>1738.3839</v>
      </c>
      <c r="V6" s="19">
        <v>1277.6792</v>
      </c>
      <c r="W6" s="19">
        <v>695.43190000000004</v>
      </c>
      <c r="X6" s="19">
        <f t="shared" si="3"/>
        <v>4739.5509000000002</v>
      </c>
      <c r="Y6" s="19">
        <f t="shared" si="4"/>
        <v>0.89980713825027958</v>
      </c>
      <c r="Z6" s="19">
        <v>246.3502</v>
      </c>
      <c r="AA6" s="19">
        <v>152.6147</v>
      </c>
      <c r="AB6" s="19">
        <v>36.055</v>
      </c>
      <c r="AC6" s="19">
        <v>17.974</v>
      </c>
      <c r="AD6" s="19">
        <v>17.1252</v>
      </c>
      <c r="AE6" s="19">
        <v>57.6021</v>
      </c>
      <c r="AF6" s="19">
        <v>108.14100000000001</v>
      </c>
      <c r="AG6" s="19">
        <v>486.42340000000002</v>
      </c>
      <c r="AH6" s="19">
        <v>566.07360000000006</v>
      </c>
      <c r="AI6" s="19">
        <v>473.5403</v>
      </c>
      <c r="AJ6" s="19">
        <v>213.297</v>
      </c>
      <c r="AK6" s="19">
        <v>165.94980000000001</v>
      </c>
      <c r="AL6" s="19">
        <v>48.066400000000002</v>
      </c>
      <c r="AM6" s="19">
        <v>26.777799999999999</v>
      </c>
      <c r="AN6" s="19">
        <v>29.4877</v>
      </c>
      <c r="AO6" s="19">
        <v>185.88839999999999</v>
      </c>
      <c r="AP6" s="19">
        <v>0.47049999999999997</v>
      </c>
      <c r="AQ6" s="19">
        <v>5.8083999999999998</v>
      </c>
      <c r="AR6" s="19">
        <v>10.471500000000001</v>
      </c>
      <c r="AS6" s="19">
        <v>13.4168</v>
      </c>
      <c r="AT6" s="19">
        <v>7.6589</v>
      </c>
      <c r="AU6" s="19">
        <v>7.4795999999999996</v>
      </c>
      <c r="AV6" s="19">
        <v>2.6541000000000001</v>
      </c>
      <c r="AW6" s="19">
        <v>1.6513</v>
      </c>
      <c r="AX6" s="19">
        <v>2.1019999999999999</v>
      </c>
      <c r="AY6" s="19">
        <v>29.4651</v>
      </c>
    </row>
    <row r="7" spans="1:51" x14ac:dyDescent="0.3">
      <c r="A7" s="20" t="s">
        <v>276</v>
      </c>
      <c r="B7" s="20" t="s">
        <v>559</v>
      </c>
      <c r="C7" s="20" t="s">
        <v>557</v>
      </c>
      <c r="D7" s="21">
        <v>8.2970000000000006</v>
      </c>
      <c r="E7" s="21">
        <v>2.6568000000000001</v>
      </c>
      <c r="F7" s="21">
        <f t="shared" si="0"/>
        <v>5.6402000000000001</v>
      </c>
      <c r="G7" s="22">
        <v>6.2556000000000003</v>
      </c>
      <c r="H7" s="23">
        <f t="shared" si="1"/>
        <v>3.5988000000000002</v>
      </c>
      <c r="I7" s="19">
        <f t="shared" si="2"/>
        <v>0.63806248005389887</v>
      </c>
      <c r="J7" s="19">
        <v>6471.8828999999996</v>
      </c>
      <c r="K7" s="19">
        <v>935.08010000000002</v>
      </c>
      <c r="L7" s="19">
        <v>2937.6408000000001</v>
      </c>
      <c r="M7" s="19">
        <v>0.14680000000000001</v>
      </c>
      <c r="N7" s="19">
        <v>6370.2858999999999</v>
      </c>
      <c r="O7" s="19">
        <v>107.80200000000001</v>
      </c>
      <c r="P7" s="19">
        <v>2937.6408000000001</v>
      </c>
      <c r="Q7" s="19">
        <v>0.14680000000000001</v>
      </c>
      <c r="R7" s="19">
        <v>6370.2858999999999</v>
      </c>
      <c r="S7" s="19">
        <v>107.80200000000001</v>
      </c>
      <c r="T7" s="19">
        <v>1723.9721999999999</v>
      </c>
      <c r="U7" s="19">
        <v>1693.8963000000001</v>
      </c>
      <c r="V7" s="19">
        <v>1409.1121000000001</v>
      </c>
      <c r="W7" s="19">
        <v>915.02470000000005</v>
      </c>
      <c r="X7" s="19">
        <f t="shared" si="3"/>
        <v>5742.0052999999998</v>
      </c>
      <c r="Y7" s="19">
        <f t="shared" si="4"/>
        <v>0.88722329942032796</v>
      </c>
      <c r="Z7" s="19">
        <v>312.71530000000001</v>
      </c>
      <c r="AA7" s="19">
        <v>183.94159999999999</v>
      </c>
      <c r="AB7" s="19">
        <v>75.501000000000005</v>
      </c>
      <c r="AC7" s="19">
        <v>43.147799999999997</v>
      </c>
      <c r="AD7" s="19">
        <v>35.170999999999999</v>
      </c>
      <c r="AE7" s="19">
        <v>79.391900000000007</v>
      </c>
      <c r="AF7" s="19">
        <v>187.87289999999999</v>
      </c>
      <c r="AG7" s="19">
        <v>483.32040000000001</v>
      </c>
      <c r="AH7" s="19">
        <v>650.03660000000002</v>
      </c>
      <c r="AI7" s="19">
        <v>640.00890000000004</v>
      </c>
      <c r="AJ7" s="19">
        <v>281.03820000000002</v>
      </c>
      <c r="AK7" s="19">
        <v>207.2122</v>
      </c>
      <c r="AL7" s="19">
        <v>104.0939</v>
      </c>
      <c r="AM7" s="19">
        <v>66.852800000000002</v>
      </c>
      <c r="AN7" s="19">
        <v>62.5413</v>
      </c>
      <c r="AO7" s="19">
        <v>254.6636</v>
      </c>
      <c r="AP7" s="19">
        <v>0.74450000000000005</v>
      </c>
      <c r="AQ7" s="19">
        <v>5.1871</v>
      </c>
      <c r="AR7" s="19">
        <v>11.0124</v>
      </c>
      <c r="AS7" s="19">
        <v>16.3734</v>
      </c>
      <c r="AT7" s="19">
        <v>9.2088999999999999</v>
      </c>
      <c r="AU7" s="19">
        <v>8.5054999999999996</v>
      </c>
      <c r="AV7" s="19">
        <v>5.2257999999999996</v>
      </c>
      <c r="AW7" s="19">
        <v>3.7694999999999999</v>
      </c>
      <c r="AX7" s="19">
        <v>4.0471000000000004</v>
      </c>
      <c r="AY7" s="19">
        <v>43.728099999999998</v>
      </c>
    </row>
    <row r="8" spans="1:51" x14ac:dyDescent="0.3">
      <c r="A8" s="24" t="s">
        <v>277</v>
      </c>
      <c r="B8" s="20" t="s">
        <v>559</v>
      </c>
      <c r="C8" s="20" t="s">
        <v>557</v>
      </c>
      <c r="D8" s="21">
        <v>12.617000000000001</v>
      </c>
      <c r="E8" s="21">
        <v>3.5646</v>
      </c>
      <c r="F8" s="21">
        <f t="shared" si="0"/>
        <v>9.0524000000000004</v>
      </c>
      <c r="G8" s="22">
        <v>9.6479999999999997</v>
      </c>
      <c r="H8" s="23">
        <f t="shared" si="1"/>
        <v>6.0833999999999993</v>
      </c>
      <c r="I8" s="19">
        <f t="shared" si="2"/>
        <v>0.67202067959878031</v>
      </c>
      <c r="J8" s="19">
        <v>6187.9426000000003</v>
      </c>
      <c r="K8" s="19">
        <v>1070.7959000000001</v>
      </c>
      <c r="L8" s="19">
        <v>3364.0045</v>
      </c>
      <c r="M8" s="19">
        <v>0.17749999999999999</v>
      </c>
      <c r="N8" s="19">
        <v>6034.1224000000002</v>
      </c>
      <c r="O8" s="19">
        <v>149.24100000000001</v>
      </c>
      <c r="P8" s="19">
        <v>3364.0045</v>
      </c>
      <c r="Q8" s="19">
        <v>0.17749999999999999</v>
      </c>
      <c r="R8" s="19">
        <v>6034.1224000000002</v>
      </c>
      <c r="S8" s="19">
        <v>149.24100000000001</v>
      </c>
      <c r="T8" s="19">
        <v>1060.3003000000001</v>
      </c>
      <c r="U8" s="19">
        <v>1636.5827999999999</v>
      </c>
      <c r="V8" s="19">
        <v>1522.0543</v>
      </c>
      <c r="W8" s="19">
        <v>1033.2941000000001</v>
      </c>
      <c r="X8" s="19">
        <f t="shared" si="3"/>
        <v>5252.2314999999999</v>
      </c>
      <c r="Y8" s="19">
        <f t="shared" si="4"/>
        <v>0.84878478025959703</v>
      </c>
      <c r="Z8" s="19">
        <v>348.32510000000002</v>
      </c>
      <c r="AA8" s="19">
        <v>278.83640000000003</v>
      </c>
      <c r="AB8" s="19">
        <v>106.5763</v>
      </c>
      <c r="AC8" s="19">
        <v>73.774000000000001</v>
      </c>
      <c r="AD8" s="19">
        <v>56.7378</v>
      </c>
      <c r="AE8" s="19">
        <v>71.419399999999996</v>
      </c>
      <c r="AF8" s="19">
        <v>120.9983</v>
      </c>
      <c r="AG8" s="19">
        <v>502.40030000000002</v>
      </c>
      <c r="AH8" s="19">
        <v>736.44380000000001</v>
      </c>
      <c r="AI8" s="19">
        <v>756.37159999999994</v>
      </c>
      <c r="AJ8" s="19">
        <v>328.56619999999998</v>
      </c>
      <c r="AK8" s="19">
        <v>329.52780000000001</v>
      </c>
      <c r="AL8" s="19">
        <v>154.26509999999999</v>
      </c>
      <c r="AM8" s="19">
        <v>120.1797</v>
      </c>
      <c r="AN8" s="19">
        <v>106.1281</v>
      </c>
      <c r="AO8" s="19">
        <v>209.12370000000001</v>
      </c>
      <c r="AP8" s="19">
        <v>0.64700000000000002</v>
      </c>
      <c r="AQ8" s="19">
        <v>7.4398999999999997</v>
      </c>
      <c r="AR8" s="19">
        <v>16.865100000000002</v>
      </c>
      <c r="AS8" s="19">
        <v>26.094999999999999</v>
      </c>
      <c r="AT8" s="19">
        <v>14.5632</v>
      </c>
      <c r="AU8" s="19">
        <v>18.286000000000001</v>
      </c>
      <c r="AV8" s="19">
        <v>10.4765</v>
      </c>
      <c r="AW8" s="19">
        <v>9.1821000000000002</v>
      </c>
      <c r="AX8" s="19">
        <v>9.3095999999999997</v>
      </c>
      <c r="AY8" s="19">
        <v>36.377099999999999</v>
      </c>
    </row>
    <row r="9" spans="1:51" x14ac:dyDescent="0.3">
      <c r="A9" s="20" t="s">
        <v>278</v>
      </c>
      <c r="B9" s="20" t="s">
        <v>559</v>
      </c>
      <c r="C9" s="20" t="s">
        <v>557</v>
      </c>
      <c r="D9" s="21">
        <v>6.2495000000000003</v>
      </c>
      <c r="E9" s="21">
        <v>2.8178000000000001</v>
      </c>
      <c r="F9" s="21">
        <f t="shared" si="0"/>
        <v>3.4317000000000002</v>
      </c>
      <c r="G9" s="22">
        <v>4.9691000000000001</v>
      </c>
      <c r="H9" s="23">
        <f t="shared" si="1"/>
        <v>2.1513</v>
      </c>
      <c r="I9" s="19">
        <f t="shared" si="2"/>
        <v>0.62689046245301161</v>
      </c>
      <c r="J9" s="19">
        <v>4024.4485</v>
      </c>
      <c r="K9" s="19">
        <v>738.19100000000003</v>
      </c>
      <c r="L9" s="19">
        <v>2319.0954999999999</v>
      </c>
      <c r="M9" s="19">
        <v>0.19089999999999999</v>
      </c>
      <c r="N9" s="19">
        <v>3866.6898999999999</v>
      </c>
      <c r="O9" s="19">
        <v>110.685</v>
      </c>
      <c r="P9" s="19">
        <v>2319.0954999999999</v>
      </c>
      <c r="Q9" s="19">
        <v>0.19089999999999999</v>
      </c>
      <c r="R9" s="19">
        <v>3866.6898999999999</v>
      </c>
      <c r="S9" s="19">
        <v>110.685</v>
      </c>
      <c r="T9" s="19">
        <v>384.36500000000001</v>
      </c>
      <c r="U9" s="19">
        <v>877.46519999999998</v>
      </c>
      <c r="V9" s="19">
        <v>1191.5028</v>
      </c>
      <c r="W9" s="19">
        <v>938.1472</v>
      </c>
      <c r="X9" s="19">
        <f t="shared" si="3"/>
        <v>3391.4801999999995</v>
      </c>
      <c r="Y9" s="19">
        <f t="shared" si="4"/>
        <v>0.84271924463687375</v>
      </c>
      <c r="Z9" s="19">
        <v>236.4196</v>
      </c>
      <c r="AA9" s="19">
        <v>190.45169999999999</v>
      </c>
      <c r="AB9" s="19">
        <v>68.874200000000002</v>
      </c>
      <c r="AC9" s="19">
        <v>38.566099999999999</v>
      </c>
      <c r="AD9" s="19">
        <v>31.441400000000002</v>
      </c>
      <c r="AE9" s="19">
        <v>67.186599999999999</v>
      </c>
      <c r="AF9" s="19">
        <v>41.380099999999999</v>
      </c>
      <c r="AG9" s="19">
        <v>257.80090000000001</v>
      </c>
      <c r="AH9" s="19">
        <v>544.75580000000002</v>
      </c>
      <c r="AI9" s="19">
        <v>654.04999999999995</v>
      </c>
      <c r="AJ9" s="19">
        <v>210.50790000000001</v>
      </c>
      <c r="AK9" s="19">
        <v>210.93289999999999</v>
      </c>
      <c r="AL9" s="19">
        <v>93.418899999999994</v>
      </c>
      <c r="AM9" s="19">
        <v>59.648000000000003</v>
      </c>
      <c r="AN9" s="19">
        <v>55.206000000000003</v>
      </c>
      <c r="AO9" s="19">
        <v>191.39510000000001</v>
      </c>
      <c r="AP9" s="19">
        <v>0.22439999999999999</v>
      </c>
      <c r="AQ9" s="19">
        <v>3.9169</v>
      </c>
      <c r="AR9" s="19">
        <v>12.676299999999999</v>
      </c>
      <c r="AS9" s="19">
        <v>23.107600000000001</v>
      </c>
      <c r="AT9" s="19">
        <v>9.4696999999999996</v>
      </c>
      <c r="AU9" s="19">
        <v>11.791600000000001</v>
      </c>
      <c r="AV9" s="19">
        <v>6.3929</v>
      </c>
      <c r="AW9" s="19">
        <v>4.6527000000000003</v>
      </c>
      <c r="AX9" s="19">
        <v>4.8871000000000002</v>
      </c>
      <c r="AY9" s="19">
        <v>33.5657</v>
      </c>
    </row>
    <row r="10" spans="1:51" x14ac:dyDescent="0.3">
      <c r="A10" s="20" t="s">
        <v>279</v>
      </c>
      <c r="B10" s="20" t="s">
        <v>559</v>
      </c>
      <c r="C10" s="20" t="s">
        <v>557</v>
      </c>
      <c r="D10" s="21">
        <v>8.0039999999999996</v>
      </c>
      <c r="E10" s="21">
        <v>2.4659</v>
      </c>
      <c r="F10" s="21">
        <f t="shared" si="0"/>
        <v>5.5381</v>
      </c>
      <c r="G10" s="22">
        <v>5.2549000000000001</v>
      </c>
      <c r="H10" s="23">
        <f t="shared" si="1"/>
        <v>2.7890000000000001</v>
      </c>
      <c r="I10" s="19">
        <f t="shared" si="2"/>
        <v>0.50360231848467885</v>
      </c>
      <c r="J10" s="19">
        <v>6384.2835999999998</v>
      </c>
      <c r="K10" s="19">
        <v>1002.8951</v>
      </c>
      <c r="L10" s="19">
        <v>3150.6878000000002</v>
      </c>
      <c r="M10" s="19">
        <v>0.1615</v>
      </c>
      <c r="N10" s="19">
        <v>6209.2003999999997</v>
      </c>
      <c r="O10" s="19">
        <v>127.223</v>
      </c>
      <c r="P10" s="19">
        <v>3150.6878000000002</v>
      </c>
      <c r="Q10" s="19">
        <v>0.1615</v>
      </c>
      <c r="R10" s="19">
        <v>6209.2003999999997</v>
      </c>
      <c r="S10" s="19">
        <v>127.223</v>
      </c>
      <c r="T10" s="19">
        <v>760.83579999999995</v>
      </c>
      <c r="U10" s="19">
        <v>2027.6767</v>
      </c>
      <c r="V10" s="19">
        <v>1929.9168999999999</v>
      </c>
      <c r="W10" s="19">
        <v>984.03729999999996</v>
      </c>
      <c r="X10" s="19">
        <f t="shared" si="3"/>
        <v>5702.4666999999999</v>
      </c>
      <c r="Y10" s="19">
        <f t="shared" si="4"/>
        <v>0.89320385140785419</v>
      </c>
      <c r="Z10" s="19">
        <v>281.16120000000001</v>
      </c>
      <c r="AA10" s="19">
        <v>199.6909</v>
      </c>
      <c r="AB10" s="19">
        <v>70.056700000000006</v>
      </c>
      <c r="AC10" s="19">
        <v>42.590499999999999</v>
      </c>
      <c r="AD10" s="19">
        <v>31.475899999999999</v>
      </c>
      <c r="AE10" s="19">
        <v>56.839399999999998</v>
      </c>
      <c r="AF10" s="19">
        <v>83.869699999999995</v>
      </c>
      <c r="AG10" s="19">
        <v>608.1105</v>
      </c>
      <c r="AH10" s="19">
        <v>894.56979999999999</v>
      </c>
      <c r="AI10" s="19">
        <v>694.25059999999996</v>
      </c>
      <c r="AJ10" s="19">
        <v>256.09739999999999</v>
      </c>
      <c r="AK10" s="19">
        <v>228.20169999999999</v>
      </c>
      <c r="AL10" s="19">
        <v>97.261099999999999</v>
      </c>
      <c r="AM10" s="19">
        <v>66.897499999999994</v>
      </c>
      <c r="AN10" s="19">
        <v>57.208199999999998</v>
      </c>
      <c r="AO10" s="19">
        <v>164.22130000000001</v>
      </c>
      <c r="AP10" s="19">
        <v>0.46870000000000001</v>
      </c>
      <c r="AQ10" s="19">
        <v>9.4964999999999993</v>
      </c>
      <c r="AR10" s="19">
        <v>21.213799999999999</v>
      </c>
      <c r="AS10" s="19">
        <v>24.974799999999998</v>
      </c>
      <c r="AT10" s="19">
        <v>11.858499999999999</v>
      </c>
      <c r="AU10" s="19">
        <v>13.2483</v>
      </c>
      <c r="AV10" s="19">
        <v>6.8554000000000004</v>
      </c>
      <c r="AW10" s="19">
        <v>5.3315000000000001</v>
      </c>
      <c r="AX10" s="19">
        <v>5.2756999999999996</v>
      </c>
      <c r="AY10" s="19">
        <v>28.499500000000001</v>
      </c>
    </row>
    <row r="11" spans="1:51" x14ac:dyDescent="0.3">
      <c r="A11" s="20" t="s">
        <v>280</v>
      </c>
      <c r="B11" s="20" t="s">
        <v>559</v>
      </c>
      <c r="C11" s="20" t="s">
        <v>557</v>
      </c>
      <c r="D11" s="21">
        <v>9.8038000000000007</v>
      </c>
      <c r="E11" s="21">
        <v>2.7616000000000001</v>
      </c>
      <c r="F11" s="21">
        <f t="shared" si="0"/>
        <v>7.0422000000000011</v>
      </c>
      <c r="G11" s="22">
        <v>6.9115000000000002</v>
      </c>
      <c r="H11" s="23">
        <f t="shared" si="1"/>
        <v>4.1499000000000006</v>
      </c>
      <c r="I11" s="19">
        <f t="shared" si="2"/>
        <v>0.58929027860611738</v>
      </c>
      <c r="J11" s="19">
        <v>4754.6304</v>
      </c>
      <c r="K11" s="19">
        <v>878.36270000000002</v>
      </c>
      <c r="L11" s="19">
        <v>2759.4578999999999</v>
      </c>
      <c r="M11" s="19">
        <v>0.19439999999999999</v>
      </c>
      <c r="N11" s="19">
        <v>4518.7371000000003</v>
      </c>
      <c r="O11" s="19">
        <v>134.09700000000001</v>
      </c>
      <c r="P11" s="19">
        <v>2759.4578999999999</v>
      </c>
      <c r="Q11" s="19">
        <v>0.19439999999999999</v>
      </c>
      <c r="R11" s="19">
        <v>4518.7371000000003</v>
      </c>
      <c r="S11" s="19">
        <v>134.09700000000001</v>
      </c>
      <c r="T11" s="19">
        <v>771.77599999999995</v>
      </c>
      <c r="U11" s="19">
        <v>1300.4581000000001</v>
      </c>
      <c r="V11" s="19">
        <v>1214.6814999999999</v>
      </c>
      <c r="W11" s="19">
        <v>827.37120000000004</v>
      </c>
      <c r="X11" s="19">
        <f t="shared" si="3"/>
        <v>4114.2867999999999</v>
      </c>
      <c r="Y11" s="19">
        <f t="shared" si="4"/>
        <v>0.86532210789717745</v>
      </c>
      <c r="Z11" s="19">
        <v>262.0247</v>
      </c>
      <c r="AA11" s="19">
        <v>174.82570000000001</v>
      </c>
      <c r="AB11" s="19">
        <v>69.479100000000003</v>
      </c>
      <c r="AC11" s="19">
        <v>30.835599999999999</v>
      </c>
      <c r="AD11" s="19">
        <v>34.075400000000002</v>
      </c>
      <c r="AE11" s="19">
        <v>69.076599999999999</v>
      </c>
      <c r="AF11" s="19">
        <v>95.240499999999997</v>
      </c>
      <c r="AG11" s="19">
        <v>424.29129999999998</v>
      </c>
      <c r="AH11" s="19">
        <v>634.4171</v>
      </c>
      <c r="AI11" s="19">
        <v>659.13469999999995</v>
      </c>
      <c r="AJ11" s="19">
        <v>267.65780000000001</v>
      </c>
      <c r="AK11" s="19">
        <v>223.29</v>
      </c>
      <c r="AL11" s="19">
        <v>108.13720000000001</v>
      </c>
      <c r="AM11" s="19">
        <v>54.655900000000003</v>
      </c>
      <c r="AN11" s="19">
        <v>69.130300000000005</v>
      </c>
      <c r="AO11" s="19">
        <v>223.50319999999999</v>
      </c>
      <c r="AP11" s="19">
        <v>0.54179999999999995</v>
      </c>
      <c r="AQ11" s="19">
        <v>6.5907999999999998</v>
      </c>
      <c r="AR11" s="19">
        <v>15.427</v>
      </c>
      <c r="AS11" s="19">
        <v>24.350899999999999</v>
      </c>
      <c r="AT11" s="19">
        <v>12.6409</v>
      </c>
      <c r="AU11" s="19">
        <v>13.174799999999999</v>
      </c>
      <c r="AV11" s="19">
        <v>7.7702</v>
      </c>
      <c r="AW11" s="19">
        <v>4.4709000000000003</v>
      </c>
      <c r="AX11" s="19">
        <v>6.4710999999999999</v>
      </c>
      <c r="AY11" s="19">
        <v>42.658999999999999</v>
      </c>
    </row>
    <row r="12" spans="1:51" x14ac:dyDescent="0.3">
      <c r="A12" s="20" t="s">
        <v>281</v>
      </c>
      <c r="B12" s="20" t="s">
        <v>558</v>
      </c>
      <c r="C12" s="20" t="s">
        <v>557</v>
      </c>
      <c r="D12" s="21">
        <v>10.106</v>
      </c>
      <c r="E12" s="21">
        <v>2.0379999999999998</v>
      </c>
      <c r="F12" s="21">
        <f t="shared" si="0"/>
        <v>8.0679999999999996</v>
      </c>
      <c r="G12" s="22">
        <v>6.8764000000000003</v>
      </c>
      <c r="H12" s="23">
        <f t="shared" si="1"/>
        <v>4.8384</v>
      </c>
      <c r="I12" s="19">
        <f t="shared" si="2"/>
        <v>0.59970252850768468</v>
      </c>
      <c r="J12" s="19">
        <v>3649.5032999999999</v>
      </c>
      <c r="K12" s="19">
        <v>685.66210000000001</v>
      </c>
      <c r="L12" s="19">
        <v>2154.0709999999999</v>
      </c>
      <c r="M12" s="19">
        <v>0.19209999999999999</v>
      </c>
      <c r="N12" s="19">
        <v>3569.2265000000002</v>
      </c>
      <c r="O12" s="19">
        <v>103.45099999999999</v>
      </c>
      <c r="P12" s="19">
        <v>2154.0709999999999</v>
      </c>
      <c r="Q12" s="19">
        <v>0.19209999999999999</v>
      </c>
      <c r="R12" s="19">
        <v>3569.2265000000002</v>
      </c>
      <c r="S12" s="19">
        <v>103.45099999999999</v>
      </c>
      <c r="T12" s="19">
        <v>581.947</v>
      </c>
      <c r="U12" s="19">
        <v>994.5829</v>
      </c>
      <c r="V12" s="19">
        <v>729.44179999999994</v>
      </c>
      <c r="W12" s="19">
        <v>588.43039999999996</v>
      </c>
      <c r="X12" s="19">
        <f t="shared" si="3"/>
        <v>2894.4021000000002</v>
      </c>
      <c r="Y12" s="19">
        <f t="shared" si="4"/>
        <v>0.79309480279138267</v>
      </c>
      <c r="Z12" s="19">
        <v>282.10300000000001</v>
      </c>
      <c r="AA12" s="19">
        <v>224.91659999999999</v>
      </c>
      <c r="AB12" s="19">
        <v>74.915599999999998</v>
      </c>
      <c r="AC12" s="19">
        <v>53.700099999999999</v>
      </c>
      <c r="AD12" s="19">
        <v>50.940300000000001</v>
      </c>
      <c r="AE12" s="19">
        <v>68.525800000000004</v>
      </c>
      <c r="AF12" s="19">
        <v>63.9696</v>
      </c>
      <c r="AG12" s="19">
        <v>291.36410000000001</v>
      </c>
      <c r="AH12" s="19">
        <v>340.12959999999998</v>
      </c>
      <c r="AI12" s="19">
        <v>421.3623</v>
      </c>
      <c r="AJ12" s="19">
        <v>256.33949999999999</v>
      </c>
      <c r="AK12" s="19">
        <v>256.01850000000002</v>
      </c>
      <c r="AL12" s="19">
        <v>104.51730000000001</v>
      </c>
      <c r="AM12" s="19">
        <v>84.498199999999997</v>
      </c>
      <c r="AN12" s="19">
        <v>91.677099999999996</v>
      </c>
      <c r="AO12" s="19">
        <v>244.19479999999999</v>
      </c>
      <c r="AP12" s="19">
        <v>0.27629999999999999</v>
      </c>
      <c r="AQ12" s="19">
        <v>3.4590999999999998</v>
      </c>
      <c r="AR12" s="19">
        <v>6.2953999999999999</v>
      </c>
      <c r="AS12" s="19">
        <v>11.925700000000001</v>
      </c>
      <c r="AT12" s="19">
        <v>9.1786999999999992</v>
      </c>
      <c r="AU12" s="19">
        <v>11.4754</v>
      </c>
      <c r="AV12" s="19">
        <v>5.7371999999999996</v>
      </c>
      <c r="AW12" s="19">
        <v>5.2298999999999998</v>
      </c>
      <c r="AX12" s="19">
        <v>6.4886999999999997</v>
      </c>
      <c r="AY12" s="19">
        <v>43.384999999999998</v>
      </c>
    </row>
    <row r="13" spans="1:51" x14ac:dyDescent="0.3">
      <c r="A13" s="20" t="s">
        <v>283</v>
      </c>
      <c r="B13" s="20" t="s">
        <v>558</v>
      </c>
      <c r="C13" s="20" t="s">
        <v>557</v>
      </c>
      <c r="D13" s="21">
        <v>7.5279999999999996</v>
      </c>
      <c r="E13" s="25">
        <v>3.2250000000000001</v>
      </c>
      <c r="F13" s="21">
        <f t="shared" si="0"/>
        <v>4.302999999999999</v>
      </c>
      <c r="G13" s="22">
        <v>6.7785000000000002</v>
      </c>
      <c r="H13" s="23">
        <f t="shared" si="1"/>
        <v>3.5535000000000001</v>
      </c>
      <c r="I13" s="19">
        <f t="shared" si="2"/>
        <v>0.82581919590983055</v>
      </c>
      <c r="J13" s="19">
        <v>5483.6853000000001</v>
      </c>
      <c r="K13" s="19">
        <v>808.601</v>
      </c>
      <c r="L13" s="19">
        <v>2540.2948000000001</v>
      </c>
      <c r="M13" s="19">
        <v>0.1477</v>
      </c>
      <c r="N13" s="19">
        <v>5476.067</v>
      </c>
      <c r="O13" s="19">
        <v>93.775999999999996</v>
      </c>
      <c r="P13" s="19">
        <v>2540.2948000000001</v>
      </c>
      <c r="Q13" s="19">
        <v>0.1477</v>
      </c>
      <c r="R13" s="19">
        <v>5476.067</v>
      </c>
      <c r="S13" s="19">
        <v>93.775999999999996</v>
      </c>
      <c r="T13" s="19">
        <v>679.30930000000001</v>
      </c>
      <c r="U13" s="19">
        <v>1644.5047999999999</v>
      </c>
      <c r="V13" s="19">
        <v>1606.3786</v>
      </c>
      <c r="W13" s="19">
        <v>986.15719999999999</v>
      </c>
      <c r="X13" s="19">
        <f t="shared" si="3"/>
        <v>4916.3499000000002</v>
      </c>
      <c r="Y13" s="19">
        <f t="shared" si="4"/>
        <v>0.89654121836641498</v>
      </c>
      <c r="Z13" s="19">
        <v>270.93200000000002</v>
      </c>
      <c r="AA13" s="19">
        <v>153.61680000000001</v>
      </c>
      <c r="AB13" s="19">
        <v>33.419699999999999</v>
      </c>
      <c r="AC13" s="19">
        <v>15.963800000000001</v>
      </c>
      <c r="AD13" s="19">
        <v>21.997399999999999</v>
      </c>
      <c r="AE13" s="19">
        <v>71.405699999999996</v>
      </c>
      <c r="AF13" s="19">
        <v>67.896299999999997</v>
      </c>
      <c r="AG13" s="19">
        <v>446.1268</v>
      </c>
      <c r="AH13" s="19">
        <v>680.47680000000003</v>
      </c>
      <c r="AI13" s="19">
        <v>631.33280000000002</v>
      </c>
      <c r="AJ13" s="19">
        <v>223.27070000000001</v>
      </c>
      <c r="AK13" s="19">
        <v>159.25030000000001</v>
      </c>
      <c r="AL13" s="19">
        <v>42.005000000000003</v>
      </c>
      <c r="AM13" s="19">
        <v>22.786100000000001</v>
      </c>
      <c r="AN13" s="19">
        <v>36.033999999999999</v>
      </c>
      <c r="AO13" s="19">
        <v>231.11600000000001</v>
      </c>
      <c r="AP13" s="19">
        <v>0.28299999999999997</v>
      </c>
      <c r="AQ13" s="19">
        <v>5.1870000000000003</v>
      </c>
      <c r="AR13" s="19">
        <v>12.1425</v>
      </c>
      <c r="AS13" s="19">
        <v>16.9542</v>
      </c>
      <c r="AT13" s="19">
        <v>7.6939000000000002</v>
      </c>
      <c r="AU13" s="19">
        <v>6.8996000000000004</v>
      </c>
      <c r="AV13" s="19">
        <v>2.2050999999999998</v>
      </c>
      <c r="AW13" s="19">
        <v>1.3576999999999999</v>
      </c>
      <c r="AX13" s="19">
        <v>2.4638</v>
      </c>
      <c r="AY13" s="19">
        <v>38.588799999999999</v>
      </c>
    </row>
    <row r="14" spans="1:51" x14ac:dyDescent="0.3">
      <c r="A14" s="24" t="s">
        <v>284</v>
      </c>
      <c r="B14" s="20" t="s">
        <v>558</v>
      </c>
      <c r="C14" s="20" t="s">
        <v>557</v>
      </c>
      <c r="D14" s="21">
        <v>11.465999999999999</v>
      </c>
      <c r="E14" s="21">
        <v>2.9514</v>
      </c>
      <c r="F14" s="21">
        <f t="shared" si="0"/>
        <v>8.5145999999999997</v>
      </c>
      <c r="G14" s="22">
        <v>7.1668000000000003</v>
      </c>
      <c r="H14" s="23">
        <f t="shared" si="1"/>
        <v>4.2154000000000007</v>
      </c>
      <c r="I14" s="19">
        <f t="shared" si="2"/>
        <v>0.49507904070655118</v>
      </c>
      <c r="J14" s="19">
        <v>6185.3742000000002</v>
      </c>
      <c r="K14" s="19">
        <v>901.35469999999998</v>
      </c>
      <c r="L14" s="19">
        <v>2831.6894000000002</v>
      </c>
      <c r="M14" s="19">
        <v>0.1497</v>
      </c>
      <c r="N14" s="19">
        <v>6022.1880000000001</v>
      </c>
      <c r="O14" s="19">
        <v>105.956</v>
      </c>
      <c r="P14" s="19">
        <v>2831.6894000000002</v>
      </c>
      <c r="Q14" s="19">
        <v>0.1497</v>
      </c>
      <c r="R14" s="19">
        <v>6022.1880000000001</v>
      </c>
      <c r="S14" s="19">
        <v>105.956</v>
      </c>
      <c r="T14" s="19">
        <v>1168.4090000000001</v>
      </c>
      <c r="U14" s="19">
        <v>2605.4488000000001</v>
      </c>
      <c r="V14" s="19">
        <v>1268.0907999999999</v>
      </c>
      <c r="W14" s="19">
        <v>588.94100000000003</v>
      </c>
      <c r="X14" s="19">
        <f t="shared" si="3"/>
        <v>5630.8895999999995</v>
      </c>
      <c r="Y14" s="19">
        <f t="shared" si="4"/>
        <v>0.91035552869218472</v>
      </c>
      <c r="Z14" s="19">
        <v>213.26390000000001</v>
      </c>
      <c r="AA14" s="19">
        <v>162.86959999999999</v>
      </c>
      <c r="AB14" s="19">
        <v>60.232700000000001</v>
      </c>
      <c r="AC14" s="19">
        <v>29.626300000000001</v>
      </c>
      <c r="AD14" s="19">
        <v>30.168900000000001</v>
      </c>
      <c r="AE14" s="19">
        <v>58.351700000000001</v>
      </c>
      <c r="AF14" s="19">
        <v>136.3723</v>
      </c>
      <c r="AG14" s="19">
        <v>805.49779999999998</v>
      </c>
      <c r="AH14" s="19">
        <v>620.43939999999998</v>
      </c>
      <c r="AI14" s="19">
        <v>441.8587</v>
      </c>
      <c r="AJ14" s="19">
        <v>205.13380000000001</v>
      </c>
      <c r="AK14" s="19">
        <v>196.5685</v>
      </c>
      <c r="AL14" s="19">
        <v>88.722099999999998</v>
      </c>
      <c r="AM14" s="19">
        <v>49.606299999999997</v>
      </c>
      <c r="AN14" s="19">
        <v>57.9255</v>
      </c>
      <c r="AO14" s="19">
        <v>229.56489999999999</v>
      </c>
      <c r="AP14" s="19">
        <v>0.58860000000000001</v>
      </c>
      <c r="AQ14" s="19">
        <v>9.5074000000000005</v>
      </c>
      <c r="AR14" s="19">
        <v>11.324</v>
      </c>
      <c r="AS14" s="19">
        <v>12.331</v>
      </c>
      <c r="AT14" s="19">
        <v>7.3158000000000003</v>
      </c>
      <c r="AU14" s="19">
        <v>8.7909000000000006</v>
      </c>
      <c r="AV14" s="19">
        <v>4.8395999999999999</v>
      </c>
      <c r="AW14" s="19">
        <v>3.0748000000000002</v>
      </c>
      <c r="AX14" s="19">
        <v>4.1163999999999996</v>
      </c>
      <c r="AY14" s="19">
        <v>44.067999999999998</v>
      </c>
    </row>
    <row r="15" spans="1:51" x14ac:dyDescent="0.3">
      <c r="A15" s="20" t="s">
        <v>285</v>
      </c>
      <c r="B15" s="20" t="s">
        <v>558</v>
      </c>
      <c r="C15" s="20" t="s">
        <v>557</v>
      </c>
      <c r="D15" s="21">
        <v>10.991</v>
      </c>
      <c r="E15" s="21">
        <v>3.5186999999999999</v>
      </c>
      <c r="F15" s="21">
        <f t="shared" si="0"/>
        <v>7.4722999999999997</v>
      </c>
      <c r="G15" s="22">
        <v>7.3247999999999998</v>
      </c>
      <c r="H15" s="23">
        <f t="shared" si="1"/>
        <v>3.8060999999999998</v>
      </c>
      <c r="I15" s="19">
        <f t="shared" si="2"/>
        <v>0.5093612408495376</v>
      </c>
      <c r="J15" s="19">
        <v>5146.0164000000004</v>
      </c>
      <c r="K15" s="19">
        <v>735.86710000000005</v>
      </c>
      <c r="L15" s="19">
        <v>2311.7948000000001</v>
      </c>
      <c r="M15" s="19">
        <v>0.14660000000000001</v>
      </c>
      <c r="N15" s="19">
        <v>5018.2205000000004</v>
      </c>
      <c r="O15" s="19">
        <v>84.75</v>
      </c>
      <c r="P15" s="19">
        <v>2311.7948000000001</v>
      </c>
      <c r="Q15" s="19">
        <v>0.14660000000000001</v>
      </c>
      <c r="R15" s="19">
        <v>5018.2205000000004</v>
      </c>
      <c r="S15" s="19">
        <v>84.75</v>
      </c>
      <c r="T15" s="19">
        <v>1317.7485999999999</v>
      </c>
      <c r="U15" s="19">
        <v>1642.184</v>
      </c>
      <c r="V15" s="19">
        <v>1077.9313999999999</v>
      </c>
      <c r="W15" s="19">
        <v>648.13610000000006</v>
      </c>
      <c r="X15" s="19">
        <f t="shared" si="3"/>
        <v>4686.0001000000002</v>
      </c>
      <c r="Y15" s="19">
        <f t="shared" si="4"/>
        <v>0.91060730004669244</v>
      </c>
      <c r="Z15" s="19">
        <v>169.773</v>
      </c>
      <c r="AA15" s="19">
        <v>127.5697</v>
      </c>
      <c r="AB15" s="19">
        <v>35.886499999999998</v>
      </c>
      <c r="AC15" s="19">
        <v>33.450899999999997</v>
      </c>
      <c r="AD15" s="19">
        <v>38.015000000000001</v>
      </c>
      <c r="AE15" s="19">
        <v>55.235199999999999</v>
      </c>
      <c r="AF15" s="19">
        <v>149.34180000000001</v>
      </c>
      <c r="AG15" s="19">
        <v>485.85050000000001</v>
      </c>
      <c r="AH15" s="19">
        <v>517.03039999999999</v>
      </c>
      <c r="AI15" s="19">
        <v>471.01440000000002</v>
      </c>
      <c r="AJ15" s="19">
        <v>158.52869999999999</v>
      </c>
      <c r="AK15" s="19">
        <v>149.52789999999999</v>
      </c>
      <c r="AL15" s="19">
        <v>51.570599999999999</v>
      </c>
      <c r="AM15" s="19">
        <v>54.372500000000002</v>
      </c>
      <c r="AN15" s="19">
        <v>70.610399999999998</v>
      </c>
      <c r="AO15" s="19">
        <v>203.9477</v>
      </c>
      <c r="AP15" s="19">
        <v>0.56769999999999998</v>
      </c>
      <c r="AQ15" s="19">
        <v>4.9896000000000003</v>
      </c>
      <c r="AR15" s="19">
        <v>8.4009999999999998</v>
      </c>
      <c r="AS15" s="19">
        <v>11.5489</v>
      </c>
      <c r="AT15" s="19">
        <v>4.9785000000000004</v>
      </c>
      <c r="AU15" s="19">
        <v>5.8910999999999998</v>
      </c>
      <c r="AV15" s="19">
        <v>2.4891000000000001</v>
      </c>
      <c r="AW15" s="19">
        <v>2.9676999999999998</v>
      </c>
      <c r="AX15" s="19">
        <v>4.4031000000000002</v>
      </c>
      <c r="AY15" s="19">
        <v>38.513199999999998</v>
      </c>
    </row>
    <row r="16" spans="1:51" x14ac:dyDescent="0.3">
      <c r="A16" s="20" t="s">
        <v>286</v>
      </c>
      <c r="B16" s="20" t="s">
        <v>558</v>
      </c>
      <c r="C16" s="20" t="s">
        <v>557</v>
      </c>
      <c r="D16" s="21">
        <v>10.042999999999999</v>
      </c>
      <c r="E16" s="21">
        <v>2.6749999999999998</v>
      </c>
      <c r="F16" s="21">
        <f t="shared" si="0"/>
        <v>7.3679999999999994</v>
      </c>
      <c r="G16" s="22">
        <v>5.9093999999999998</v>
      </c>
      <c r="H16" s="23">
        <f t="shared" si="1"/>
        <v>3.2343999999999999</v>
      </c>
      <c r="I16" s="19">
        <f t="shared" si="2"/>
        <v>0.43897937024972861</v>
      </c>
      <c r="J16" s="19">
        <v>6083.2239</v>
      </c>
      <c r="K16" s="19">
        <v>945.94629999999995</v>
      </c>
      <c r="L16" s="19">
        <v>2971.7777999999998</v>
      </c>
      <c r="M16" s="19">
        <v>0.15679999999999999</v>
      </c>
      <c r="N16" s="19">
        <v>6032.7011000000002</v>
      </c>
      <c r="O16" s="19">
        <v>116.496</v>
      </c>
      <c r="P16" s="19">
        <v>2971.7777999999998</v>
      </c>
      <c r="Q16" s="19">
        <v>0.15679999999999999</v>
      </c>
      <c r="R16" s="19">
        <v>6032.7011000000002</v>
      </c>
      <c r="S16" s="19">
        <v>116.496</v>
      </c>
      <c r="T16" s="19">
        <v>562.61720000000003</v>
      </c>
      <c r="U16" s="19">
        <v>1729.3761999999999</v>
      </c>
      <c r="V16" s="19">
        <v>1701.0699</v>
      </c>
      <c r="W16" s="19">
        <v>1381.6167</v>
      </c>
      <c r="X16" s="19">
        <f t="shared" si="3"/>
        <v>5374.68</v>
      </c>
      <c r="Y16" s="19">
        <f t="shared" si="4"/>
        <v>0.88352493486225292</v>
      </c>
      <c r="Z16" s="19">
        <v>323.61239999999998</v>
      </c>
      <c r="AA16" s="19">
        <v>189.16470000000001</v>
      </c>
      <c r="AB16" s="19">
        <v>75.828999999999994</v>
      </c>
      <c r="AC16" s="19">
        <v>55.019500000000001</v>
      </c>
      <c r="AD16" s="19">
        <v>24.2272</v>
      </c>
      <c r="AE16" s="19">
        <v>40.691200000000002</v>
      </c>
      <c r="AF16" s="19">
        <v>57.220500000000001</v>
      </c>
      <c r="AG16" s="19">
        <v>479.30650000000003</v>
      </c>
      <c r="AH16" s="19">
        <v>733.31010000000003</v>
      </c>
      <c r="AI16" s="19">
        <v>908.14250000000004</v>
      </c>
      <c r="AJ16" s="19">
        <v>270.83859999999999</v>
      </c>
      <c r="AK16" s="19">
        <v>198.7672</v>
      </c>
      <c r="AL16" s="19">
        <v>97.517399999999995</v>
      </c>
      <c r="AM16" s="19">
        <v>80.133399999999995</v>
      </c>
      <c r="AN16" s="19">
        <v>40.228900000000003</v>
      </c>
      <c r="AO16" s="19">
        <v>106.31270000000001</v>
      </c>
      <c r="AP16" s="19">
        <v>0.31900000000000001</v>
      </c>
      <c r="AQ16" s="19">
        <v>7.4762000000000004</v>
      </c>
      <c r="AR16" s="19">
        <v>17.501000000000001</v>
      </c>
      <c r="AS16" s="19">
        <v>32.910600000000002</v>
      </c>
      <c r="AT16" s="19">
        <v>12.4556</v>
      </c>
      <c r="AU16" s="19">
        <v>11.470700000000001</v>
      </c>
      <c r="AV16" s="19">
        <v>6.8832000000000004</v>
      </c>
      <c r="AW16" s="19">
        <v>6.4034000000000004</v>
      </c>
      <c r="AX16" s="19">
        <v>3.6640999999999999</v>
      </c>
      <c r="AY16" s="19">
        <v>17.412299999999998</v>
      </c>
    </row>
    <row r="17" spans="1:51" x14ac:dyDescent="0.3">
      <c r="A17" s="20" t="s">
        <v>287</v>
      </c>
      <c r="B17" s="20" t="s">
        <v>558</v>
      </c>
      <c r="C17" s="20" t="s">
        <v>557</v>
      </c>
      <c r="D17" s="21">
        <v>10.899699999999999</v>
      </c>
      <c r="E17" s="21">
        <v>3.069</v>
      </c>
      <c r="F17" s="21">
        <f t="shared" si="0"/>
        <v>7.8306999999999993</v>
      </c>
      <c r="G17" s="22">
        <v>6.8</v>
      </c>
      <c r="H17" s="23">
        <f t="shared" si="1"/>
        <v>3.7309999999999999</v>
      </c>
      <c r="I17" s="19">
        <f t="shared" si="2"/>
        <v>0.47645804334222996</v>
      </c>
      <c r="J17" s="19">
        <v>6409.0018</v>
      </c>
      <c r="K17" s="19">
        <v>1126.4114</v>
      </c>
      <c r="L17" s="19">
        <v>3538.7258000000002</v>
      </c>
      <c r="M17" s="19">
        <v>0.1822</v>
      </c>
      <c r="N17" s="19">
        <v>6181.1827999999996</v>
      </c>
      <c r="O17" s="19">
        <v>161.21799999999999</v>
      </c>
      <c r="P17" s="19">
        <v>3538.7258000000002</v>
      </c>
      <c r="Q17" s="19">
        <v>0.1822</v>
      </c>
      <c r="R17" s="19">
        <v>6181.1827999999996</v>
      </c>
      <c r="S17" s="19">
        <v>161.21799999999999</v>
      </c>
      <c r="T17" s="19">
        <v>723.05930000000001</v>
      </c>
      <c r="U17" s="19">
        <v>1893.4072000000001</v>
      </c>
      <c r="V17" s="19">
        <v>1812.155</v>
      </c>
      <c r="W17" s="19">
        <v>1221.0273</v>
      </c>
      <c r="X17" s="19">
        <f t="shared" si="3"/>
        <v>5649.6487999999999</v>
      </c>
      <c r="Y17" s="19">
        <f t="shared" si="4"/>
        <v>0.88151774274739636</v>
      </c>
      <c r="Z17" s="19">
        <v>305.53699999999998</v>
      </c>
      <c r="AA17" s="19">
        <v>215.24850000000001</v>
      </c>
      <c r="AB17" s="19">
        <v>72.636300000000006</v>
      </c>
      <c r="AC17" s="19">
        <v>52.359099999999998</v>
      </c>
      <c r="AD17" s="19">
        <v>39.852600000000002</v>
      </c>
      <c r="AE17" s="19">
        <v>73.701499999999996</v>
      </c>
      <c r="AF17" s="19">
        <v>84.555400000000006</v>
      </c>
      <c r="AG17" s="19">
        <v>603.07309999999995</v>
      </c>
      <c r="AH17" s="19">
        <v>894.00670000000002</v>
      </c>
      <c r="AI17" s="19">
        <v>920.13800000000003</v>
      </c>
      <c r="AJ17" s="19">
        <v>294.75279999999998</v>
      </c>
      <c r="AK17" s="19">
        <v>261.20080000000002</v>
      </c>
      <c r="AL17" s="19">
        <v>107.004</v>
      </c>
      <c r="AM17" s="19">
        <v>87.825900000000004</v>
      </c>
      <c r="AN17" s="19">
        <v>76.594300000000004</v>
      </c>
      <c r="AO17" s="19">
        <v>209.57490000000001</v>
      </c>
      <c r="AP17" s="19">
        <v>0.51349999999999996</v>
      </c>
      <c r="AQ17" s="19">
        <v>10.2432</v>
      </c>
      <c r="AR17" s="19">
        <v>23.1221</v>
      </c>
      <c r="AS17" s="19">
        <v>36.219799999999999</v>
      </c>
      <c r="AT17" s="19">
        <v>14.805899999999999</v>
      </c>
      <c r="AU17" s="19">
        <v>16.494700000000002</v>
      </c>
      <c r="AV17" s="19">
        <v>8.1976999999999993</v>
      </c>
      <c r="AW17" s="19">
        <v>7.6581000000000001</v>
      </c>
      <c r="AX17" s="19">
        <v>7.6510999999999996</v>
      </c>
      <c r="AY17" s="19">
        <v>36.311500000000002</v>
      </c>
    </row>
    <row r="18" spans="1:51" x14ac:dyDescent="0.3">
      <c r="A18" s="20" t="s">
        <v>288</v>
      </c>
      <c r="B18" s="20" t="s">
        <v>558</v>
      </c>
      <c r="C18" s="20" t="s">
        <v>557</v>
      </c>
      <c r="D18" s="21">
        <v>9.2899999999999991</v>
      </c>
      <c r="E18" s="21">
        <v>3.1665000000000001</v>
      </c>
      <c r="F18" s="21">
        <f t="shared" si="0"/>
        <v>6.1234999999999991</v>
      </c>
      <c r="G18" s="22">
        <v>6.1791999999999998</v>
      </c>
      <c r="H18" s="23">
        <f t="shared" si="1"/>
        <v>3.0126999999999997</v>
      </c>
      <c r="I18" s="19">
        <f t="shared" si="2"/>
        <v>0.49198987507144609</v>
      </c>
      <c r="J18" s="19">
        <v>5056.9588000000003</v>
      </c>
      <c r="K18" s="19">
        <v>765.70180000000005</v>
      </c>
      <c r="L18" s="19">
        <v>2405.5230999999999</v>
      </c>
      <c r="M18" s="19">
        <v>0.15310000000000001</v>
      </c>
      <c r="N18" s="19">
        <v>5001.2830000000004</v>
      </c>
      <c r="O18" s="19">
        <v>92.072000000000003</v>
      </c>
      <c r="P18" s="19">
        <v>2405.5230999999999</v>
      </c>
      <c r="Q18" s="19">
        <v>0.15310000000000001</v>
      </c>
      <c r="R18" s="19">
        <v>5001.2830000000004</v>
      </c>
      <c r="S18" s="19">
        <v>92.072000000000003</v>
      </c>
      <c r="T18" s="19">
        <v>739.94320000000005</v>
      </c>
      <c r="U18" s="19">
        <v>1785.9471000000001</v>
      </c>
      <c r="V18" s="19">
        <v>1326.8553999999999</v>
      </c>
      <c r="W18" s="19">
        <v>760.21460000000002</v>
      </c>
      <c r="X18" s="19">
        <f t="shared" si="3"/>
        <v>4612.9602999999997</v>
      </c>
      <c r="Y18" s="19">
        <f t="shared" si="4"/>
        <v>0.9122004909353818</v>
      </c>
      <c r="Z18" s="19">
        <v>182.62729999999999</v>
      </c>
      <c r="AA18" s="19">
        <v>135.76050000000001</v>
      </c>
      <c r="AB18" s="19">
        <v>44.303800000000003</v>
      </c>
      <c r="AC18" s="19">
        <v>14.9254</v>
      </c>
      <c r="AD18" s="19">
        <v>17.323499999999999</v>
      </c>
      <c r="AE18" s="19">
        <v>49.020400000000002</v>
      </c>
      <c r="AF18" s="19">
        <v>81.0762</v>
      </c>
      <c r="AG18" s="19">
        <v>524.59479999999996</v>
      </c>
      <c r="AH18" s="19">
        <v>617.60429999999997</v>
      </c>
      <c r="AI18" s="19">
        <v>533.53150000000005</v>
      </c>
      <c r="AJ18" s="19">
        <v>165.15</v>
      </c>
      <c r="AK18" s="19">
        <v>154.43889999999999</v>
      </c>
      <c r="AL18" s="19">
        <v>61.272300000000001</v>
      </c>
      <c r="AM18" s="19">
        <v>23.161000000000001</v>
      </c>
      <c r="AN18" s="19">
        <v>31.109500000000001</v>
      </c>
      <c r="AO18" s="19">
        <v>213.58459999999999</v>
      </c>
      <c r="AP18" s="19">
        <v>0.30099999999999999</v>
      </c>
      <c r="AQ18" s="19">
        <v>5.3788</v>
      </c>
      <c r="AR18" s="19">
        <v>9.8407999999999998</v>
      </c>
      <c r="AS18" s="19">
        <v>12.7613</v>
      </c>
      <c r="AT18" s="19">
        <v>5.0740999999999996</v>
      </c>
      <c r="AU18" s="19">
        <v>5.9656000000000002</v>
      </c>
      <c r="AV18" s="19">
        <v>2.8754</v>
      </c>
      <c r="AW18" s="19">
        <v>1.2185999999999999</v>
      </c>
      <c r="AX18" s="19">
        <v>1.8945000000000001</v>
      </c>
      <c r="AY18" s="19">
        <v>46.762</v>
      </c>
    </row>
    <row r="19" spans="1:51" x14ac:dyDescent="0.3">
      <c r="A19" s="20" t="s">
        <v>289</v>
      </c>
      <c r="B19" s="20" t="s">
        <v>558</v>
      </c>
      <c r="C19" s="20" t="s">
        <v>557</v>
      </c>
      <c r="D19" s="21">
        <v>9.8181999999999992</v>
      </c>
      <c r="E19" s="21">
        <v>3.0394999999999999</v>
      </c>
      <c r="F19" s="21">
        <f t="shared" si="0"/>
        <v>6.7786999999999988</v>
      </c>
      <c r="G19" s="22">
        <v>6.3844000000000003</v>
      </c>
      <c r="H19" s="23">
        <f t="shared" si="1"/>
        <v>3.3449000000000004</v>
      </c>
      <c r="I19" s="19">
        <f t="shared" si="2"/>
        <v>0.49344269550208758</v>
      </c>
      <c r="J19" s="19">
        <v>5854.2055</v>
      </c>
      <c r="K19" s="19">
        <v>792.92570000000001</v>
      </c>
      <c r="L19" s="19">
        <v>2491.0497</v>
      </c>
      <c r="M19" s="19">
        <v>0.13739999999999999</v>
      </c>
      <c r="N19" s="19">
        <v>5772.8438999999998</v>
      </c>
      <c r="O19" s="19">
        <v>85.539000000000001</v>
      </c>
      <c r="P19" s="19">
        <v>2491.0497</v>
      </c>
      <c r="Q19" s="19">
        <v>0.13739999999999999</v>
      </c>
      <c r="R19" s="19">
        <v>5772.8438999999998</v>
      </c>
      <c r="S19" s="19">
        <v>85.539000000000001</v>
      </c>
      <c r="T19" s="19">
        <v>1139.1574000000001</v>
      </c>
      <c r="U19" s="19">
        <v>1913.3471999999999</v>
      </c>
      <c r="V19" s="19">
        <v>1473.1614</v>
      </c>
      <c r="W19" s="19">
        <v>866.62450000000001</v>
      </c>
      <c r="X19" s="19">
        <f t="shared" si="3"/>
        <v>5392.2905000000001</v>
      </c>
      <c r="Y19" s="19">
        <f t="shared" si="4"/>
        <v>0.92109689350672774</v>
      </c>
      <c r="Z19" s="19">
        <v>209.0342</v>
      </c>
      <c r="AA19" s="19">
        <v>127.2229</v>
      </c>
      <c r="AB19" s="19">
        <v>42.559699999999999</v>
      </c>
      <c r="AC19" s="19">
        <v>18.470300000000002</v>
      </c>
      <c r="AD19" s="19">
        <v>12.731199999999999</v>
      </c>
      <c r="AE19" s="19">
        <v>51.903199999999998</v>
      </c>
      <c r="AF19" s="19">
        <v>119.6403</v>
      </c>
      <c r="AG19" s="19">
        <v>530.88810000000001</v>
      </c>
      <c r="AH19" s="19">
        <v>653.29380000000003</v>
      </c>
      <c r="AI19" s="19">
        <v>584.21789999999999</v>
      </c>
      <c r="AJ19" s="19">
        <v>181.3287</v>
      </c>
      <c r="AK19" s="19">
        <v>138.26939999999999</v>
      </c>
      <c r="AL19" s="19">
        <v>56.810699999999997</v>
      </c>
      <c r="AM19" s="19">
        <v>27.701000000000001</v>
      </c>
      <c r="AN19" s="19">
        <v>21.752300000000002</v>
      </c>
      <c r="AO19" s="19">
        <v>177.14750000000001</v>
      </c>
      <c r="AP19" s="19">
        <v>0.49830000000000002</v>
      </c>
      <c r="AQ19" s="19">
        <v>6.0338000000000003</v>
      </c>
      <c r="AR19" s="19">
        <v>11.600300000000001</v>
      </c>
      <c r="AS19" s="19">
        <v>15.7103</v>
      </c>
      <c r="AT19" s="19">
        <v>6.2553000000000001</v>
      </c>
      <c r="AU19" s="19">
        <v>5.9718999999999998</v>
      </c>
      <c r="AV19" s="19">
        <v>3.0110999999999999</v>
      </c>
      <c r="AW19" s="19">
        <v>1.6491</v>
      </c>
      <c r="AX19" s="19">
        <v>1.4749000000000001</v>
      </c>
      <c r="AY19" s="19">
        <v>33.334099999999999</v>
      </c>
    </row>
    <row r="20" spans="1:51" x14ac:dyDescent="0.3">
      <c r="A20" s="20" t="s">
        <v>290</v>
      </c>
      <c r="B20" s="20" t="s">
        <v>558</v>
      </c>
      <c r="C20" s="20" t="s">
        <v>557</v>
      </c>
      <c r="D20" s="21">
        <v>10.830299999999999</v>
      </c>
      <c r="E20" s="21">
        <v>3.1949999999999998</v>
      </c>
      <c r="F20" s="21">
        <f t="shared" si="0"/>
        <v>7.6352999999999991</v>
      </c>
      <c r="G20" s="22">
        <v>7.1677</v>
      </c>
      <c r="H20" s="23">
        <f t="shared" si="1"/>
        <v>3.9727000000000001</v>
      </c>
      <c r="I20" s="19">
        <f t="shared" si="2"/>
        <v>0.52030699514098999</v>
      </c>
      <c r="J20" s="19">
        <v>6617.4561000000003</v>
      </c>
      <c r="K20" s="19">
        <v>985.66980000000001</v>
      </c>
      <c r="L20" s="19">
        <v>3096.5729999999999</v>
      </c>
      <c r="M20" s="19">
        <v>0.1512</v>
      </c>
      <c r="N20" s="19">
        <v>6520.5906000000004</v>
      </c>
      <c r="O20" s="19">
        <v>117.02200000000001</v>
      </c>
      <c r="P20" s="19">
        <v>3096.5729999999999</v>
      </c>
      <c r="Q20" s="19">
        <v>0.1512</v>
      </c>
      <c r="R20" s="19">
        <v>6520.5906000000004</v>
      </c>
      <c r="S20" s="19">
        <v>117.02200000000001</v>
      </c>
      <c r="T20" s="19">
        <v>1076.2566999999999</v>
      </c>
      <c r="U20" s="19">
        <v>2307.3924000000002</v>
      </c>
      <c r="V20" s="19">
        <v>1520.7774999999999</v>
      </c>
      <c r="W20" s="19">
        <v>952.96479999999997</v>
      </c>
      <c r="X20" s="19">
        <f t="shared" si="3"/>
        <v>5857.3913999999995</v>
      </c>
      <c r="Y20" s="19">
        <f t="shared" si="4"/>
        <v>0.88514246433761745</v>
      </c>
      <c r="Z20" s="19">
        <v>302.01909999999998</v>
      </c>
      <c r="AA20" s="19">
        <v>214.14150000000001</v>
      </c>
      <c r="AB20" s="19">
        <v>98.353300000000004</v>
      </c>
      <c r="AC20" s="19">
        <v>45.564300000000003</v>
      </c>
      <c r="AD20" s="19">
        <v>55.088500000000003</v>
      </c>
      <c r="AE20" s="19">
        <v>44.889200000000002</v>
      </c>
      <c r="AF20" s="19">
        <v>116.9751</v>
      </c>
      <c r="AG20" s="19">
        <v>666.07749999999999</v>
      </c>
      <c r="AH20" s="19">
        <v>696.27149999999995</v>
      </c>
      <c r="AI20" s="19">
        <v>669.62929999999994</v>
      </c>
      <c r="AJ20" s="19">
        <v>271.25330000000002</v>
      </c>
      <c r="AK20" s="19">
        <v>241.46780000000001</v>
      </c>
      <c r="AL20" s="19">
        <v>135.09049999999999</v>
      </c>
      <c r="AM20" s="19">
        <v>70.607299999999995</v>
      </c>
      <c r="AN20" s="19">
        <v>97.874899999999997</v>
      </c>
      <c r="AO20" s="19">
        <v>131.32579999999999</v>
      </c>
      <c r="AP20" s="19">
        <v>0.59670000000000001</v>
      </c>
      <c r="AQ20" s="19">
        <v>9.3125</v>
      </c>
      <c r="AR20" s="19">
        <v>15.101900000000001</v>
      </c>
      <c r="AS20" s="19">
        <v>22.214300000000001</v>
      </c>
      <c r="AT20" s="19">
        <v>11.465999999999999</v>
      </c>
      <c r="AU20" s="19">
        <v>12.8064</v>
      </c>
      <c r="AV20" s="19">
        <v>8.7207000000000008</v>
      </c>
      <c r="AW20" s="19">
        <v>5.1398000000000001</v>
      </c>
      <c r="AX20" s="19">
        <v>8.1679999999999993</v>
      </c>
      <c r="AY20" s="19">
        <v>23.4954</v>
      </c>
    </row>
    <row r="21" spans="1:51" x14ac:dyDescent="0.3">
      <c r="A21" s="20" t="s">
        <v>291</v>
      </c>
      <c r="B21" s="20" t="s">
        <v>558</v>
      </c>
      <c r="C21" s="20" t="s">
        <v>557</v>
      </c>
      <c r="D21" s="21">
        <v>14.425800000000001</v>
      </c>
      <c r="E21" s="21">
        <v>3.3580000000000001</v>
      </c>
      <c r="F21" s="21">
        <f t="shared" si="0"/>
        <v>11.0678</v>
      </c>
      <c r="G21" s="22">
        <v>9.1470000000000002</v>
      </c>
      <c r="H21" s="23">
        <f t="shared" si="1"/>
        <v>5.7889999999999997</v>
      </c>
      <c r="I21" s="19">
        <f t="shared" si="2"/>
        <v>0.52304884439545341</v>
      </c>
      <c r="J21" s="19">
        <v>5940.5735999999997</v>
      </c>
      <c r="K21" s="19">
        <v>1229.5387000000001</v>
      </c>
      <c r="L21" s="19">
        <v>3862.7096999999999</v>
      </c>
      <c r="M21" s="19">
        <v>0.2084</v>
      </c>
      <c r="N21" s="19">
        <v>5900.1288999999997</v>
      </c>
      <c r="O21" s="19">
        <v>201.239</v>
      </c>
      <c r="P21" s="19">
        <v>3862.7096999999999</v>
      </c>
      <c r="Q21" s="19">
        <v>0.2084</v>
      </c>
      <c r="R21" s="19">
        <v>5900.1288999999997</v>
      </c>
      <c r="S21" s="19">
        <v>201.239</v>
      </c>
      <c r="T21" s="19">
        <v>533.04870000000005</v>
      </c>
      <c r="U21" s="19">
        <v>1429.1797999999999</v>
      </c>
      <c r="V21" s="19">
        <v>1548.3770999999999</v>
      </c>
      <c r="W21" s="19">
        <v>1193.5177000000001</v>
      </c>
      <c r="X21" s="19">
        <f t="shared" si="3"/>
        <v>4704.1233000000002</v>
      </c>
      <c r="Y21" s="19">
        <f t="shared" si="4"/>
        <v>0.79186348267783446</v>
      </c>
      <c r="Z21" s="19">
        <v>396.79820000000001</v>
      </c>
      <c r="AA21" s="19">
        <v>347.38830000000002</v>
      </c>
      <c r="AB21" s="19">
        <v>162.1249</v>
      </c>
      <c r="AC21" s="19">
        <v>84.0017</v>
      </c>
      <c r="AD21" s="19">
        <v>89.350899999999996</v>
      </c>
      <c r="AE21" s="19">
        <v>156.7928</v>
      </c>
      <c r="AF21" s="19">
        <v>58.876100000000001</v>
      </c>
      <c r="AG21" s="19">
        <v>429.447</v>
      </c>
      <c r="AH21" s="19">
        <v>724.1096</v>
      </c>
      <c r="AI21" s="19">
        <v>850.24459999999999</v>
      </c>
      <c r="AJ21" s="19">
        <v>361.74650000000003</v>
      </c>
      <c r="AK21" s="19">
        <v>398.39830000000001</v>
      </c>
      <c r="AL21" s="19">
        <v>226.61199999999999</v>
      </c>
      <c r="AM21" s="19">
        <v>132.85069999999999</v>
      </c>
      <c r="AN21" s="19">
        <v>161.08869999999999</v>
      </c>
      <c r="AO21" s="19">
        <v>519.33630000000005</v>
      </c>
      <c r="AP21" s="19">
        <v>0.25459999999999999</v>
      </c>
      <c r="AQ21" s="19">
        <v>5.1898</v>
      </c>
      <c r="AR21" s="19">
        <v>13.391</v>
      </c>
      <c r="AS21" s="19">
        <v>23.855799999999999</v>
      </c>
      <c r="AT21" s="19">
        <v>12.948</v>
      </c>
      <c r="AU21" s="19">
        <v>17.927900000000001</v>
      </c>
      <c r="AV21" s="19">
        <v>12.419</v>
      </c>
      <c r="AW21" s="19">
        <v>8.2348999999999997</v>
      </c>
      <c r="AX21" s="19">
        <v>11.380100000000001</v>
      </c>
      <c r="AY21" s="19">
        <v>95.638300000000001</v>
      </c>
    </row>
    <row r="22" spans="1:51" x14ac:dyDescent="0.3">
      <c r="A22" s="26" t="s">
        <v>292</v>
      </c>
      <c r="B22" s="27" t="s">
        <v>559</v>
      </c>
      <c r="C22" s="27" t="s">
        <v>17</v>
      </c>
      <c r="D22" s="28">
        <v>6.6207000000000003</v>
      </c>
      <c r="E22" s="28">
        <v>2.5625</v>
      </c>
      <c r="F22" s="29">
        <f t="shared" si="0"/>
        <v>4.0582000000000003</v>
      </c>
      <c r="G22" s="29">
        <v>4.0068999999999999</v>
      </c>
      <c r="H22" s="30">
        <f t="shared" si="1"/>
        <v>1.4443999999999999</v>
      </c>
      <c r="I22" s="30">
        <f t="shared" si="2"/>
        <v>0.35592134443842094</v>
      </c>
      <c r="J22" s="19">
        <v>1173.7882999999999</v>
      </c>
      <c r="K22" s="19">
        <v>261.69900000000001</v>
      </c>
      <c r="L22" s="19">
        <v>822.15170000000001</v>
      </c>
      <c r="M22" s="19">
        <v>0.2253</v>
      </c>
      <c r="N22" s="19">
        <v>1161.4568999999999</v>
      </c>
      <c r="O22" s="19">
        <v>46.311999999999998</v>
      </c>
      <c r="P22" s="19">
        <v>822.15170000000001</v>
      </c>
      <c r="Q22" s="19">
        <v>0.2253</v>
      </c>
      <c r="R22" s="19">
        <v>1161.4568999999999</v>
      </c>
      <c r="S22" s="19">
        <v>46.311999999999998</v>
      </c>
      <c r="T22" s="19">
        <v>334.24329999999998</v>
      </c>
      <c r="U22" s="19">
        <v>372.22629999999998</v>
      </c>
      <c r="V22" s="19">
        <v>251.1266</v>
      </c>
      <c r="W22" s="19">
        <v>61.569600000000001</v>
      </c>
      <c r="X22" s="19">
        <f t="shared" si="3"/>
        <v>1019.1658</v>
      </c>
      <c r="Y22" s="19">
        <f t="shared" si="4"/>
        <v>0.86827053907420959</v>
      </c>
      <c r="Z22" s="19">
        <v>16.537199999999999</v>
      </c>
      <c r="AA22" s="19">
        <v>12.7202</v>
      </c>
      <c r="AB22" s="19">
        <v>11.398099999999999</v>
      </c>
      <c r="AC22" s="19">
        <v>8.5509000000000004</v>
      </c>
      <c r="AD22" s="19">
        <v>23.796800000000001</v>
      </c>
      <c r="AE22" s="19">
        <v>81.599400000000003</v>
      </c>
      <c r="AF22" s="19">
        <v>38.958300000000001</v>
      </c>
      <c r="AG22" s="19">
        <v>113.9141</v>
      </c>
      <c r="AH22" s="19">
        <v>122.13930000000001</v>
      </c>
      <c r="AI22" s="19">
        <v>45.321399999999997</v>
      </c>
      <c r="AJ22" s="19">
        <v>16.230799999999999</v>
      </c>
      <c r="AK22" s="19">
        <v>15.7049</v>
      </c>
      <c r="AL22" s="19">
        <v>16.8674</v>
      </c>
      <c r="AM22" s="19">
        <v>14.3874</v>
      </c>
      <c r="AN22" s="19">
        <v>45.280200000000001</v>
      </c>
      <c r="AO22" s="19">
        <v>393.34789999999998</v>
      </c>
      <c r="AP22" s="19">
        <v>7.9200000000000007E-2</v>
      </c>
      <c r="AQ22" s="19">
        <v>0.62839999999999996</v>
      </c>
      <c r="AR22" s="19">
        <v>1.0441</v>
      </c>
      <c r="AS22" s="19">
        <v>0.5847</v>
      </c>
      <c r="AT22" s="19">
        <v>0.2787</v>
      </c>
      <c r="AU22" s="19">
        <v>0.33879999999999999</v>
      </c>
      <c r="AV22" s="19">
        <v>0.43569999999999998</v>
      </c>
      <c r="AW22" s="19">
        <v>0.42249999999999999</v>
      </c>
      <c r="AX22" s="19">
        <v>1.5032000000000001</v>
      </c>
      <c r="AY22" s="19">
        <v>40.996400000000001</v>
      </c>
    </row>
    <row r="23" spans="1:51" x14ac:dyDescent="0.3">
      <c r="A23" s="26" t="s">
        <v>293</v>
      </c>
      <c r="B23" s="27" t="s">
        <v>559</v>
      </c>
      <c r="C23" s="27" t="s">
        <v>17</v>
      </c>
      <c r="D23" s="28">
        <v>5.8541999999999996</v>
      </c>
      <c r="E23" s="28">
        <v>2.8536999999999999</v>
      </c>
      <c r="F23" s="29">
        <f t="shared" si="0"/>
        <v>3.0004999999999997</v>
      </c>
      <c r="G23" s="29">
        <v>3.7486000000000002</v>
      </c>
      <c r="H23" s="30">
        <f t="shared" si="1"/>
        <v>0.89490000000000025</v>
      </c>
      <c r="I23" s="30">
        <f t="shared" si="2"/>
        <v>0.29825029161806377</v>
      </c>
      <c r="J23" s="19">
        <v>1392.8414</v>
      </c>
      <c r="K23" s="19">
        <v>232.6635</v>
      </c>
      <c r="L23" s="19">
        <v>730.93409999999994</v>
      </c>
      <c r="M23" s="19">
        <v>0.1706</v>
      </c>
      <c r="N23" s="19">
        <v>1364.1457</v>
      </c>
      <c r="O23" s="19">
        <v>31.166</v>
      </c>
      <c r="P23" s="19">
        <v>730.93409999999994</v>
      </c>
      <c r="Q23" s="19">
        <v>0.1706</v>
      </c>
      <c r="R23" s="19">
        <v>1364.1457</v>
      </c>
      <c r="S23" s="19">
        <v>31.166</v>
      </c>
      <c r="T23" s="19">
        <v>410</v>
      </c>
      <c r="U23" s="19">
        <v>519.74480000000005</v>
      </c>
      <c r="V23" s="19">
        <v>235.98330000000001</v>
      </c>
      <c r="W23" s="19">
        <v>103.1581</v>
      </c>
      <c r="X23" s="19">
        <f t="shared" si="3"/>
        <v>1268.8862000000001</v>
      </c>
      <c r="Y23" s="19">
        <f t="shared" si="4"/>
        <v>0.9110055172110767</v>
      </c>
      <c r="Z23" s="19">
        <v>32.037399999999998</v>
      </c>
      <c r="AA23" s="19">
        <v>27.3931</v>
      </c>
      <c r="AB23" s="19">
        <v>10.8096</v>
      </c>
      <c r="AC23" s="19">
        <v>6.3761000000000001</v>
      </c>
      <c r="AD23" s="19">
        <v>7.7</v>
      </c>
      <c r="AE23" s="19">
        <v>39.639000000000003</v>
      </c>
      <c r="AF23" s="19">
        <v>48.813299999999998</v>
      </c>
      <c r="AG23" s="19">
        <v>161.65700000000001</v>
      </c>
      <c r="AH23" s="19">
        <v>118.5376</v>
      </c>
      <c r="AI23" s="19">
        <v>78.585300000000004</v>
      </c>
      <c r="AJ23" s="19">
        <v>31.158200000000001</v>
      </c>
      <c r="AK23" s="19">
        <v>33.915599999999998</v>
      </c>
      <c r="AL23" s="19">
        <v>16.480799999999999</v>
      </c>
      <c r="AM23" s="19">
        <v>10.758800000000001</v>
      </c>
      <c r="AN23" s="19">
        <v>15.0022</v>
      </c>
      <c r="AO23" s="19">
        <v>216.02539999999999</v>
      </c>
      <c r="AP23" s="19">
        <v>9.7699999999999995E-2</v>
      </c>
      <c r="AQ23" s="19">
        <v>0.87429999999999997</v>
      </c>
      <c r="AR23" s="19">
        <v>1.0101</v>
      </c>
      <c r="AS23" s="19">
        <v>1.0118</v>
      </c>
      <c r="AT23" s="19">
        <v>0.51029999999999998</v>
      </c>
      <c r="AU23" s="19">
        <v>0.70720000000000005</v>
      </c>
      <c r="AV23" s="19">
        <v>0.42259999999999998</v>
      </c>
      <c r="AW23" s="19">
        <v>0.30530000000000002</v>
      </c>
      <c r="AX23" s="19">
        <v>0.49159999999999998</v>
      </c>
      <c r="AY23" s="19">
        <v>25.735600000000002</v>
      </c>
    </row>
    <row r="24" spans="1:51" x14ac:dyDescent="0.3">
      <c r="A24" s="26" t="s">
        <v>294</v>
      </c>
      <c r="B24" s="27" t="s">
        <v>559</v>
      </c>
      <c r="C24" s="27" t="s">
        <v>17</v>
      </c>
      <c r="D24" s="28">
        <v>8.7424999999999997</v>
      </c>
      <c r="E24" s="28">
        <v>2.5021</v>
      </c>
      <c r="F24" s="29">
        <f t="shared" si="0"/>
        <v>6.2403999999999993</v>
      </c>
      <c r="G24" s="29">
        <v>5.3569000000000004</v>
      </c>
      <c r="H24" s="30">
        <f t="shared" si="1"/>
        <v>2.8548000000000004</v>
      </c>
      <c r="I24" s="30">
        <f t="shared" si="2"/>
        <v>0.45747067495673366</v>
      </c>
      <c r="J24" s="19">
        <v>2101.3348999999998</v>
      </c>
      <c r="K24" s="19">
        <v>437.53800000000001</v>
      </c>
      <c r="L24" s="19">
        <v>1374.5661</v>
      </c>
      <c r="M24" s="19">
        <v>0.21970000000000001</v>
      </c>
      <c r="N24" s="19">
        <v>1991.9019000000001</v>
      </c>
      <c r="O24" s="19">
        <v>75.483999999999995</v>
      </c>
      <c r="P24" s="19">
        <v>1374.5661</v>
      </c>
      <c r="Q24" s="19">
        <v>0.21970000000000001</v>
      </c>
      <c r="R24" s="19">
        <v>1991.9019000000001</v>
      </c>
      <c r="S24" s="19">
        <v>75.483999999999995</v>
      </c>
      <c r="T24" s="19">
        <v>441.35430000000002</v>
      </c>
      <c r="U24" s="19">
        <v>574.3546</v>
      </c>
      <c r="V24" s="19">
        <v>483.60140000000001</v>
      </c>
      <c r="W24" s="19">
        <v>255.92509999999999</v>
      </c>
      <c r="X24" s="19">
        <f t="shared" si="3"/>
        <v>1755.2354</v>
      </c>
      <c r="Y24" s="19">
        <f t="shared" si="4"/>
        <v>0.83529541150246933</v>
      </c>
      <c r="Z24" s="19">
        <v>96.823400000000007</v>
      </c>
      <c r="AA24" s="19">
        <v>90.474900000000005</v>
      </c>
      <c r="AB24" s="19">
        <v>53.589799999999997</v>
      </c>
      <c r="AC24" s="19">
        <v>30.709399999999999</v>
      </c>
      <c r="AD24" s="19">
        <v>24.683299999999999</v>
      </c>
      <c r="AE24" s="19">
        <v>49.873399999999997</v>
      </c>
      <c r="AF24" s="19">
        <v>57.562100000000001</v>
      </c>
      <c r="AG24" s="19">
        <v>197.87049999999999</v>
      </c>
      <c r="AH24" s="19">
        <v>265.15359999999998</v>
      </c>
      <c r="AI24" s="19">
        <v>214.33609999999999</v>
      </c>
      <c r="AJ24" s="19">
        <v>105.00449999999999</v>
      </c>
      <c r="AK24" s="19">
        <v>123.64149999999999</v>
      </c>
      <c r="AL24" s="19">
        <v>88.426400000000001</v>
      </c>
      <c r="AM24" s="19">
        <v>56.795299999999997</v>
      </c>
      <c r="AN24" s="19">
        <v>52.585000000000001</v>
      </c>
      <c r="AO24" s="19">
        <v>213.19130000000001</v>
      </c>
      <c r="AP24" s="19">
        <v>0.25629999999999997</v>
      </c>
      <c r="AQ24" s="19">
        <v>2.4039000000000001</v>
      </c>
      <c r="AR24" s="19">
        <v>5.0088999999999997</v>
      </c>
      <c r="AS24" s="19">
        <v>6.1645000000000003</v>
      </c>
      <c r="AT24" s="19">
        <v>3.8997999999999999</v>
      </c>
      <c r="AU24" s="19">
        <v>5.7816000000000001</v>
      </c>
      <c r="AV24" s="19">
        <v>4.9882999999999997</v>
      </c>
      <c r="AW24" s="19">
        <v>3.5886999999999998</v>
      </c>
      <c r="AX24" s="19">
        <v>3.8277000000000001</v>
      </c>
      <c r="AY24" s="19">
        <v>39.564</v>
      </c>
    </row>
    <row r="25" spans="1:51" x14ac:dyDescent="0.3">
      <c r="A25" s="26" t="s">
        <v>295</v>
      </c>
      <c r="B25" s="27" t="s">
        <v>559</v>
      </c>
      <c r="C25" s="27" t="s">
        <v>17</v>
      </c>
      <c r="D25" s="28">
        <v>7.0075000000000003</v>
      </c>
      <c r="E25" s="28">
        <v>2.8837999999999999</v>
      </c>
      <c r="F25" s="29">
        <f t="shared" si="0"/>
        <v>4.1237000000000004</v>
      </c>
      <c r="G25" s="29">
        <v>4.5664999999999996</v>
      </c>
      <c r="H25" s="30">
        <f t="shared" si="1"/>
        <v>1.6826999999999996</v>
      </c>
      <c r="I25" s="30">
        <f t="shared" si="2"/>
        <v>0.4080558721536483</v>
      </c>
      <c r="J25" s="19">
        <v>1621.1780000000001</v>
      </c>
      <c r="K25" s="19">
        <v>285.43270000000001</v>
      </c>
      <c r="L25" s="19">
        <v>896.71320000000003</v>
      </c>
      <c r="M25" s="19">
        <v>0.1883</v>
      </c>
      <c r="N25" s="19">
        <v>1515.5184999999999</v>
      </c>
      <c r="O25" s="19">
        <v>42.222000000000001</v>
      </c>
      <c r="P25" s="19">
        <v>896.71320000000003</v>
      </c>
      <c r="Q25" s="19">
        <v>0.1883</v>
      </c>
      <c r="R25" s="19">
        <v>1515.5184999999999</v>
      </c>
      <c r="S25" s="19">
        <v>42.222000000000001</v>
      </c>
      <c r="T25" s="19">
        <v>398.13440000000003</v>
      </c>
      <c r="U25" s="19">
        <v>628.58079999999995</v>
      </c>
      <c r="V25" s="19">
        <v>348.38959999999997</v>
      </c>
      <c r="W25" s="19">
        <v>144.273</v>
      </c>
      <c r="X25" s="19">
        <f t="shared" si="3"/>
        <v>1519.3778</v>
      </c>
      <c r="Y25" s="19">
        <f t="shared" si="4"/>
        <v>0.93720603166339533</v>
      </c>
      <c r="Z25" s="19">
        <v>32.764400000000002</v>
      </c>
      <c r="AA25" s="19">
        <v>25.849499999999999</v>
      </c>
      <c r="AB25" s="19">
        <v>5.4509999999999996</v>
      </c>
      <c r="AC25" s="19">
        <v>3.4390000000000001</v>
      </c>
      <c r="AD25" s="19">
        <v>6.9558999999999997</v>
      </c>
      <c r="AE25" s="19">
        <v>27.340399999999999</v>
      </c>
      <c r="AF25" s="19">
        <v>56.097700000000003</v>
      </c>
      <c r="AG25" s="19">
        <v>235.41319999999999</v>
      </c>
      <c r="AH25" s="19">
        <v>204.97659999999999</v>
      </c>
      <c r="AI25" s="19">
        <v>129.03960000000001</v>
      </c>
      <c r="AJ25" s="19">
        <v>37.906100000000002</v>
      </c>
      <c r="AK25" s="19">
        <v>37.795099999999998</v>
      </c>
      <c r="AL25" s="19">
        <v>9.7542000000000009</v>
      </c>
      <c r="AM25" s="19">
        <v>6.8955000000000002</v>
      </c>
      <c r="AN25" s="19">
        <v>16.2685</v>
      </c>
      <c r="AO25" s="19">
        <v>162.5668</v>
      </c>
      <c r="AP25" s="19">
        <v>0.16839999999999999</v>
      </c>
      <c r="AQ25" s="19">
        <v>1.9386000000000001</v>
      </c>
      <c r="AR25" s="19">
        <v>2.5912999999999999</v>
      </c>
      <c r="AS25" s="19">
        <v>2.4733000000000001</v>
      </c>
      <c r="AT25" s="19">
        <v>0.93679999999999997</v>
      </c>
      <c r="AU25" s="19">
        <v>1.1801999999999999</v>
      </c>
      <c r="AV25" s="19">
        <v>0.37240000000000001</v>
      </c>
      <c r="AW25" s="19">
        <v>0.2949</v>
      </c>
      <c r="AX25" s="19">
        <v>0.8115</v>
      </c>
      <c r="AY25" s="19">
        <v>31.4543</v>
      </c>
    </row>
    <row r="26" spans="1:51" x14ac:dyDescent="0.3">
      <c r="A26" s="26" t="s">
        <v>296</v>
      </c>
      <c r="B26" s="27" t="s">
        <v>559</v>
      </c>
      <c r="C26" s="27" t="s">
        <v>17</v>
      </c>
      <c r="D26" s="28">
        <v>10.88</v>
      </c>
      <c r="E26" s="28">
        <v>2.6471</v>
      </c>
      <c r="F26" s="29">
        <f t="shared" si="0"/>
        <v>8.2329000000000008</v>
      </c>
      <c r="G26" s="29">
        <v>6.2889999999999997</v>
      </c>
      <c r="H26" s="30">
        <f t="shared" si="1"/>
        <v>3.6418999999999997</v>
      </c>
      <c r="I26" s="30">
        <f t="shared" si="2"/>
        <v>0.44235931445784588</v>
      </c>
      <c r="J26" s="19">
        <v>2472.0500000000002</v>
      </c>
      <c r="K26" s="19">
        <v>555.73230000000001</v>
      </c>
      <c r="L26" s="19">
        <v>1745.8843999999999</v>
      </c>
      <c r="M26" s="19">
        <v>0.22739999999999999</v>
      </c>
      <c r="N26" s="19">
        <v>2444.0176000000001</v>
      </c>
      <c r="O26" s="19">
        <v>99.247</v>
      </c>
      <c r="P26" s="19">
        <v>1745.8843999999999</v>
      </c>
      <c r="Q26" s="19">
        <v>0.22739999999999999</v>
      </c>
      <c r="R26" s="19">
        <v>2444.0176000000001</v>
      </c>
      <c r="S26" s="19">
        <v>99.247</v>
      </c>
      <c r="T26" s="19">
        <v>434.4194</v>
      </c>
      <c r="U26" s="19">
        <v>643.0652</v>
      </c>
      <c r="V26" s="19">
        <v>557.87829999999997</v>
      </c>
      <c r="W26" s="19">
        <v>330.8546</v>
      </c>
      <c r="X26" s="19">
        <f t="shared" si="3"/>
        <v>1966.2175000000002</v>
      </c>
      <c r="Y26" s="19">
        <f t="shared" si="4"/>
        <v>0.7953793410327461</v>
      </c>
      <c r="Z26" s="19">
        <v>121.8433</v>
      </c>
      <c r="AA26" s="19">
        <v>105.2116</v>
      </c>
      <c r="AB26" s="19">
        <v>68.057000000000002</v>
      </c>
      <c r="AC26" s="19">
        <v>43.070099999999996</v>
      </c>
      <c r="AD26" s="19">
        <v>38.863500000000002</v>
      </c>
      <c r="AE26" s="19">
        <v>128.78700000000001</v>
      </c>
      <c r="AF26" s="19">
        <v>47.557400000000001</v>
      </c>
      <c r="AG26" s="19">
        <v>188.76419999999999</v>
      </c>
      <c r="AH26" s="19">
        <v>257.54239999999999</v>
      </c>
      <c r="AI26" s="19">
        <v>231.20310000000001</v>
      </c>
      <c r="AJ26" s="19">
        <v>111.687</v>
      </c>
      <c r="AK26" s="19">
        <v>119.9453</v>
      </c>
      <c r="AL26" s="19">
        <v>93.814400000000006</v>
      </c>
      <c r="AM26" s="19">
        <v>67.130899999999997</v>
      </c>
      <c r="AN26" s="19">
        <v>68.956100000000006</v>
      </c>
      <c r="AO26" s="19">
        <v>559.28359999999998</v>
      </c>
      <c r="AP26" s="19">
        <v>0.1159</v>
      </c>
      <c r="AQ26" s="19">
        <v>1.2712000000000001</v>
      </c>
      <c r="AR26" s="19">
        <v>2.673</v>
      </c>
      <c r="AS26" s="19">
        <v>3.6189</v>
      </c>
      <c r="AT26" s="19">
        <v>2.2875000000000001</v>
      </c>
      <c r="AU26" s="19">
        <v>3.052</v>
      </c>
      <c r="AV26" s="19">
        <v>2.8843000000000001</v>
      </c>
      <c r="AW26" s="19">
        <v>2.3321999999999998</v>
      </c>
      <c r="AX26" s="19">
        <v>2.7263999999999999</v>
      </c>
      <c r="AY26" s="19">
        <v>78.285399999999996</v>
      </c>
    </row>
    <row r="27" spans="1:51" x14ac:dyDescent="0.3">
      <c r="A27" s="26" t="s">
        <v>297</v>
      </c>
      <c r="B27" s="27" t="s">
        <v>559</v>
      </c>
      <c r="C27" s="27" t="s">
        <v>17</v>
      </c>
      <c r="D27" s="28">
        <v>7.4762000000000004</v>
      </c>
      <c r="E27" s="28">
        <v>2.4016999999999999</v>
      </c>
      <c r="F27" s="29">
        <f t="shared" si="0"/>
        <v>5.0745000000000005</v>
      </c>
      <c r="G27" s="29">
        <v>4.7613000000000003</v>
      </c>
      <c r="H27" s="30">
        <f t="shared" si="1"/>
        <v>2.3596000000000004</v>
      </c>
      <c r="I27" s="30">
        <f t="shared" si="2"/>
        <v>0.46499162479061978</v>
      </c>
      <c r="J27" s="19">
        <v>1705.6518000000001</v>
      </c>
      <c r="K27" s="19">
        <v>332.42779999999999</v>
      </c>
      <c r="L27" s="19">
        <v>1044.3527999999999</v>
      </c>
      <c r="M27" s="19">
        <v>0.20469999999999999</v>
      </c>
      <c r="N27" s="19">
        <v>1623.8572999999999</v>
      </c>
      <c r="O27" s="19">
        <v>53.448999999999998</v>
      </c>
      <c r="P27" s="19">
        <v>1044.3527999999999</v>
      </c>
      <c r="Q27" s="19">
        <v>0.20469999999999999</v>
      </c>
      <c r="R27" s="19">
        <v>1623.8572999999999</v>
      </c>
      <c r="S27" s="19">
        <v>53.448999999999998</v>
      </c>
      <c r="T27" s="19">
        <v>395.58010000000002</v>
      </c>
      <c r="U27" s="19">
        <v>563.03250000000003</v>
      </c>
      <c r="V27" s="19">
        <v>368.12200000000001</v>
      </c>
      <c r="W27" s="19">
        <v>172.1317</v>
      </c>
      <c r="X27" s="19">
        <f t="shared" si="3"/>
        <v>1498.8662999999999</v>
      </c>
      <c r="Y27" s="19">
        <f t="shared" si="4"/>
        <v>0.87876452861011833</v>
      </c>
      <c r="Z27" s="19">
        <v>47.536499999999997</v>
      </c>
      <c r="AA27" s="19">
        <v>49.854300000000002</v>
      </c>
      <c r="AB27" s="19">
        <v>23.101099999999999</v>
      </c>
      <c r="AC27" s="19">
        <v>14.404999999999999</v>
      </c>
      <c r="AD27" s="19">
        <v>17.0716</v>
      </c>
      <c r="AE27" s="19">
        <v>54.845500000000001</v>
      </c>
      <c r="AF27" s="19">
        <v>52.1496</v>
      </c>
      <c r="AG27" s="19">
        <v>195.28299999999999</v>
      </c>
      <c r="AH27" s="19">
        <v>204.01769999999999</v>
      </c>
      <c r="AI27" s="19">
        <v>145.5061</v>
      </c>
      <c r="AJ27" s="19">
        <v>51.710599999999999</v>
      </c>
      <c r="AK27" s="19">
        <v>67.9465</v>
      </c>
      <c r="AL27" s="19">
        <v>38.976799999999997</v>
      </c>
      <c r="AM27" s="19">
        <v>26.764299999999999</v>
      </c>
      <c r="AN27" s="19">
        <v>36.852200000000003</v>
      </c>
      <c r="AO27" s="19">
        <v>225.14580000000001</v>
      </c>
      <c r="AP27" s="19">
        <v>0.1888</v>
      </c>
      <c r="AQ27" s="19">
        <v>1.9227000000000001</v>
      </c>
      <c r="AR27" s="19">
        <v>3.1337000000000002</v>
      </c>
      <c r="AS27" s="19">
        <v>3.3978000000000002</v>
      </c>
      <c r="AT27" s="19">
        <v>1.5490999999999999</v>
      </c>
      <c r="AU27" s="19">
        <v>2.5485000000000002</v>
      </c>
      <c r="AV27" s="19">
        <v>1.8078000000000001</v>
      </c>
      <c r="AW27" s="19">
        <v>1.3662000000000001</v>
      </c>
      <c r="AX27" s="19">
        <v>2.1865999999999999</v>
      </c>
      <c r="AY27" s="19">
        <v>35.3474</v>
      </c>
    </row>
    <row r="28" spans="1:51" x14ac:dyDescent="0.3">
      <c r="A28" s="26" t="s">
        <v>298</v>
      </c>
      <c r="B28" s="27" t="s">
        <v>559</v>
      </c>
      <c r="C28" s="27" t="s">
        <v>17</v>
      </c>
      <c r="D28" s="28">
        <v>10.2715</v>
      </c>
      <c r="E28" s="28">
        <v>2.2759999999999998</v>
      </c>
      <c r="F28" s="29">
        <f t="shared" si="0"/>
        <v>7.9954999999999998</v>
      </c>
      <c r="G28" s="29">
        <v>5.3063000000000002</v>
      </c>
      <c r="H28" s="30">
        <f t="shared" si="1"/>
        <v>3.0303000000000004</v>
      </c>
      <c r="I28" s="30">
        <f t="shared" si="2"/>
        <v>0.37900068788693647</v>
      </c>
      <c r="J28" s="19">
        <v>974.35910000000001</v>
      </c>
      <c r="K28" s="19">
        <v>395.07400000000001</v>
      </c>
      <c r="L28" s="19">
        <v>1241.1615999999999</v>
      </c>
      <c r="M28" s="19">
        <v>0.4093</v>
      </c>
      <c r="N28" s="19">
        <v>965.15139999999997</v>
      </c>
      <c r="O28" s="19">
        <v>127.014</v>
      </c>
      <c r="P28" s="19">
        <v>1241.1615999999999</v>
      </c>
      <c r="Q28" s="19">
        <v>0.4093</v>
      </c>
      <c r="R28" s="19">
        <v>965.15139999999997</v>
      </c>
      <c r="S28" s="19">
        <v>127.014</v>
      </c>
      <c r="T28" s="19">
        <v>187.78630000000001</v>
      </c>
      <c r="U28" s="19">
        <v>268.69110000000001</v>
      </c>
      <c r="V28" s="19">
        <v>169.5274</v>
      </c>
      <c r="W28" s="19">
        <v>89.119699999999995</v>
      </c>
      <c r="X28" s="19">
        <f t="shared" si="3"/>
        <v>715.1244999999999</v>
      </c>
      <c r="Y28" s="19">
        <f t="shared" si="4"/>
        <v>0.7339434711493944</v>
      </c>
      <c r="Z28" s="19">
        <v>66.753</v>
      </c>
      <c r="AA28" s="19">
        <v>39.867899999999999</v>
      </c>
      <c r="AB28" s="19">
        <v>11.033200000000001</v>
      </c>
      <c r="AC28" s="19">
        <v>8.3301999999999996</v>
      </c>
      <c r="AD28" s="19">
        <v>4.0316000000000001</v>
      </c>
      <c r="AE28" s="19">
        <v>129.21870000000001</v>
      </c>
      <c r="AF28" s="19">
        <v>23.101900000000001</v>
      </c>
      <c r="AG28" s="19">
        <v>87.896100000000004</v>
      </c>
      <c r="AH28" s="19">
        <v>88.612700000000004</v>
      </c>
      <c r="AI28" s="19">
        <v>70.620999999999995</v>
      </c>
      <c r="AJ28" s="19">
        <v>68.380799999999994</v>
      </c>
      <c r="AK28" s="19">
        <v>50.211799999999997</v>
      </c>
      <c r="AL28" s="19">
        <v>17.033200000000001</v>
      </c>
      <c r="AM28" s="19">
        <v>14.619199999999999</v>
      </c>
      <c r="AN28" s="19">
        <v>8.2864000000000004</v>
      </c>
      <c r="AO28" s="19">
        <v>812.39859999999999</v>
      </c>
      <c r="AP28" s="19">
        <v>5.8299999999999998E-2</v>
      </c>
      <c r="AQ28" s="19">
        <v>0.60850000000000004</v>
      </c>
      <c r="AR28" s="19">
        <v>0.95989999999999998</v>
      </c>
      <c r="AS28" s="19">
        <v>1.1547000000000001</v>
      </c>
      <c r="AT28" s="19">
        <v>1.4414</v>
      </c>
      <c r="AU28" s="19">
        <v>1.2994000000000001</v>
      </c>
      <c r="AV28" s="19">
        <v>0.54020000000000001</v>
      </c>
      <c r="AW28" s="19">
        <v>0.52680000000000005</v>
      </c>
      <c r="AX28" s="19">
        <v>0.34960000000000002</v>
      </c>
      <c r="AY28" s="19">
        <v>120.07510000000001</v>
      </c>
    </row>
    <row r="29" spans="1:51" x14ac:dyDescent="0.3">
      <c r="A29" s="26" t="s">
        <v>299</v>
      </c>
      <c r="B29" s="27" t="s">
        <v>559</v>
      </c>
      <c r="C29" s="27" t="s">
        <v>17</v>
      </c>
      <c r="D29" s="28">
        <v>9.5569000000000006</v>
      </c>
      <c r="E29" s="28">
        <v>3.0695000000000001</v>
      </c>
      <c r="F29" s="29">
        <f t="shared" si="0"/>
        <v>6.4874000000000009</v>
      </c>
      <c r="G29" s="29">
        <v>6.1349</v>
      </c>
      <c r="H29" s="30">
        <f t="shared" si="1"/>
        <v>3.0653999999999999</v>
      </c>
      <c r="I29" s="30">
        <f t="shared" si="2"/>
        <v>0.4725159540031445</v>
      </c>
      <c r="J29" s="19">
        <v>2170.5527999999999</v>
      </c>
      <c r="K29" s="19">
        <v>389.47329999999999</v>
      </c>
      <c r="L29" s="19">
        <v>1223.5663999999999</v>
      </c>
      <c r="M29" s="19">
        <v>0.187</v>
      </c>
      <c r="N29" s="19">
        <v>2083.2073</v>
      </c>
      <c r="O29" s="19">
        <v>57.189</v>
      </c>
      <c r="P29" s="19">
        <v>1223.5663999999999</v>
      </c>
      <c r="Q29" s="19">
        <v>0.187</v>
      </c>
      <c r="R29" s="19">
        <v>2083.2073</v>
      </c>
      <c r="S29" s="19">
        <v>57.189</v>
      </c>
      <c r="T29" s="19">
        <v>390.61919999999998</v>
      </c>
      <c r="U29" s="19">
        <v>719.03520000000003</v>
      </c>
      <c r="V29" s="19">
        <v>601.39689999999996</v>
      </c>
      <c r="W29" s="19">
        <v>251.9743</v>
      </c>
      <c r="X29" s="19">
        <f t="shared" si="3"/>
        <v>1963.0255999999999</v>
      </c>
      <c r="Y29" s="19">
        <f t="shared" si="4"/>
        <v>0.90438970201508118</v>
      </c>
      <c r="Z29" s="19">
        <v>47.346600000000002</v>
      </c>
      <c r="AA29" s="19">
        <v>40.336199999999998</v>
      </c>
      <c r="AB29" s="19">
        <v>11.266299999999999</v>
      </c>
      <c r="AC29" s="19">
        <v>6.1623999999999999</v>
      </c>
      <c r="AD29" s="19">
        <v>14.3721</v>
      </c>
      <c r="AE29" s="19">
        <v>88.043499999999995</v>
      </c>
      <c r="AF29" s="19">
        <v>45.637999999999998</v>
      </c>
      <c r="AG29" s="19">
        <v>230.6242</v>
      </c>
      <c r="AH29" s="19">
        <v>295.33920000000001</v>
      </c>
      <c r="AI29" s="19">
        <v>186.1996</v>
      </c>
      <c r="AJ29" s="19">
        <v>46.085799999999999</v>
      </c>
      <c r="AK29" s="19">
        <v>48.5139</v>
      </c>
      <c r="AL29" s="19">
        <v>16.395099999999999</v>
      </c>
      <c r="AM29" s="19">
        <v>10.422499999999999</v>
      </c>
      <c r="AN29" s="19">
        <v>27.368300000000001</v>
      </c>
      <c r="AO29" s="19">
        <v>316.97980000000001</v>
      </c>
      <c r="AP29" s="19">
        <v>0.1492</v>
      </c>
      <c r="AQ29" s="19">
        <v>2.1217999999999999</v>
      </c>
      <c r="AR29" s="19">
        <v>4.0952999999999999</v>
      </c>
      <c r="AS29" s="19">
        <v>3.8708999999999998</v>
      </c>
      <c r="AT29" s="19">
        <v>1.2591000000000001</v>
      </c>
      <c r="AU29" s="19">
        <v>1.6357999999999999</v>
      </c>
      <c r="AV29" s="19">
        <v>0.66859999999999997</v>
      </c>
      <c r="AW29" s="19">
        <v>0.49380000000000002</v>
      </c>
      <c r="AX29" s="19">
        <v>1.4593</v>
      </c>
      <c r="AY29" s="19">
        <v>41.435200000000002</v>
      </c>
    </row>
    <row r="30" spans="1:51" x14ac:dyDescent="0.3">
      <c r="A30" s="26" t="s">
        <v>300</v>
      </c>
      <c r="B30" s="27" t="s">
        <v>559</v>
      </c>
      <c r="C30" s="27" t="s">
        <v>17</v>
      </c>
      <c r="D30" s="28">
        <v>4.4059999999999997</v>
      </c>
      <c r="E30" s="28">
        <v>2.3277000000000001</v>
      </c>
      <c r="F30" s="29">
        <f t="shared" si="0"/>
        <v>2.0782999999999996</v>
      </c>
      <c r="G30" s="29">
        <v>3.3706</v>
      </c>
      <c r="H30" s="30">
        <f t="shared" si="1"/>
        <v>1.0428999999999999</v>
      </c>
      <c r="I30" s="30">
        <f t="shared" si="2"/>
        <v>0.50180435933214651</v>
      </c>
      <c r="J30" s="19">
        <v>861.73829999999998</v>
      </c>
      <c r="K30" s="19">
        <v>186.4528</v>
      </c>
      <c r="L30" s="19">
        <v>585.75869999999998</v>
      </c>
      <c r="M30" s="19">
        <v>0.2208</v>
      </c>
      <c r="N30" s="19">
        <v>844.61829999999998</v>
      </c>
      <c r="O30" s="19">
        <v>32.326999999999998</v>
      </c>
      <c r="P30" s="19">
        <v>585.75869999999998</v>
      </c>
      <c r="Q30" s="19">
        <v>0.2208</v>
      </c>
      <c r="R30" s="19">
        <v>844.61829999999998</v>
      </c>
      <c r="S30" s="19">
        <v>32.326999999999998</v>
      </c>
      <c r="T30" s="19">
        <v>156.17930000000001</v>
      </c>
      <c r="U30" s="19">
        <v>192.6884</v>
      </c>
      <c r="V30" s="19">
        <v>251.95079999999999</v>
      </c>
      <c r="W30" s="19">
        <v>126.2226</v>
      </c>
      <c r="X30" s="19">
        <f t="shared" si="3"/>
        <v>727.04109999999991</v>
      </c>
      <c r="Y30" s="19">
        <f t="shared" si="4"/>
        <v>0.84369129235639162</v>
      </c>
      <c r="Z30" s="19">
        <v>31.0154</v>
      </c>
      <c r="AA30" s="19">
        <v>17.274100000000001</v>
      </c>
      <c r="AB30" s="19">
        <v>6.5656999999999996</v>
      </c>
      <c r="AC30" s="19">
        <v>5.5990000000000002</v>
      </c>
      <c r="AD30" s="19">
        <v>6.9699</v>
      </c>
      <c r="AE30" s="19">
        <v>67.272999999999996</v>
      </c>
      <c r="AF30" s="19">
        <v>17.331700000000001</v>
      </c>
      <c r="AG30" s="19">
        <v>56.936999999999998</v>
      </c>
      <c r="AH30" s="19">
        <v>119.5758</v>
      </c>
      <c r="AI30" s="19">
        <v>89.866</v>
      </c>
      <c r="AJ30" s="19">
        <v>28.641500000000001</v>
      </c>
      <c r="AK30" s="19">
        <v>20.173500000000001</v>
      </c>
      <c r="AL30" s="19">
        <v>9.2704000000000004</v>
      </c>
      <c r="AM30" s="19">
        <v>8.8347999999999995</v>
      </c>
      <c r="AN30" s="19">
        <v>12.683999999999999</v>
      </c>
      <c r="AO30" s="19">
        <v>222.44390000000001</v>
      </c>
      <c r="AP30" s="19">
        <v>5.5399999999999998E-2</v>
      </c>
      <c r="AQ30" s="19">
        <v>0.5</v>
      </c>
      <c r="AR30" s="19">
        <v>1.6528</v>
      </c>
      <c r="AS30" s="19">
        <v>1.8541000000000001</v>
      </c>
      <c r="AT30" s="19">
        <v>0.76439999999999997</v>
      </c>
      <c r="AU30" s="19">
        <v>0.68020000000000003</v>
      </c>
      <c r="AV30" s="19">
        <v>0.3775</v>
      </c>
      <c r="AW30" s="19">
        <v>0.40189999999999998</v>
      </c>
      <c r="AX30" s="19">
        <v>0.66559999999999997</v>
      </c>
      <c r="AY30" s="19">
        <v>25.375299999999999</v>
      </c>
    </row>
    <row r="31" spans="1:51" x14ac:dyDescent="0.3">
      <c r="A31" s="26" t="s">
        <v>301</v>
      </c>
      <c r="B31" s="27" t="s">
        <v>559</v>
      </c>
      <c r="C31" s="27" t="s">
        <v>17</v>
      </c>
      <c r="D31" s="28">
        <v>9.9885999999999999</v>
      </c>
      <c r="E31" s="28">
        <v>2.7046000000000001</v>
      </c>
      <c r="F31" s="29">
        <f t="shared" si="0"/>
        <v>7.2839999999999998</v>
      </c>
      <c r="G31" s="29">
        <v>6.0448000000000004</v>
      </c>
      <c r="H31" s="30">
        <f t="shared" si="1"/>
        <v>3.3402000000000003</v>
      </c>
      <c r="I31" s="30">
        <f t="shared" si="2"/>
        <v>0.45856672158154865</v>
      </c>
      <c r="J31" s="19">
        <v>2979.5416</v>
      </c>
      <c r="K31" s="19">
        <v>607.19159999999999</v>
      </c>
      <c r="L31" s="19">
        <v>1907.5486000000001</v>
      </c>
      <c r="M31" s="19">
        <v>0.20749999999999999</v>
      </c>
      <c r="N31" s="19">
        <v>2926.9034999999999</v>
      </c>
      <c r="O31" s="19">
        <v>98.930999999999997</v>
      </c>
      <c r="P31" s="19">
        <v>1907.5486000000001</v>
      </c>
      <c r="Q31" s="19">
        <v>0.20749999999999999</v>
      </c>
      <c r="R31" s="19">
        <v>2926.9034999999999</v>
      </c>
      <c r="S31" s="19">
        <v>98.930999999999997</v>
      </c>
      <c r="T31" s="19">
        <v>606.96519999999998</v>
      </c>
      <c r="U31" s="19">
        <v>1022.008</v>
      </c>
      <c r="V31" s="19">
        <v>593.2672</v>
      </c>
      <c r="W31" s="19">
        <v>252.27850000000001</v>
      </c>
      <c r="X31" s="19">
        <f t="shared" si="3"/>
        <v>2474.5188999999996</v>
      </c>
      <c r="Y31" s="19">
        <f t="shared" si="4"/>
        <v>0.83050322237487795</v>
      </c>
      <c r="Z31" s="19">
        <v>107.6254</v>
      </c>
      <c r="AA31" s="19">
        <v>120.95569999999999</v>
      </c>
      <c r="AB31" s="19">
        <v>63.628900000000002</v>
      </c>
      <c r="AC31" s="19">
        <v>36.621499999999997</v>
      </c>
      <c r="AD31" s="19">
        <v>35.075400000000002</v>
      </c>
      <c r="AE31" s="19">
        <v>141.107</v>
      </c>
      <c r="AF31" s="19">
        <v>72.703000000000003</v>
      </c>
      <c r="AG31" s="19">
        <v>326.67610000000002</v>
      </c>
      <c r="AH31" s="19">
        <v>297.9085</v>
      </c>
      <c r="AI31" s="19">
        <v>192.65729999999999</v>
      </c>
      <c r="AJ31" s="19">
        <v>107.4491</v>
      </c>
      <c r="AK31" s="19">
        <v>150.71129999999999</v>
      </c>
      <c r="AL31" s="19">
        <v>97.119900000000001</v>
      </c>
      <c r="AM31" s="19">
        <v>62.471499999999999</v>
      </c>
      <c r="AN31" s="19">
        <v>69.319599999999994</v>
      </c>
      <c r="AO31" s="19">
        <v>530.53229999999996</v>
      </c>
      <c r="AP31" s="19">
        <v>0.21640000000000001</v>
      </c>
      <c r="AQ31" s="19">
        <v>2.6760000000000002</v>
      </c>
      <c r="AR31" s="19">
        <v>3.7509000000000001</v>
      </c>
      <c r="AS31" s="19">
        <v>3.6778</v>
      </c>
      <c r="AT31" s="19">
        <v>2.6747000000000001</v>
      </c>
      <c r="AU31" s="19">
        <v>4.6776</v>
      </c>
      <c r="AV31" s="19">
        <v>3.6886000000000001</v>
      </c>
      <c r="AW31" s="19">
        <v>2.6509999999999998</v>
      </c>
      <c r="AX31" s="19">
        <v>3.4079999999999999</v>
      </c>
      <c r="AY31" s="19">
        <v>71.510099999999994</v>
      </c>
    </row>
    <row r="32" spans="1:51" x14ac:dyDescent="0.3">
      <c r="A32" s="26" t="s">
        <v>302</v>
      </c>
      <c r="B32" s="27" t="s">
        <v>558</v>
      </c>
      <c r="C32" s="27" t="s">
        <v>17</v>
      </c>
      <c r="D32" s="28">
        <v>9.4955999999999996</v>
      </c>
      <c r="E32" s="28">
        <v>2.3898000000000001</v>
      </c>
      <c r="F32" s="29">
        <f t="shared" si="0"/>
        <v>7.1057999999999995</v>
      </c>
      <c r="G32" s="29">
        <v>6.9077999999999999</v>
      </c>
      <c r="H32" s="30">
        <f t="shared" si="1"/>
        <v>4.5179999999999998</v>
      </c>
      <c r="I32" s="30">
        <f t="shared" si="2"/>
        <v>0.63581862703706837</v>
      </c>
      <c r="J32" s="19">
        <v>2593.1489000000001</v>
      </c>
      <c r="K32" s="19">
        <v>429.68720000000002</v>
      </c>
      <c r="L32" s="19">
        <v>1349.9021</v>
      </c>
      <c r="M32" s="19">
        <v>0.1719</v>
      </c>
      <c r="N32" s="19">
        <v>2499.0583000000001</v>
      </c>
      <c r="O32" s="19">
        <v>58.024999999999999</v>
      </c>
      <c r="P32" s="19">
        <v>1349.9021</v>
      </c>
      <c r="Q32" s="19">
        <v>0.1719</v>
      </c>
      <c r="R32" s="19">
        <v>2499.0583000000001</v>
      </c>
      <c r="S32" s="19">
        <v>58.024999999999999</v>
      </c>
      <c r="T32" s="19">
        <v>619.88109999999995</v>
      </c>
      <c r="U32" s="19">
        <v>810.12950000000001</v>
      </c>
      <c r="V32" s="19">
        <v>560.15509999999995</v>
      </c>
      <c r="W32" s="19">
        <v>352.7654</v>
      </c>
      <c r="X32" s="19">
        <f t="shared" si="3"/>
        <v>2342.9310999999998</v>
      </c>
      <c r="Y32" s="19">
        <f t="shared" si="4"/>
        <v>0.90350812481304088</v>
      </c>
      <c r="Z32" s="19">
        <v>102.4444</v>
      </c>
      <c r="AA32" s="19">
        <v>71.204800000000006</v>
      </c>
      <c r="AB32" s="19">
        <v>22.138400000000001</v>
      </c>
      <c r="AC32" s="19">
        <v>9.782</v>
      </c>
      <c r="AD32" s="19">
        <v>12.3971</v>
      </c>
      <c r="AE32" s="19">
        <v>32.261699999999998</v>
      </c>
      <c r="AF32" s="19">
        <v>79.594899999999996</v>
      </c>
      <c r="AG32" s="19">
        <v>274.35469999999998</v>
      </c>
      <c r="AH32" s="19">
        <v>304.27050000000003</v>
      </c>
      <c r="AI32" s="19">
        <v>292.35480000000001</v>
      </c>
      <c r="AJ32" s="19">
        <v>108.854</v>
      </c>
      <c r="AK32" s="19">
        <v>94.888999999999996</v>
      </c>
      <c r="AL32" s="19">
        <v>36.083799999999997</v>
      </c>
      <c r="AM32" s="19">
        <v>18.1387</v>
      </c>
      <c r="AN32" s="19">
        <v>25.997800000000002</v>
      </c>
      <c r="AO32" s="19">
        <v>115.3639</v>
      </c>
      <c r="AP32" s="19">
        <v>0.42099999999999999</v>
      </c>
      <c r="AQ32" s="19">
        <v>3.9542000000000002</v>
      </c>
      <c r="AR32" s="19">
        <v>6.8752000000000004</v>
      </c>
      <c r="AS32" s="19">
        <v>10.039300000000001</v>
      </c>
      <c r="AT32" s="19">
        <v>4.7781000000000002</v>
      </c>
      <c r="AU32" s="19">
        <v>5.2199</v>
      </c>
      <c r="AV32" s="19">
        <v>2.4257</v>
      </c>
      <c r="AW32" s="19">
        <v>1.387</v>
      </c>
      <c r="AX32" s="19">
        <v>2.2475000000000001</v>
      </c>
      <c r="AY32" s="19">
        <v>20.677499999999998</v>
      </c>
    </row>
    <row r="33" spans="1:51" x14ac:dyDescent="0.3">
      <c r="A33" s="26" t="s">
        <v>303</v>
      </c>
      <c r="B33" s="27" t="s">
        <v>558</v>
      </c>
      <c r="C33" s="27" t="s">
        <v>17</v>
      </c>
      <c r="D33" s="28">
        <v>6.6143999999999998</v>
      </c>
      <c r="E33" s="28">
        <v>2.3831000000000002</v>
      </c>
      <c r="F33" s="29">
        <f t="shared" si="0"/>
        <v>4.2312999999999992</v>
      </c>
      <c r="G33" s="29">
        <v>4.6497000000000002</v>
      </c>
      <c r="H33" s="30">
        <f t="shared" si="1"/>
        <v>2.2665999999999999</v>
      </c>
      <c r="I33" s="30">
        <f t="shared" si="2"/>
        <v>0.5356746153664359</v>
      </c>
      <c r="J33" s="19">
        <v>3446.2476000000001</v>
      </c>
      <c r="K33" s="19">
        <v>514.05560000000003</v>
      </c>
      <c r="L33" s="19">
        <v>1614.9531999999999</v>
      </c>
      <c r="M33" s="19">
        <v>0.1525</v>
      </c>
      <c r="N33" s="19">
        <v>3370.6687000000002</v>
      </c>
      <c r="O33" s="19">
        <v>61.573999999999998</v>
      </c>
      <c r="P33" s="19">
        <v>1614.9531999999999</v>
      </c>
      <c r="Q33" s="19">
        <v>0.1525</v>
      </c>
      <c r="R33" s="19">
        <v>3370.6687000000002</v>
      </c>
      <c r="S33" s="19">
        <v>61.573999999999998</v>
      </c>
      <c r="T33" s="19">
        <v>673.74519999999995</v>
      </c>
      <c r="U33" s="19">
        <v>1203.1495</v>
      </c>
      <c r="V33" s="19">
        <v>877.91449999999998</v>
      </c>
      <c r="W33" s="19">
        <v>450.19709999999998</v>
      </c>
      <c r="X33" s="19">
        <f t="shared" si="3"/>
        <v>3205.0062999999996</v>
      </c>
      <c r="Y33" s="19">
        <f t="shared" si="4"/>
        <v>0.92999884860275261</v>
      </c>
      <c r="Z33" s="19">
        <v>85.979399999999998</v>
      </c>
      <c r="AA33" s="19">
        <v>60.191699999999997</v>
      </c>
      <c r="AB33" s="19">
        <v>30.442799999999998</v>
      </c>
      <c r="AC33" s="19">
        <v>15.6927</v>
      </c>
      <c r="AD33" s="19">
        <v>12.326499999999999</v>
      </c>
      <c r="AE33" s="19">
        <v>36.608199999999997</v>
      </c>
      <c r="AF33" s="19">
        <v>79.802400000000006</v>
      </c>
      <c r="AG33" s="19">
        <v>383.38249999999999</v>
      </c>
      <c r="AH33" s="19">
        <v>437.62830000000002</v>
      </c>
      <c r="AI33" s="19">
        <v>342.71140000000003</v>
      </c>
      <c r="AJ33" s="19">
        <v>84.190299999999993</v>
      </c>
      <c r="AK33" s="19">
        <v>74.2517</v>
      </c>
      <c r="AL33" s="19">
        <v>45.6036</v>
      </c>
      <c r="AM33" s="19">
        <v>26.626200000000001</v>
      </c>
      <c r="AN33" s="19">
        <v>24.2392</v>
      </c>
      <c r="AO33" s="19">
        <v>116.5177</v>
      </c>
      <c r="AP33" s="19">
        <v>0.42380000000000001</v>
      </c>
      <c r="AQ33" s="19">
        <v>5.6390000000000002</v>
      </c>
      <c r="AR33" s="19">
        <v>9.8718000000000004</v>
      </c>
      <c r="AS33" s="19">
        <v>11.766</v>
      </c>
      <c r="AT33" s="19">
        <v>3.7065999999999999</v>
      </c>
      <c r="AU33" s="19">
        <v>4.1158000000000001</v>
      </c>
      <c r="AV33" s="19">
        <v>3.0672000000000001</v>
      </c>
      <c r="AW33" s="19">
        <v>2.0276999999999998</v>
      </c>
      <c r="AX33" s="19">
        <v>2.1389</v>
      </c>
      <c r="AY33" s="19">
        <v>18.816700000000001</v>
      </c>
    </row>
    <row r="34" spans="1:51" x14ac:dyDescent="0.3">
      <c r="A34" s="26" t="s">
        <v>304</v>
      </c>
      <c r="B34" s="27" t="s">
        <v>558</v>
      </c>
      <c r="C34" s="27" t="s">
        <v>17</v>
      </c>
      <c r="D34" s="28">
        <v>8.0747</v>
      </c>
      <c r="E34" s="28">
        <v>2.613</v>
      </c>
      <c r="F34" s="29">
        <f t="shared" si="0"/>
        <v>5.4617000000000004</v>
      </c>
      <c r="G34" s="29">
        <v>5.8586999999999998</v>
      </c>
      <c r="H34" s="30">
        <f t="shared" si="1"/>
        <v>3.2456999999999998</v>
      </c>
      <c r="I34" s="30">
        <f t="shared" si="2"/>
        <v>0.59426552172400526</v>
      </c>
      <c r="J34" s="19">
        <v>1696.9247</v>
      </c>
      <c r="K34" s="19">
        <v>275.37259999999998</v>
      </c>
      <c r="L34" s="19">
        <v>865.10860000000002</v>
      </c>
      <c r="M34" s="19">
        <v>0.17180000000000001</v>
      </c>
      <c r="N34" s="19">
        <v>1602.4128000000001</v>
      </c>
      <c r="O34" s="19">
        <v>37.167000000000002</v>
      </c>
      <c r="P34" s="19">
        <v>865.10860000000002</v>
      </c>
      <c r="Q34" s="19">
        <v>0.17180000000000001</v>
      </c>
      <c r="R34" s="19">
        <v>1602.4128000000001</v>
      </c>
      <c r="S34" s="19">
        <v>37.167000000000002</v>
      </c>
      <c r="T34" s="19">
        <v>521.52290000000005</v>
      </c>
      <c r="U34" s="19">
        <v>576.6155</v>
      </c>
      <c r="V34" s="19">
        <v>322.67059999999998</v>
      </c>
      <c r="W34" s="19">
        <v>158.923</v>
      </c>
      <c r="X34" s="19">
        <f t="shared" si="3"/>
        <v>1579.732</v>
      </c>
      <c r="Y34" s="19">
        <f t="shared" si="4"/>
        <v>0.93093818482340429</v>
      </c>
      <c r="Z34" s="19">
        <v>37.549500000000002</v>
      </c>
      <c r="AA34" s="19">
        <v>34.566200000000002</v>
      </c>
      <c r="AB34" s="19">
        <v>5.9328000000000003</v>
      </c>
      <c r="AC34" s="19">
        <v>11.999000000000001</v>
      </c>
      <c r="AD34" s="19">
        <v>6.4641999999999999</v>
      </c>
      <c r="AE34" s="19">
        <v>20.6724</v>
      </c>
      <c r="AF34" s="19">
        <v>74.588700000000003</v>
      </c>
      <c r="AG34" s="19">
        <v>215.2081</v>
      </c>
      <c r="AH34" s="19">
        <v>192.31389999999999</v>
      </c>
      <c r="AI34" s="19">
        <v>146.59970000000001</v>
      </c>
      <c r="AJ34" s="19">
        <v>44.491599999999998</v>
      </c>
      <c r="AK34" s="19">
        <v>51.511299999999999</v>
      </c>
      <c r="AL34" s="19">
        <v>10.742000000000001</v>
      </c>
      <c r="AM34" s="19">
        <v>24.514500000000002</v>
      </c>
      <c r="AN34" s="19">
        <v>15.2606</v>
      </c>
      <c r="AO34" s="19">
        <v>89.878100000000003</v>
      </c>
      <c r="AP34" s="19">
        <v>0.35630000000000001</v>
      </c>
      <c r="AQ34" s="19">
        <v>2.7764000000000002</v>
      </c>
      <c r="AR34" s="19">
        <v>3.859</v>
      </c>
      <c r="AS34" s="19">
        <v>4.5434999999999999</v>
      </c>
      <c r="AT34" s="19">
        <v>1.7659</v>
      </c>
      <c r="AU34" s="19">
        <v>2.5695999999999999</v>
      </c>
      <c r="AV34" s="19">
        <v>0.65049999999999997</v>
      </c>
      <c r="AW34" s="19">
        <v>1.6745000000000001</v>
      </c>
      <c r="AX34" s="19">
        <v>1.2043999999999999</v>
      </c>
      <c r="AY34" s="19">
        <v>17.7668</v>
      </c>
    </row>
    <row r="35" spans="1:51" x14ac:dyDescent="0.3">
      <c r="A35" s="26" t="s">
        <v>305</v>
      </c>
      <c r="B35" s="27" t="s">
        <v>558</v>
      </c>
      <c r="C35" s="27" t="s">
        <v>17</v>
      </c>
      <c r="D35" s="28">
        <v>8.3337000000000003</v>
      </c>
      <c r="E35" s="28">
        <v>2.0857999999999999</v>
      </c>
      <c r="F35" s="29">
        <f t="shared" si="0"/>
        <v>6.2479000000000005</v>
      </c>
      <c r="G35" s="29">
        <v>5.7423000000000002</v>
      </c>
      <c r="H35" s="30">
        <f t="shared" si="1"/>
        <v>3.6565000000000003</v>
      </c>
      <c r="I35" s="30">
        <f t="shared" si="2"/>
        <v>0.58523663951087568</v>
      </c>
      <c r="J35" s="19">
        <v>1935.5968</v>
      </c>
      <c r="K35" s="19">
        <v>360.77800000000002</v>
      </c>
      <c r="L35" s="19">
        <v>1133.4175</v>
      </c>
      <c r="M35" s="19">
        <v>0.18890000000000001</v>
      </c>
      <c r="N35" s="19">
        <v>1909.4987000000001</v>
      </c>
      <c r="O35" s="19">
        <v>53.536999999999999</v>
      </c>
      <c r="P35" s="19">
        <v>1133.4175</v>
      </c>
      <c r="Q35" s="19">
        <v>0.18890000000000001</v>
      </c>
      <c r="R35" s="19">
        <v>1909.4987000000001</v>
      </c>
      <c r="S35" s="19">
        <v>53.536999999999999</v>
      </c>
      <c r="T35" s="19">
        <v>509.06700000000001</v>
      </c>
      <c r="U35" s="19">
        <v>683.49509999999998</v>
      </c>
      <c r="V35" s="19">
        <v>401.90109999999999</v>
      </c>
      <c r="W35" s="19">
        <v>145.18600000000001</v>
      </c>
      <c r="X35" s="19">
        <f t="shared" si="3"/>
        <v>1739.6492000000001</v>
      </c>
      <c r="Y35" s="19">
        <f t="shared" si="4"/>
        <v>0.89876631331483914</v>
      </c>
      <c r="Z35" s="19">
        <v>38.525100000000002</v>
      </c>
      <c r="AA35" s="19">
        <v>40.6449</v>
      </c>
      <c r="AB35" s="19">
        <v>22.207000000000001</v>
      </c>
      <c r="AC35" s="19">
        <v>22.2182</v>
      </c>
      <c r="AD35" s="19">
        <v>14.617900000000001</v>
      </c>
      <c r="AE35" s="19">
        <v>57.7346</v>
      </c>
      <c r="AF35" s="19">
        <v>64.175799999999995</v>
      </c>
      <c r="AG35" s="19">
        <v>227.71449999999999</v>
      </c>
      <c r="AH35" s="19">
        <v>210.53489999999999</v>
      </c>
      <c r="AI35" s="19">
        <v>118.3884</v>
      </c>
      <c r="AJ35" s="19">
        <v>39.718800000000002</v>
      </c>
      <c r="AK35" s="19">
        <v>53.457500000000003</v>
      </c>
      <c r="AL35" s="19">
        <v>35.834000000000003</v>
      </c>
      <c r="AM35" s="19">
        <v>39.6389</v>
      </c>
      <c r="AN35" s="19">
        <v>30.408300000000001</v>
      </c>
      <c r="AO35" s="19">
        <v>313.54629999999997</v>
      </c>
      <c r="AP35" s="19">
        <v>0.1603</v>
      </c>
      <c r="AQ35" s="19">
        <v>1.5523</v>
      </c>
      <c r="AR35" s="19">
        <v>2.2014</v>
      </c>
      <c r="AS35" s="19">
        <v>1.9237</v>
      </c>
      <c r="AT35" s="19">
        <v>0.81299999999999994</v>
      </c>
      <c r="AU35" s="19">
        <v>1.3958999999999999</v>
      </c>
      <c r="AV35" s="19">
        <v>1.1466000000000001</v>
      </c>
      <c r="AW35" s="19">
        <v>1.4017999999999999</v>
      </c>
      <c r="AX35" s="19">
        <v>1.2542</v>
      </c>
      <c r="AY35" s="19">
        <v>41.6875</v>
      </c>
    </row>
    <row r="36" spans="1:51" x14ac:dyDescent="0.3">
      <c r="A36" s="26" t="s">
        <v>306</v>
      </c>
      <c r="B36" s="27" t="s">
        <v>558</v>
      </c>
      <c r="C36" s="27" t="s">
        <v>17</v>
      </c>
      <c r="D36" s="28">
        <v>12.1227</v>
      </c>
      <c r="E36" s="28">
        <v>2.8513000000000002</v>
      </c>
      <c r="F36" s="29">
        <f t="shared" si="0"/>
        <v>9.2713999999999999</v>
      </c>
      <c r="G36" s="29">
        <v>8.7506000000000004</v>
      </c>
      <c r="H36" s="30">
        <f t="shared" si="1"/>
        <v>5.8993000000000002</v>
      </c>
      <c r="I36" s="30">
        <f t="shared" si="2"/>
        <v>0.63629009642556678</v>
      </c>
      <c r="J36" s="19">
        <v>1271.5413000000001</v>
      </c>
      <c r="K36" s="19">
        <v>362.83080000000001</v>
      </c>
      <c r="L36" s="19">
        <v>1139.8666000000001</v>
      </c>
      <c r="M36" s="19">
        <v>0.30819999999999997</v>
      </c>
      <c r="N36" s="19">
        <v>1177.31</v>
      </c>
      <c r="O36" s="19">
        <v>87.822999999999993</v>
      </c>
      <c r="P36" s="19">
        <v>1139.8666000000001</v>
      </c>
      <c r="Q36" s="19">
        <v>0.30819999999999997</v>
      </c>
      <c r="R36" s="19">
        <v>1177.31</v>
      </c>
      <c r="S36" s="19">
        <v>87.822999999999993</v>
      </c>
      <c r="T36" s="19">
        <v>267.54320000000001</v>
      </c>
      <c r="U36" s="19">
        <v>371.25310000000002</v>
      </c>
      <c r="V36" s="19">
        <v>278.6592</v>
      </c>
      <c r="W36" s="19">
        <v>142.05430000000001</v>
      </c>
      <c r="X36" s="19">
        <f t="shared" si="3"/>
        <v>1059.5098</v>
      </c>
      <c r="Y36" s="19">
        <f t="shared" si="4"/>
        <v>0.83324843636616441</v>
      </c>
      <c r="Z36" s="19">
        <v>51.287599999999998</v>
      </c>
      <c r="AA36" s="19">
        <v>40.950800000000001</v>
      </c>
      <c r="AB36" s="19">
        <v>18.254799999999999</v>
      </c>
      <c r="AC36" s="19">
        <v>14.2241</v>
      </c>
      <c r="AD36" s="19">
        <v>4.9774000000000003</v>
      </c>
      <c r="AE36" s="19">
        <v>82.363</v>
      </c>
      <c r="AF36" s="19">
        <v>42.084299999999999</v>
      </c>
      <c r="AG36" s="19">
        <v>157.20660000000001</v>
      </c>
      <c r="AH36" s="19">
        <v>183.74180000000001</v>
      </c>
      <c r="AI36" s="19">
        <v>143.01779999999999</v>
      </c>
      <c r="AJ36" s="19">
        <v>67.567700000000002</v>
      </c>
      <c r="AK36" s="19">
        <v>67.428799999999995</v>
      </c>
      <c r="AL36" s="19">
        <v>36.542499999999997</v>
      </c>
      <c r="AM36" s="19">
        <v>31.671299999999999</v>
      </c>
      <c r="AN36" s="19">
        <v>12.7425</v>
      </c>
      <c r="AO36" s="19">
        <v>397.86329999999998</v>
      </c>
      <c r="AP36" s="19">
        <v>0.1757</v>
      </c>
      <c r="AQ36" s="19">
        <v>1.8186</v>
      </c>
      <c r="AR36" s="19">
        <v>3.2435999999999998</v>
      </c>
      <c r="AS36" s="19">
        <v>3.8435999999999999</v>
      </c>
      <c r="AT36" s="19">
        <v>2.3702000000000001</v>
      </c>
      <c r="AU36" s="19">
        <v>2.9531999999999998</v>
      </c>
      <c r="AV36" s="19">
        <v>1.9437</v>
      </c>
      <c r="AW36" s="19">
        <v>1.8727</v>
      </c>
      <c r="AX36" s="19">
        <v>0.86639999999999995</v>
      </c>
      <c r="AY36" s="19">
        <v>68.735200000000006</v>
      </c>
    </row>
    <row r="37" spans="1:51" x14ac:dyDescent="0.3">
      <c r="A37" s="26" t="s">
        <v>307</v>
      </c>
      <c r="B37" s="27" t="s">
        <v>558</v>
      </c>
      <c r="C37" s="27" t="s">
        <v>17</v>
      </c>
      <c r="D37" s="28">
        <v>6.0953999999999997</v>
      </c>
      <c r="E37" s="28">
        <v>2.3692000000000002</v>
      </c>
      <c r="F37" s="29">
        <f t="shared" si="0"/>
        <v>3.7261999999999995</v>
      </c>
      <c r="G37" s="29">
        <v>4.4336000000000002</v>
      </c>
      <c r="H37" s="30">
        <f t="shared" si="1"/>
        <v>2.0644</v>
      </c>
      <c r="I37" s="30">
        <f t="shared" si="2"/>
        <v>0.55402286511727772</v>
      </c>
      <c r="J37" s="19">
        <v>3361.1696999999999</v>
      </c>
      <c r="K37" s="19">
        <v>397.2817</v>
      </c>
      <c r="L37" s="19">
        <v>1248.0971999999999</v>
      </c>
      <c r="M37" s="19">
        <v>0.1215</v>
      </c>
      <c r="N37" s="19">
        <v>3270.0225</v>
      </c>
      <c r="O37" s="19">
        <v>37.908000000000001</v>
      </c>
      <c r="P37" s="19">
        <v>1248.0971999999999</v>
      </c>
      <c r="Q37" s="19">
        <v>0.1215</v>
      </c>
      <c r="R37" s="19">
        <v>3270.0225</v>
      </c>
      <c r="S37" s="19">
        <v>37.908000000000001</v>
      </c>
      <c r="T37" s="19">
        <v>1166.8045</v>
      </c>
      <c r="U37" s="19">
        <v>1314.7655</v>
      </c>
      <c r="V37" s="19">
        <v>512.89329999999995</v>
      </c>
      <c r="W37" s="19">
        <v>214.91470000000001</v>
      </c>
      <c r="X37" s="19">
        <f t="shared" si="3"/>
        <v>3209.3779999999992</v>
      </c>
      <c r="Y37" s="19">
        <f t="shared" si="4"/>
        <v>0.9548396202667182</v>
      </c>
      <c r="Z37" s="19">
        <v>43.274799999999999</v>
      </c>
      <c r="AA37" s="19">
        <v>36.9253</v>
      </c>
      <c r="AB37" s="19">
        <v>17.1173</v>
      </c>
      <c r="AC37" s="19">
        <v>9.6748999999999992</v>
      </c>
      <c r="AD37" s="19">
        <v>12.207800000000001</v>
      </c>
      <c r="AE37" s="19">
        <v>32.670400000000001</v>
      </c>
      <c r="AF37" s="19">
        <v>137.43389999999999</v>
      </c>
      <c r="AG37" s="19">
        <v>401.55880000000002</v>
      </c>
      <c r="AH37" s="19">
        <v>251.96459999999999</v>
      </c>
      <c r="AI37" s="19">
        <v>162.49029999999999</v>
      </c>
      <c r="AJ37" s="19">
        <v>41.896599999999999</v>
      </c>
      <c r="AK37" s="19">
        <v>45.141599999999997</v>
      </c>
      <c r="AL37" s="19">
        <v>25.5151</v>
      </c>
      <c r="AM37" s="19">
        <v>16.2012</v>
      </c>
      <c r="AN37" s="19">
        <v>24.0596</v>
      </c>
      <c r="AO37" s="19">
        <v>141.83539999999999</v>
      </c>
      <c r="AP37" s="19">
        <v>0.42399999999999999</v>
      </c>
      <c r="AQ37" s="19">
        <v>3.3279999999999998</v>
      </c>
      <c r="AR37" s="19">
        <v>3.2688999999999999</v>
      </c>
      <c r="AS37" s="19">
        <v>3.2372000000000001</v>
      </c>
      <c r="AT37" s="19">
        <v>1.0651999999999999</v>
      </c>
      <c r="AU37" s="19">
        <v>1.4488000000000001</v>
      </c>
      <c r="AV37" s="19">
        <v>0.99770000000000003</v>
      </c>
      <c r="AW37" s="19">
        <v>0.71130000000000004</v>
      </c>
      <c r="AX37" s="19">
        <v>1.2430000000000001</v>
      </c>
      <c r="AY37" s="19">
        <v>22.1844</v>
      </c>
    </row>
    <row r="38" spans="1:51" x14ac:dyDescent="0.3">
      <c r="A38" s="26" t="s">
        <v>308</v>
      </c>
      <c r="B38" s="27" t="s">
        <v>558</v>
      </c>
      <c r="C38" s="27" t="s">
        <v>17</v>
      </c>
      <c r="D38" s="28">
        <v>6.6417000000000002</v>
      </c>
      <c r="E38" s="28">
        <v>2.3144</v>
      </c>
      <c r="F38" s="29">
        <f t="shared" si="0"/>
        <v>4.3273000000000001</v>
      </c>
      <c r="G38" s="29">
        <v>4.8299000000000003</v>
      </c>
      <c r="H38" s="30">
        <f t="shared" si="1"/>
        <v>2.5155000000000003</v>
      </c>
      <c r="I38" s="30">
        <f t="shared" si="2"/>
        <v>0.58130936149562085</v>
      </c>
      <c r="J38" s="19">
        <v>1992.7665</v>
      </c>
      <c r="K38" s="19">
        <v>287.27600000000001</v>
      </c>
      <c r="L38" s="19">
        <v>902.50419999999997</v>
      </c>
      <c r="M38" s="19">
        <v>0.1462</v>
      </c>
      <c r="N38" s="19">
        <v>1964.423</v>
      </c>
      <c r="O38" s="19">
        <v>32.994999999999997</v>
      </c>
      <c r="P38" s="19">
        <v>902.50419999999997</v>
      </c>
      <c r="Q38" s="19">
        <v>0.1462</v>
      </c>
      <c r="R38" s="19">
        <v>1964.423</v>
      </c>
      <c r="S38" s="19">
        <v>32.994999999999997</v>
      </c>
      <c r="T38" s="19">
        <v>422.71960000000001</v>
      </c>
      <c r="U38" s="19">
        <v>836.4905</v>
      </c>
      <c r="V38" s="19">
        <v>410.33659999999998</v>
      </c>
      <c r="W38" s="19">
        <v>177.33519999999999</v>
      </c>
      <c r="X38" s="19">
        <f t="shared" si="3"/>
        <v>1846.8818999999999</v>
      </c>
      <c r="Y38" s="19">
        <f t="shared" si="4"/>
        <v>0.92679292832351401</v>
      </c>
      <c r="Z38" s="19">
        <v>41.258200000000002</v>
      </c>
      <c r="AA38" s="19">
        <v>51.842599999999997</v>
      </c>
      <c r="AB38" s="19">
        <v>13.016500000000001</v>
      </c>
      <c r="AC38" s="19">
        <v>6.5351999999999997</v>
      </c>
      <c r="AD38" s="19">
        <v>7.9885000000000002</v>
      </c>
      <c r="AE38" s="19">
        <v>25.2437</v>
      </c>
      <c r="AF38" s="19">
        <v>47.519799999999996</v>
      </c>
      <c r="AG38" s="19">
        <v>249.3956</v>
      </c>
      <c r="AH38" s="19">
        <v>192.2954</v>
      </c>
      <c r="AI38" s="19">
        <v>128.76769999999999</v>
      </c>
      <c r="AJ38" s="19">
        <v>38.531100000000002</v>
      </c>
      <c r="AK38" s="19">
        <v>60.347900000000003</v>
      </c>
      <c r="AL38" s="19">
        <v>18.632100000000001</v>
      </c>
      <c r="AM38" s="19">
        <v>10.399100000000001</v>
      </c>
      <c r="AN38" s="19">
        <v>14.676500000000001</v>
      </c>
      <c r="AO38" s="19">
        <v>141.9391</v>
      </c>
      <c r="AP38" s="19">
        <v>0.12089999999999999</v>
      </c>
      <c r="AQ38" s="19">
        <v>1.7365999999999999</v>
      </c>
      <c r="AR38" s="19">
        <v>2.0554000000000001</v>
      </c>
      <c r="AS38" s="19">
        <v>2.1280999999999999</v>
      </c>
      <c r="AT38" s="19">
        <v>0.81669999999999998</v>
      </c>
      <c r="AU38" s="19">
        <v>1.5928</v>
      </c>
      <c r="AV38" s="19">
        <v>0.60419999999999996</v>
      </c>
      <c r="AW38" s="19">
        <v>0.37459999999999999</v>
      </c>
      <c r="AX38" s="19">
        <v>0.61060000000000003</v>
      </c>
      <c r="AY38" s="19">
        <v>22.955500000000001</v>
      </c>
    </row>
    <row r="39" spans="1:51" x14ac:dyDescent="0.3">
      <c r="A39" s="26" t="s">
        <v>309</v>
      </c>
      <c r="B39" s="27" t="s">
        <v>558</v>
      </c>
      <c r="C39" s="27" t="s">
        <v>17</v>
      </c>
      <c r="D39" s="28">
        <v>7.7691999999999997</v>
      </c>
      <c r="E39" s="28">
        <v>2.0834000000000001</v>
      </c>
      <c r="F39" s="29">
        <f t="shared" si="0"/>
        <v>5.6857999999999995</v>
      </c>
      <c r="G39" s="29">
        <v>5.556</v>
      </c>
      <c r="H39" s="30">
        <f t="shared" si="1"/>
        <v>3.4725999999999999</v>
      </c>
      <c r="I39" s="30">
        <f t="shared" si="2"/>
        <v>0.61074958668964796</v>
      </c>
      <c r="J39" s="19">
        <v>1236.9656</v>
      </c>
      <c r="K39" s="19">
        <v>273.2269</v>
      </c>
      <c r="L39" s="19">
        <v>858.36749999999995</v>
      </c>
      <c r="M39" s="19">
        <v>0.22889999999999999</v>
      </c>
      <c r="N39" s="19">
        <v>1193.7457999999999</v>
      </c>
      <c r="O39" s="19">
        <v>49.116</v>
      </c>
      <c r="P39" s="19">
        <v>858.36749999999995</v>
      </c>
      <c r="Q39" s="19">
        <v>0.22889999999999999</v>
      </c>
      <c r="R39" s="19">
        <v>1193.7457999999999</v>
      </c>
      <c r="S39" s="19">
        <v>49.116</v>
      </c>
      <c r="T39" s="19">
        <v>256.60079999999999</v>
      </c>
      <c r="U39" s="19">
        <v>358.90949999999998</v>
      </c>
      <c r="V39" s="19">
        <v>306.971</v>
      </c>
      <c r="W39" s="19">
        <v>149.58320000000001</v>
      </c>
      <c r="X39" s="19">
        <f t="shared" si="3"/>
        <v>1072.0645</v>
      </c>
      <c r="Y39" s="19">
        <f t="shared" si="4"/>
        <v>0.86668901705916479</v>
      </c>
      <c r="Z39" s="19">
        <v>36.183999999999997</v>
      </c>
      <c r="AA39" s="19">
        <v>45.177799999999998</v>
      </c>
      <c r="AB39" s="19">
        <v>20.799399999999999</v>
      </c>
      <c r="AC39" s="19">
        <v>3.9419</v>
      </c>
      <c r="AD39" s="19">
        <v>11.3545</v>
      </c>
      <c r="AE39" s="19">
        <v>47.443399999999997</v>
      </c>
      <c r="AF39" s="19">
        <v>34.834000000000003</v>
      </c>
      <c r="AG39" s="19">
        <v>130.73179999999999</v>
      </c>
      <c r="AH39" s="19">
        <v>175.38409999999999</v>
      </c>
      <c r="AI39" s="19">
        <v>129.0394</v>
      </c>
      <c r="AJ39" s="19">
        <v>40.2057</v>
      </c>
      <c r="AK39" s="19">
        <v>64.321899999999999</v>
      </c>
      <c r="AL39" s="19">
        <v>35.519599999999997</v>
      </c>
      <c r="AM39" s="19">
        <v>7.7172999999999998</v>
      </c>
      <c r="AN39" s="19">
        <v>25.396799999999999</v>
      </c>
      <c r="AO39" s="19">
        <v>215.21680000000001</v>
      </c>
      <c r="AP39" s="19">
        <v>0.12509999999999999</v>
      </c>
      <c r="AQ39" s="19">
        <v>1.2974000000000001</v>
      </c>
      <c r="AR39" s="19">
        <v>2.6749999999999998</v>
      </c>
      <c r="AS39" s="19">
        <v>2.9609999999999999</v>
      </c>
      <c r="AT39" s="19">
        <v>1.1842999999999999</v>
      </c>
      <c r="AU39" s="19">
        <v>2.4277000000000002</v>
      </c>
      <c r="AV39" s="19">
        <v>1.6068</v>
      </c>
      <c r="AW39" s="19">
        <v>0.40010000000000001</v>
      </c>
      <c r="AX39" s="19">
        <v>1.5038</v>
      </c>
      <c r="AY39" s="19">
        <v>34.935099999999998</v>
      </c>
    </row>
    <row r="40" spans="1:51" x14ac:dyDescent="0.3">
      <c r="A40" s="26" t="s">
        <v>310</v>
      </c>
      <c r="B40" s="27" t="s">
        <v>558</v>
      </c>
      <c r="C40" s="27" t="s">
        <v>17</v>
      </c>
      <c r="D40" s="28">
        <v>9.4499999999999993</v>
      </c>
      <c r="E40" s="28">
        <v>2.3142999999999998</v>
      </c>
      <c r="F40" s="29">
        <f t="shared" si="0"/>
        <v>7.1356999999999999</v>
      </c>
      <c r="G40" s="29">
        <v>6.4257999999999997</v>
      </c>
      <c r="H40" s="30">
        <f t="shared" si="1"/>
        <v>4.1114999999999995</v>
      </c>
      <c r="I40" s="30">
        <f t="shared" si="2"/>
        <v>0.57618733971439373</v>
      </c>
      <c r="J40" s="19">
        <v>1337.6397999999999</v>
      </c>
      <c r="K40" s="19">
        <v>324.36689999999999</v>
      </c>
      <c r="L40" s="19">
        <v>1019.0287</v>
      </c>
      <c r="M40" s="19">
        <v>0.25130000000000002</v>
      </c>
      <c r="N40" s="19">
        <v>1290.6079</v>
      </c>
      <c r="O40" s="19">
        <v>64.028000000000006</v>
      </c>
      <c r="P40" s="19">
        <v>1019.0287</v>
      </c>
      <c r="Q40" s="19">
        <v>0.25130000000000002</v>
      </c>
      <c r="R40" s="19">
        <v>1290.6079</v>
      </c>
      <c r="S40" s="19">
        <v>64.028000000000006</v>
      </c>
      <c r="T40" s="19">
        <v>167.19110000000001</v>
      </c>
      <c r="U40" s="19">
        <v>294.75459999999998</v>
      </c>
      <c r="V40" s="19">
        <v>422.95870000000002</v>
      </c>
      <c r="W40" s="19">
        <v>260.57619999999997</v>
      </c>
      <c r="X40" s="19">
        <f t="shared" si="3"/>
        <v>1145.4805999999999</v>
      </c>
      <c r="Y40" s="19">
        <f t="shared" si="4"/>
        <v>0.85634458544071423</v>
      </c>
      <c r="Z40" s="19">
        <v>55.441000000000003</v>
      </c>
      <c r="AA40" s="19">
        <v>53.159599999999998</v>
      </c>
      <c r="AB40" s="19">
        <v>25.993400000000001</v>
      </c>
      <c r="AC40" s="19">
        <v>10.361800000000001</v>
      </c>
      <c r="AD40" s="19">
        <v>10.965199999999999</v>
      </c>
      <c r="AE40" s="19">
        <v>36.238100000000003</v>
      </c>
      <c r="AF40" s="19">
        <v>22.801300000000001</v>
      </c>
      <c r="AG40" s="19">
        <v>108.2664</v>
      </c>
      <c r="AH40" s="19">
        <v>248.20230000000001</v>
      </c>
      <c r="AI40" s="19">
        <v>225.4393</v>
      </c>
      <c r="AJ40" s="19">
        <v>62.742800000000003</v>
      </c>
      <c r="AK40" s="19">
        <v>75.027900000000002</v>
      </c>
      <c r="AL40" s="19">
        <v>45.438499999999998</v>
      </c>
      <c r="AM40" s="19">
        <v>20.135300000000001</v>
      </c>
      <c r="AN40" s="19">
        <v>24.414100000000001</v>
      </c>
      <c r="AO40" s="19">
        <v>186.5607</v>
      </c>
      <c r="AP40" s="19">
        <v>0.1022</v>
      </c>
      <c r="AQ40" s="19">
        <v>1.3455999999999999</v>
      </c>
      <c r="AR40" s="19">
        <v>4.8426999999999998</v>
      </c>
      <c r="AS40" s="19">
        <v>6.4477000000000002</v>
      </c>
      <c r="AT40" s="19">
        <v>2.3412999999999999</v>
      </c>
      <c r="AU40" s="19">
        <v>3.4885000000000002</v>
      </c>
      <c r="AV40" s="19">
        <v>2.6135000000000002</v>
      </c>
      <c r="AW40" s="19">
        <v>1.2875000000000001</v>
      </c>
      <c r="AX40" s="19">
        <v>1.7884</v>
      </c>
      <c r="AY40" s="19">
        <v>39.770400000000002</v>
      </c>
    </row>
    <row r="41" spans="1:51" x14ac:dyDescent="0.3">
      <c r="A41" s="26" t="s">
        <v>311</v>
      </c>
      <c r="B41" s="27" t="s">
        <v>558</v>
      </c>
      <c r="C41" s="27" t="s">
        <v>17</v>
      </c>
      <c r="D41" s="28">
        <v>6.93</v>
      </c>
      <c r="E41" s="28">
        <v>2.8978000000000002</v>
      </c>
      <c r="F41" s="29">
        <f t="shared" si="0"/>
        <v>4.0321999999999996</v>
      </c>
      <c r="G41" s="29">
        <v>5.3315000000000001</v>
      </c>
      <c r="H41" s="30">
        <f t="shared" si="1"/>
        <v>2.4337</v>
      </c>
      <c r="I41" s="30">
        <f t="shared" si="2"/>
        <v>0.60356629135459561</v>
      </c>
      <c r="J41" s="19">
        <v>4316.0513000000001</v>
      </c>
      <c r="K41" s="19">
        <v>552.8546</v>
      </c>
      <c r="L41" s="19">
        <v>1736.8438000000001</v>
      </c>
      <c r="M41" s="19">
        <v>0.12839999999999999</v>
      </c>
      <c r="N41" s="19">
        <v>4306.0389999999998</v>
      </c>
      <c r="O41" s="19">
        <v>55.749000000000002</v>
      </c>
      <c r="P41" s="19">
        <v>1736.8438000000001</v>
      </c>
      <c r="Q41" s="19">
        <v>0.12839999999999999</v>
      </c>
      <c r="R41" s="19">
        <v>4306.0389999999998</v>
      </c>
      <c r="S41" s="19">
        <v>55.749000000000002</v>
      </c>
      <c r="T41" s="19">
        <v>773.88549999999998</v>
      </c>
      <c r="U41" s="19">
        <v>1582.4450999999999</v>
      </c>
      <c r="V41" s="19">
        <v>1234.2085999999999</v>
      </c>
      <c r="W41" s="19">
        <v>433.60820000000001</v>
      </c>
      <c r="X41" s="19">
        <f t="shared" si="3"/>
        <v>4024.1473999999998</v>
      </c>
      <c r="Y41" s="19">
        <f t="shared" si="4"/>
        <v>0.93236783353339658</v>
      </c>
      <c r="Z41" s="19">
        <v>103.72020000000001</v>
      </c>
      <c r="AA41" s="19">
        <v>87.514099999999999</v>
      </c>
      <c r="AB41" s="19">
        <v>29.9877</v>
      </c>
      <c r="AC41" s="19">
        <v>21.547899999999998</v>
      </c>
      <c r="AD41" s="19">
        <v>10.9604</v>
      </c>
      <c r="AE41" s="19">
        <v>38.173499999999997</v>
      </c>
      <c r="AF41" s="19">
        <v>79.652000000000001</v>
      </c>
      <c r="AG41" s="19">
        <v>438.6574</v>
      </c>
      <c r="AH41" s="19">
        <v>530.28719999999998</v>
      </c>
      <c r="AI41" s="19">
        <v>286.4246</v>
      </c>
      <c r="AJ41" s="19">
        <v>88.138400000000004</v>
      </c>
      <c r="AK41" s="19">
        <v>93.340500000000006</v>
      </c>
      <c r="AL41" s="19">
        <v>38.879899999999999</v>
      </c>
      <c r="AM41" s="19">
        <v>31.8979</v>
      </c>
      <c r="AN41" s="19">
        <v>18.504300000000001</v>
      </c>
      <c r="AO41" s="19">
        <v>131.0617</v>
      </c>
      <c r="AP41" s="19">
        <v>0.31219999999999998</v>
      </c>
      <c r="AQ41" s="19">
        <v>4.7662000000000004</v>
      </c>
      <c r="AR41" s="19">
        <v>8.7478999999999996</v>
      </c>
      <c r="AS41" s="19">
        <v>7.2473000000000001</v>
      </c>
      <c r="AT41" s="19">
        <v>2.8601000000000001</v>
      </c>
      <c r="AU41" s="19">
        <v>3.7991999999999999</v>
      </c>
      <c r="AV41" s="19">
        <v>1.9225000000000001</v>
      </c>
      <c r="AW41" s="19">
        <v>1.8002</v>
      </c>
      <c r="AX41" s="19">
        <v>1.1907000000000001</v>
      </c>
      <c r="AY41" s="19">
        <v>23.1023</v>
      </c>
    </row>
    <row r="45" spans="1:51" x14ac:dyDescent="0.3">
      <c r="I45" s="17"/>
    </row>
    <row r="46" spans="1:51" x14ac:dyDescent="0.3">
      <c r="I46" s="17"/>
    </row>
    <row r="47" spans="1:51" x14ac:dyDescent="0.3">
      <c r="I47" s="17"/>
    </row>
    <row r="48" spans="1:51" x14ac:dyDescent="0.3">
      <c r="I48" s="17"/>
    </row>
    <row r="49" spans="9:9" x14ac:dyDescent="0.3">
      <c r="I49" s="17"/>
    </row>
    <row r="50" spans="9:9" x14ac:dyDescent="0.3">
      <c r="I50" s="17"/>
    </row>
    <row r="51" spans="9:9" x14ac:dyDescent="0.3">
      <c r="I51" s="17"/>
    </row>
    <row r="52" spans="9:9" x14ac:dyDescent="0.3">
      <c r="I52" s="17"/>
    </row>
    <row r="53" spans="9:9" x14ac:dyDescent="0.3">
      <c r="I53" s="17"/>
    </row>
    <row r="54" spans="9:9" x14ac:dyDescent="0.3">
      <c r="I54" s="17"/>
    </row>
    <row r="55" spans="9:9" x14ac:dyDescent="0.3">
      <c r="I55" s="17"/>
    </row>
    <row r="56" spans="9:9" x14ac:dyDescent="0.3">
      <c r="I56" s="17"/>
    </row>
    <row r="57" spans="9:9" x14ac:dyDescent="0.3">
      <c r="I57" s="17"/>
    </row>
    <row r="58" spans="9:9" x14ac:dyDescent="0.3">
      <c r="I58" s="17"/>
    </row>
  </sheetData>
  <autoFilter ref="A1:I1" xr:uid="{00000000-0001-0000-0000-000000000000}">
    <sortState xmlns:xlrd2="http://schemas.microsoft.com/office/spreadsheetml/2017/richdata2" ref="A2:I41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477C-698E-46C0-A857-4173B402747B}">
  <dimension ref="A1:CP141"/>
  <sheetViews>
    <sheetView workbookViewId="0">
      <selection activeCell="E11" sqref="E11"/>
    </sheetView>
  </sheetViews>
  <sheetFormatPr defaultColWidth="9.109375" defaultRowHeight="14.4" x14ac:dyDescent="0.3"/>
  <cols>
    <col min="2" max="2" width="17.109375" customWidth="1"/>
    <col min="3" max="3" width="13.6640625" style="46" customWidth="1"/>
    <col min="4" max="4" width="9.44140625" customWidth="1"/>
    <col min="5" max="6" width="15.33203125" customWidth="1"/>
    <col min="7" max="7" width="12.33203125" customWidth="1"/>
    <col min="8" max="8" width="13.88671875" customWidth="1"/>
    <col min="9" max="9" width="12.44140625" customWidth="1"/>
  </cols>
  <sheetData>
    <row r="1" spans="1:94" s="32" customFormat="1" x14ac:dyDescent="0.3">
      <c r="A1" s="31" t="s">
        <v>312</v>
      </c>
      <c r="B1" s="31" t="s">
        <v>313</v>
      </c>
      <c r="C1" s="31" t="s">
        <v>314</v>
      </c>
      <c r="D1" s="31" t="s">
        <v>315</v>
      </c>
      <c r="E1" s="31" t="s">
        <v>316</v>
      </c>
      <c r="F1" s="31" t="s">
        <v>317</v>
      </c>
      <c r="G1" s="31" t="s">
        <v>318</v>
      </c>
      <c r="H1" s="31" t="s">
        <v>319</v>
      </c>
      <c r="I1" s="31" t="s">
        <v>320</v>
      </c>
      <c r="J1" s="31" t="s">
        <v>321</v>
      </c>
      <c r="K1" s="31" t="s">
        <v>322</v>
      </c>
      <c r="L1" s="31" t="s">
        <v>323</v>
      </c>
      <c r="M1" s="31" t="s">
        <v>324</v>
      </c>
      <c r="N1" s="31" t="s">
        <v>325</v>
      </c>
      <c r="O1" s="31" t="s">
        <v>326</v>
      </c>
      <c r="P1" s="31" t="s">
        <v>327</v>
      </c>
      <c r="Q1" s="31" t="s">
        <v>328</v>
      </c>
      <c r="R1" s="31" t="s">
        <v>329</v>
      </c>
      <c r="S1" s="31" t="s">
        <v>330</v>
      </c>
      <c r="T1" s="31" t="s">
        <v>331</v>
      </c>
      <c r="U1" s="31" t="s">
        <v>332</v>
      </c>
      <c r="V1" s="31" t="s">
        <v>333</v>
      </c>
      <c r="W1" s="31" t="s">
        <v>334</v>
      </c>
      <c r="X1" s="31" t="s">
        <v>335</v>
      </c>
      <c r="Y1" s="31" t="s">
        <v>336</v>
      </c>
      <c r="Z1" s="31" t="s">
        <v>337</v>
      </c>
      <c r="AA1" s="31" t="s">
        <v>338</v>
      </c>
      <c r="AB1" s="31" t="s">
        <v>339</v>
      </c>
      <c r="AC1" s="31" t="s">
        <v>340</v>
      </c>
      <c r="AD1" s="31" t="s">
        <v>341</v>
      </c>
      <c r="AE1" s="31" t="s">
        <v>342</v>
      </c>
      <c r="AF1" s="31" t="s">
        <v>343</v>
      </c>
      <c r="AG1" s="31" t="s">
        <v>344</v>
      </c>
      <c r="AH1" s="31" t="s">
        <v>345</v>
      </c>
      <c r="AI1" s="31" t="s">
        <v>346</v>
      </c>
      <c r="AJ1" s="31" t="s">
        <v>347</v>
      </c>
      <c r="AK1" s="31" t="s">
        <v>348</v>
      </c>
      <c r="AL1" s="31" t="s">
        <v>349</v>
      </c>
      <c r="AM1" s="31" t="s">
        <v>350</v>
      </c>
      <c r="AN1" s="31" t="s">
        <v>351</v>
      </c>
      <c r="AO1" s="31" t="s">
        <v>352</v>
      </c>
      <c r="AP1" s="31" t="s">
        <v>353</v>
      </c>
      <c r="AQ1" s="31" t="s">
        <v>354</v>
      </c>
      <c r="AR1" s="31" t="s">
        <v>355</v>
      </c>
      <c r="AS1" s="31" t="s">
        <v>356</v>
      </c>
      <c r="AT1" s="31" t="s">
        <v>357</v>
      </c>
      <c r="AU1" s="31" t="s">
        <v>358</v>
      </c>
      <c r="AV1" s="31" t="s">
        <v>359</v>
      </c>
      <c r="AW1" s="31" t="s">
        <v>360</v>
      </c>
      <c r="AX1" s="31" t="s">
        <v>361</v>
      </c>
      <c r="AY1" s="31" t="s">
        <v>362</v>
      </c>
      <c r="AZ1" s="31" t="s">
        <v>363</v>
      </c>
      <c r="BA1" s="31" t="s">
        <v>364</v>
      </c>
      <c r="BB1" s="31" t="s">
        <v>365</v>
      </c>
      <c r="BC1" s="31" t="s">
        <v>366</v>
      </c>
      <c r="BD1" s="31" t="s">
        <v>367</v>
      </c>
      <c r="BE1" s="31" t="s">
        <v>368</v>
      </c>
      <c r="BF1" s="31" t="s">
        <v>369</v>
      </c>
      <c r="BG1" s="31" t="s">
        <v>370</v>
      </c>
      <c r="BH1" s="31" t="s">
        <v>371</v>
      </c>
      <c r="BI1" s="31" t="s">
        <v>372</v>
      </c>
      <c r="BJ1" s="31" t="s">
        <v>373</v>
      </c>
      <c r="BK1" s="31" t="s">
        <v>374</v>
      </c>
      <c r="BL1" s="31" t="s">
        <v>375</v>
      </c>
      <c r="BM1" s="31" t="s">
        <v>376</v>
      </c>
      <c r="BN1" s="31" t="s">
        <v>377</v>
      </c>
      <c r="BO1" s="31" t="s">
        <v>378</v>
      </c>
      <c r="BP1" s="31" t="s">
        <v>379</v>
      </c>
      <c r="BQ1" s="31" t="s">
        <v>380</v>
      </c>
      <c r="BR1" s="31" t="s">
        <v>381</v>
      </c>
      <c r="BS1" s="31" t="s">
        <v>382</v>
      </c>
      <c r="BT1" s="31" t="s">
        <v>383</v>
      </c>
      <c r="BU1" s="31" t="s">
        <v>384</v>
      </c>
      <c r="BV1" s="31" t="s">
        <v>385</v>
      </c>
      <c r="BW1" s="31" t="s">
        <v>386</v>
      </c>
      <c r="BX1" s="31" t="s">
        <v>387</v>
      </c>
      <c r="BY1" s="31" t="s">
        <v>388</v>
      </c>
      <c r="BZ1" s="31" t="s">
        <v>389</v>
      </c>
      <c r="CA1" s="31" t="s">
        <v>390</v>
      </c>
      <c r="CB1" s="31" t="s">
        <v>391</v>
      </c>
      <c r="CC1" s="31" t="s">
        <v>392</v>
      </c>
      <c r="CD1" s="31" t="s">
        <v>393</v>
      </c>
      <c r="CE1" s="31" t="s">
        <v>394</v>
      </c>
      <c r="CF1" s="31" t="s">
        <v>395</v>
      </c>
      <c r="CG1" s="31" t="s">
        <v>396</v>
      </c>
      <c r="CH1" s="31" t="s">
        <v>397</v>
      </c>
      <c r="CI1" s="31" t="s">
        <v>398</v>
      </c>
      <c r="CJ1" s="31" t="s">
        <v>399</v>
      </c>
      <c r="CK1" s="31" t="s">
        <v>400</v>
      </c>
      <c r="CL1" s="31" t="s">
        <v>401</v>
      </c>
      <c r="CM1" s="31" t="s">
        <v>402</v>
      </c>
      <c r="CN1" s="31" t="s">
        <v>403</v>
      </c>
      <c r="CO1" s="31" t="s">
        <v>404</v>
      </c>
      <c r="CP1" s="31" t="s">
        <v>405</v>
      </c>
    </row>
    <row r="2" spans="1:94" x14ac:dyDescent="0.3">
      <c r="A2" s="33">
        <v>5</v>
      </c>
      <c r="B2" s="33">
        <v>1</v>
      </c>
      <c r="C2" s="34">
        <v>45323</v>
      </c>
      <c r="D2" s="33" t="s">
        <v>406</v>
      </c>
      <c r="E2" s="35" t="s">
        <v>19</v>
      </c>
      <c r="F2" s="35" t="str">
        <f>MID(D2,3,3)</f>
        <v>158</v>
      </c>
      <c r="G2" s="36">
        <v>0</v>
      </c>
      <c r="H2" s="35" t="s">
        <v>19</v>
      </c>
      <c r="I2" s="37">
        <v>0.52732638888888894</v>
      </c>
      <c r="J2" s="33">
        <v>1833.9999124743044</v>
      </c>
      <c r="K2" s="33">
        <v>0</v>
      </c>
      <c r="L2">
        <f t="shared" ref="L2:L41" si="0">(AU2-AV2*(1000-AW2)/(1000-AX2))*BR2</f>
        <v>4.1766794129249618</v>
      </c>
      <c r="M2">
        <f t="shared" ref="M2:M41" si="1">IF(CC2&lt;&gt;0,1/(1/CC2-1/AQ2),0)</f>
        <v>4.1395612014629456E-2</v>
      </c>
      <c r="N2">
        <f t="shared" ref="N2:N41" si="2">((CF2-BS2/2)*AV2-L2)/(CF2+BS2/2)</f>
        <v>223.2507132378876</v>
      </c>
      <c r="O2" s="33">
        <v>5</v>
      </c>
      <c r="P2" s="33">
        <v>5</v>
      </c>
      <c r="Q2" s="33">
        <v>0</v>
      </c>
      <c r="R2" s="33">
        <v>0</v>
      </c>
      <c r="S2" s="33">
        <v>384.481201171875</v>
      </c>
      <c r="T2" s="33">
        <v>619.36376953125</v>
      </c>
      <c r="U2" s="33">
        <v>589.0260009765625</v>
      </c>
      <c r="V2" t="e">
        <f t="shared" ref="V2:V41" si="3">CL2/R2</f>
        <v>#DIV/0!</v>
      </c>
      <c r="W2">
        <f t="shared" ref="W2:W41" si="4">CN2/T2</f>
        <v>0.37923201180647037</v>
      </c>
      <c r="X2">
        <f t="shared" ref="X2:X41" si="5">(T2-U2)/T2</f>
        <v>4.8982149178095909E-2</v>
      </c>
      <c r="Y2" s="33">
        <v>-1</v>
      </c>
      <c r="Z2" s="33">
        <v>0.87</v>
      </c>
      <c r="AA2" s="33">
        <v>0.92</v>
      </c>
      <c r="AB2" s="33">
        <v>10.114733695983887</v>
      </c>
      <c r="AC2">
        <f t="shared" ref="AC2:AC41" si="6">(AB2*AA2+(100-AB2)*Z2)/100</f>
        <v>0.87505736684799185</v>
      </c>
      <c r="AD2">
        <f t="shared" ref="AD2:AD41" si="7">(L2-Y2)/CM2</f>
        <v>5.9117402396193335E-3</v>
      </c>
      <c r="AE2">
        <f t="shared" ref="AE2:AE41" si="8">(T2-U2)/(T2-S2)</f>
        <v>0.12916143061016819</v>
      </c>
      <c r="AF2">
        <f t="shared" ref="AF2:AF41" si="9">(R2-T2)/(R2-S2)</f>
        <v>1.610907809389555</v>
      </c>
      <c r="AG2">
        <f t="shared" ref="AG2:AG41" si="10">(R2-T2)/T2</f>
        <v>-1</v>
      </c>
      <c r="AH2" s="33">
        <v>1000.6896362304688</v>
      </c>
      <c r="AI2" s="33">
        <v>0.5</v>
      </c>
      <c r="AJ2">
        <f t="shared" ref="AJ2:AJ41" si="11">X2*AI2*AC2*AH2</f>
        <v>21.445874900907004</v>
      </c>
      <c r="AK2">
        <f t="shared" ref="AK2:AK41" si="12">BS2*1000</f>
        <v>1.0267651155936546</v>
      </c>
      <c r="AL2">
        <f t="shared" ref="AL2:AL41" si="13">(BX2-CD2)</f>
        <v>2.4858144240680633</v>
      </c>
      <c r="AM2">
        <f t="shared" ref="AM2:AM41" si="14">(AS2+BW2*K2)</f>
        <v>25.012762069702148</v>
      </c>
      <c r="AN2" s="33">
        <v>2</v>
      </c>
      <c r="AO2">
        <f t="shared" ref="AO2:AO41" si="15">(AN2*BL2+BM2)</f>
        <v>4.644859790802002</v>
      </c>
      <c r="AP2" s="33">
        <v>1</v>
      </c>
      <c r="AQ2">
        <f t="shared" ref="AQ2:AQ41" si="16">AO2*(AP2+1)*(AP2+1)/(AP2*AP2+1)</f>
        <v>9.2897195816040039</v>
      </c>
      <c r="AR2" s="33">
        <v>24.403823852539063</v>
      </c>
      <c r="AS2" s="33">
        <v>25.012762069702148</v>
      </c>
      <c r="AT2" s="33">
        <v>25.072385787963867</v>
      </c>
      <c r="AU2" s="33">
        <v>399.95941162109375</v>
      </c>
      <c r="AV2" s="33">
        <v>397.66925048828125</v>
      </c>
      <c r="AW2" s="33">
        <v>6.336151123046875</v>
      </c>
      <c r="AX2" s="33">
        <v>6.8454999923706055</v>
      </c>
      <c r="AY2" s="33">
        <v>21.003623962402344</v>
      </c>
      <c r="AZ2" s="33">
        <v>22.692058563232422</v>
      </c>
      <c r="BA2" s="33">
        <v>400.4078369140625</v>
      </c>
      <c r="BB2" s="33">
        <v>1000.6896362304688</v>
      </c>
      <c r="BC2" s="33">
        <v>22.065544128417969</v>
      </c>
      <c r="BD2" s="33">
        <v>101.71401214599609</v>
      </c>
      <c r="BE2" s="33">
        <v>-15.271929740905762</v>
      </c>
      <c r="BF2" s="33">
        <v>0.67971700429916382</v>
      </c>
      <c r="BG2" s="33">
        <v>6.8898819386959076E-2</v>
      </c>
      <c r="BH2" s="33">
        <v>1.9861785694956779E-3</v>
      </c>
      <c r="BI2" s="33">
        <v>2.0794210955500603E-2</v>
      </c>
      <c r="BJ2" s="33">
        <v>2.6167042087763548E-3</v>
      </c>
      <c r="BK2" s="33">
        <v>0.75</v>
      </c>
      <c r="BL2" s="33">
        <v>-1.355140209197998</v>
      </c>
      <c r="BM2" s="33">
        <v>7.355140209197998</v>
      </c>
      <c r="BN2" s="33">
        <v>1</v>
      </c>
      <c r="BO2" s="33">
        <v>0</v>
      </c>
      <c r="BP2" s="33">
        <v>0.15999999642372131</v>
      </c>
      <c r="BQ2" s="33">
        <v>111115</v>
      </c>
      <c r="BR2">
        <f t="shared" ref="BR2:BR41" si="17">BA2*0.000001/(AN2*0.0001)</f>
        <v>2.0020391845703123</v>
      </c>
      <c r="BS2">
        <f t="shared" ref="BS2:BS41" si="18">(AX2-AW2)/(1000-AX2)*BR2</f>
        <v>1.0267651155936547E-3</v>
      </c>
      <c r="BT2">
        <f t="shared" ref="BT2:BT41" si="19">(AS2+273.15)</f>
        <v>298.16276206970213</v>
      </c>
      <c r="BU2">
        <f t="shared" ref="BU2:BU41" si="20">(AR2+273.15)</f>
        <v>297.55382385253904</v>
      </c>
      <c r="BV2">
        <f t="shared" ref="BV2:BV41" si="21">(BB2*BN2+BC2*BO2)*BP2</f>
        <v>160.11033821812998</v>
      </c>
      <c r="BW2">
        <f t="shared" ref="BW2:BW41" si="22">((BV2+0.00000010773*(BU2^4-BT2^4))-BS2*44100)/(AO2*0.92*2*29.3+0.00000043092*BT2^3)</f>
        <v>0.4120736637297695</v>
      </c>
      <c r="BX2">
        <f t="shared" ref="BX2:BX41" si="23">0.61365*EXP(17.502*AM2/(240.97+AM2))</f>
        <v>3.1820976934374632</v>
      </c>
      <c r="BY2">
        <f t="shared" ref="BY2:BY41" si="24">BX2*1000/BD2</f>
        <v>31.284752477072789</v>
      </c>
      <c r="BZ2">
        <f t="shared" ref="BZ2:BZ41" si="25">(BY2-AX2)</f>
        <v>24.439252484702184</v>
      </c>
      <c r="CA2">
        <f t="shared" ref="CA2:CA41" si="26">IF(K2,AS2,(AR2+AS2)/2)</f>
        <v>24.708292961120605</v>
      </c>
      <c r="CB2">
        <f t="shared" ref="CB2:CB41" si="27">0.61365*EXP(17.502*CA2/(240.97+CA2))</f>
        <v>3.1247972503266408</v>
      </c>
      <c r="CC2">
        <f t="shared" ref="CC2:CC41" si="28">IF(BZ2&lt;&gt;0,(1000-(BY2+AX2)/2)/BZ2*BS2,0)</f>
        <v>4.1211968724571515E-2</v>
      </c>
      <c r="CD2">
        <f t="shared" ref="CD2:CD41" si="29">AX2*BD2/1000</f>
        <v>0.69628326936939988</v>
      </c>
      <c r="CE2">
        <f t="shared" ref="CE2:CE41" si="30">(CB2-CD2)</f>
        <v>2.4285139809572409</v>
      </c>
      <c r="CF2">
        <f t="shared" ref="CF2:CF41" si="31">1/(1.6/M2+1.37/AQ2)</f>
        <v>2.5773916941157403E-2</v>
      </c>
      <c r="CG2">
        <f t="shared" ref="CG2:CG41" si="32">N2*BD2*0.001</f>
        <v>22.707725757880791</v>
      </c>
      <c r="CH2">
        <f t="shared" ref="CH2:CH41" si="33">N2/AV2</f>
        <v>0.56139797825395721</v>
      </c>
      <c r="CI2">
        <f t="shared" ref="CI2:CI41" si="34">(1-BS2*BD2/BX2/M2)*100</f>
        <v>20.716269970223202</v>
      </c>
      <c r="CJ2">
        <f t="shared" ref="CJ2:CJ41" si="35">(AV2-L2/(AQ2/1.35))</f>
        <v>397.06228736545302</v>
      </c>
      <c r="CK2">
        <f t="shared" ref="CK2:CK41" si="36">L2*CI2/100/CJ2</f>
        <v>2.1791346358106711E-3</v>
      </c>
      <c r="CL2">
        <f t="shared" ref="CL2:CL41" si="37">(R2-Q2)</f>
        <v>0</v>
      </c>
      <c r="CM2">
        <f t="shared" ref="CM2:CM41" si="38">BB2*AC2</f>
        <v>875.66083811190879</v>
      </c>
      <c r="CN2">
        <f t="shared" ref="CN2:CN41" si="39">(T2-S2)</f>
        <v>234.882568359375</v>
      </c>
      <c r="CO2">
        <f t="shared" ref="CO2:CO41" si="40">(T2-U2)/(T2-Q2)</f>
        <v>4.8982149178095909E-2</v>
      </c>
      <c r="CP2" t="e">
        <f t="shared" ref="CP2:CP41" si="41">(R2-T2)/(R2-Q2)</f>
        <v>#DIV/0!</v>
      </c>
    </row>
    <row r="3" spans="1:94" x14ac:dyDescent="0.3">
      <c r="A3" s="33">
        <v>4</v>
      </c>
      <c r="B3" s="33">
        <v>1</v>
      </c>
      <c r="C3" s="34">
        <v>45323</v>
      </c>
      <c r="D3" s="33" t="s">
        <v>407</v>
      </c>
      <c r="E3" s="35" t="s">
        <v>19</v>
      </c>
      <c r="F3" s="35" t="str">
        <f>MID(D3,3,3)</f>
        <v>167</v>
      </c>
      <c r="G3" s="36">
        <v>0</v>
      </c>
      <c r="H3" s="35" t="s">
        <v>19</v>
      </c>
      <c r="I3" s="37">
        <v>0.52358796296296295</v>
      </c>
      <c r="J3" s="33">
        <v>1510.4999347692356</v>
      </c>
      <c r="K3" s="33">
        <v>0</v>
      </c>
      <c r="L3">
        <f t="shared" si="0"/>
        <v>4.7571811949948248</v>
      </c>
      <c r="M3">
        <f t="shared" si="1"/>
        <v>4.0126228221509408E-2</v>
      </c>
      <c r="N3">
        <f t="shared" si="2"/>
        <v>195.00699885711296</v>
      </c>
      <c r="O3" s="33">
        <v>4</v>
      </c>
      <c r="P3" s="33">
        <v>4</v>
      </c>
      <c r="Q3" s="33">
        <v>0</v>
      </c>
      <c r="R3" s="33">
        <v>0</v>
      </c>
      <c r="S3" s="33">
        <v>333.629638671875</v>
      </c>
      <c r="T3" s="33">
        <v>652.2620849609375</v>
      </c>
      <c r="U3" s="33">
        <v>580.9964599609375</v>
      </c>
      <c r="V3" t="e">
        <f t="shared" si="3"/>
        <v>#DIV/0!</v>
      </c>
      <c r="W3">
        <f t="shared" si="4"/>
        <v>0.48850370677017763</v>
      </c>
      <c r="X3">
        <f t="shared" si="5"/>
        <v>0.10925918682559624</v>
      </c>
      <c r="Y3" s="33">
        <v>-1</v>
      </c>
      <c r="Z3" s="33">
        <v>0.87</v>
      </c>
      <c r="AA3" s="33">
        <v>0.92</v>
      </c>
      <c r="AB3" s="33">
        <v>10.114733695983887</v>
      </c>
      <c r="AC3">
        <f t="shared" si="6"/>
        <v>0.87505736684799185</v>
      </c>
      <c r="AD3">
        <f t="shared" si="7"/>
        <v>6.5752532936215E-3</v>
      </c>
      <c r="AE3">
        <f t="shared" si="8"/>
        <v>0.22366091661408524</v>
      </c>
      <c r="AF3">
        <f t="shared" si="9"/>
        <v>1.9550483810655617</v>
      </c>
      <c r="AG3">
        <f t="shared" si="10"/>
        <v>-1</v>
      </c>
      <c r="AH3" s="33">
        <v>1000.6008911132813</v>
      </c>
      <c r="AI3" s="33">
        <v>0.5</v>
      </c>
      <c r="AJ3">
        <f t="shared" si="11"/>
        <v>47.832753179482182</v>
      </c>
      <c r="AK3">
        <f t="shared" si="12"/>
        <v>1.0031654675748318</v>
      </c>
      <c r="AL3">
        <f t="shared" si="13"/>
        <v>2.5056374862632502</v>
      </c>
      <c r="AM3">
        <f t="shared" si="14"/>
        <v>24.989233016967773</v>
      </c>
      <c r="AN3" s="33">
        <v>2</v>
      </c>
      <c r="AO3">
        <f t="shared" si="15"/>
        <v>4.644859790802002</v>
      </c>
      <c r="AP3" s="33">
        <v>1</v>
      </c>
      <c r="AQ3">
        <f t="shared" si="16"/>
        <v>9.2897195816040039</v>
      </c>
      <c r="AR3" s="33">
        <v>24.289533615112305</v>
      </c>
      <c r="AS3" s="33">
        <v>24.989233016967773</v>
      </c>
      <c r="AT3" s="33">
        <v>25.074407577514648</v>
      </c>
      <c r="AU3" s="33">
        <v>399.86199951171875</v>
      </c>
      <c r="AV3" s="33">
        <v>397.28701782226563</v>
      </c>
      <c r="AW3" s="33">
        <v>6.1087651252746582</v>
      </c>
      <c r="AX3" s="33">
        <v>6.6064772605895996</v>
      </c>
      <c r="AY3" s="33">
        <v>20.389860153198242</v>
      </c>
      <c r="AZ3" s="33">
        <v>22.051124572753906</v>
      </c>
      <c r="BA3" s="33">
        <v>400.44757080078125</v>
      </c>
      <c r="BB3" s="33">
        <v>1000.6008911132813</v>
      </c>
      <c r="BC3" s="33">
        <v>19.339756011962891</v>
      </c>
      <c r="BD3" s="33">
        <v>101.71829223632813</v>
      </c>
      <c r="BE3" s="33">
        <v>-15.271929740905762</v>
      </c>
      <c r="BF3" s="33">
        <v>0.67971700429916382</v>
      </c>
      <c r="BG3" s="33">
        <v>6.8898819386959076E-2</v>
      </c>
      <c r="BH3" s="33">
        <v>1.9861785694956779E-3</v>
      </c>
      <c r="BI3" s="33">
        <v>2.0794210955500603E-2</v>
      </c>
      <c r="BJ3" s="33">
        <v>2.6167042087763548E-3</v>
      </c>
      <c r="BK3" s="33">
        <v>0.75</v>
      </c>
      <c r="BL3" s="33">
        <v>-1.355140209197998</v>
      </c>
      <c r="BM3" s="33">
        <v>7.355140209197998</v>
      </c>
      <c r="BN3" s="33">
        <v>1</v>
      </c>
      <c r="BO3" s="33">
        <v>0</v>
      </c>
      <c r="BP3" s="33">
        <v>0.15999999642372131</v>
      </c>
      <c r="BQ3" s="33">
        <v>111115</v>
      </c>
      <c r="BR3">
        <f t="shared" si="17"/>
        <v>2.0022378540039059</v>
      </c>
      <c r="BS3">
        <f t="shared" si="18"/>
        <v>1.0031654675748318E-3</v>
      </c>
      <c r="BT3">
        <f t="shared" si="19"/>
        <v>298.13923301696775</v>
      </c>
      <c r="BU3">
        <f t="shared" si="20"/>
        <v>297.43953361511228</v>
      </c>
      <c r="BV3">
        <f t="shared" si="21"/>
        <v>160.09613899969736</v>
      </c>
      <c r="BW3">
        <f t="shared" si="22"/>
        <v>0.41207231865981592</v>
      </c>
      <c r="BX3">
        <f t="shared" si="23"/>
        <v>3.1776370709085597</v>
      </c>
      <c r="BY3">
        <f t="shared" si="24"/>
        <v>31.239583373320574</v>
      </c>
      <c r="BZ3">
        <f t="shared" si="25"/>
        <v>24.633106112730975</v>
      </c>
      <c r="CA3">
        <f t="shared" si="26"/>
        <v>24.639383316040039</v>
      </c>
      <c r="CB3">
        <f t="shared" si="27"/>
        <v>3.111954470694287</v>
      </c>
      <c r="CC3">
        <f t="shared" si="28"/>
        <v>3.9953651501153639E-2</v>
      </c>
      <c r="CD3">
        <f t="shared" si="29"/>
        <v>0.6719995846453094</v>
      </c>
      <c r="CE3">
        <f t="shared" si="30"/>
        <v>2.4399548860489775</v>
      </c>
      <c r="CF3">
        <f t="shared" si="31"/>
        <v>2.498647999413877E-2</v>
      </c>
      <c r="CG3">
        <f t="shared" si="32"/>
        <v>19.83577889787712</v>
      </c>
      <c r="CH3">
        <f t="shared" si="33"/>
        <v>0.49084664262639782</v>
      </c>
      <c r="CI3">
        <f t="shared" si="34"/>
        <v>19.972545778097196</v>
      </c>
      <c r="CJ3">
        <f t="shared" si="35"/>
        <v>396.59569505877118</v>
      </c>
      <c r="CK3">
        <f t="shared" si="36"/>
        <v>2.3957148394577847E-3</v>
      </c>
      <c r="CL3">
        <f t="shared" si="37"/>
        <v>0</v>
      </c>
      <c r="CM3">
        <f t="shared" si="38"/>
        <v>875.58318104334205</v>
      </c>
      <c r="CN3">
        <f t="shared" si="39"/>
        <v>318.6324462890625</v>
      </c>
      <c r="CO3">
        <f t="shared" si="40"/>
        <v>0.10925918682559624</v>
      </c>
      <c r="CP3" t="e">
        <f t="shared" si="41"/>
        <v>#DIV/0!</v>
      </c>
    </row>
    <row r="4" spans="1:94" x14ac:dyDescent="0.3">
      <c r="A4" s="33">
        <v>1</v>
      </c>
      <c r="B4" s="33">
        <v>1</v>
      </c>
      <c r="C4" s="34">
        <v>45323</v>
      </c>
      <c r="D4" s="33" t="s">
        <v>408</v>
      </c>
      <c r="E4" s="35" t="s">
        <v>19</v>
      </c>
      <c r="F4" s="35" t="str">
        <f>MID(D4,3,3)</f>
        <v>180</v>
      </c>
      <c r="G4" s="36">
        <v>0</v>
      </c>
      <c r="H4" s="35" t="s">
        <v>19</v>
      </c>
      <c r="I4" s="37">
        <v>0.51641203703703698</v>
      </c>
      <c r="J4" s="33">
        <v>889.49997756723315</v>
      </c>
      <c r="K4" s="33">
        <v>0</v>
      </c>
      <c r="L4">
        <f t="shared" si="0"/>
        <v>3.9719698340903622</v>
      </c>
      <c r="M4">
        <f t="shared" si="1"/>
        <v>4.0478165845511324E-2</v>
      </c>
      <c r="N4">
        <f t="shared" si="2"/>
        <v>227.39491553840494</v>
      </c>
      <c r="O4" s="33">
        <v>1</v>
      </c>
      <c r="P4" s="33">
        <v>1</v>
      </c>
      <c r="Q4" s="33">
        <v>0</v>
      </c>
      <c r="R4" s="33">
        <v>0</v>
      </c>
      <c r="S4" s="33">
        <v>375.541259765625</v>
      </c>
      <c r="T4" s="33">
        <v>669.376220703125</v>
      </c>
      <c r="U4" s="33">
        <v>614.04876708984375</v>
      </c>
      <c r="V4" t="e">
        <f t="shared" si="3"/>
        <v>#DIV/0!</v>
      </c>
      <c r="W4">
        <f t="shared" si="4"/>
        <v>0.43896832879550218</v>
      </c>
      <c r="X4">
        <f t="shared" si="5"/>
        <v>8.2655242152409117E-2</v>
      </c>
      <c r="Y4" s="33">
        <v>-1</v>
      </c>
      <c r="Z4" s="33">
        <v>0.87</v>
      </c>
      <c r="AA4" s="33">
        <v>0.92</v>
      </c>
      <c r="AB4" s="33">
        <v>9.6150531768798828</v>
      </c>
      <c r="AC4">
        <f t="shared" si="6"/>
        <v>0.87480752658843985</v>
      </c>
      <c r="AD4">
        <f t="shared" si="7"/>
        <v>5.6744750590713034E-3</v>
      </c>
      <c r="AE4">
        <f t="shared" si="8"/>
        <v>0.18829431813272093</v>
      </c>
      <c r="AF4">
        <f t="shared" si="9"/>
        <v>1.7824305673386784</v>
      </c>
      <c r="AG4">
        <f t="shared" si="10"/>
        <v>-1</v>
      </c>
      <c r="AH4" s="33">
        <v>1001.5906982421875</v>
      </c>
      <c r="AI4" s="33">
        <v>0.5</v>
      </c>
      <c r="AJ4">
        <f t="shared" si="11"/>
        <v>36.211223622724923</v>
      </c>
      <c r="AK4">
        <f t="shared" si="12"/>
        <v>1.026944921980997</v>
      </c>
      <c r="AL4">
        <f t="shared" si="13"/>
        <v>2.543148191454998</v>
      </c>
      <c r="AM4">
        <f t="shared" si="14"/>
        <v>24.995796203613281</v>
      </c>
      <c r="AN4" s="33">
        <v>2</v>
      </c>
      <c r="AO4">
        <f t="shared" si="15"/>
        <v>4.644859790802002</v>
      </c>
      <c r="AP4" s="33">
        <v>1</v>
      </c>
      <c r="AQ4">
        <f t="shared" si="16"/>
        <v>9.2897195816040039</v>
      </c>
      <c r="AR4" s="33">
        <v>23.958145141601563</v>
      </c>
      <c r="AS4" s="33">
        <v>24.995796203613281</v>
      </c>
      <c r="AT4" s="33">
        <v>25.078832626342773</v>
      </c>
      <c r="AU4" s="33">
        <v>399.905029296875</v>
      </c>
      <c r="AV4" s="33">
        <v>397.71743774414063</v>
      </c>
      <c r="AW4" s="33">
        <v>5.7405786514282227</v>
      </c>
      <c r="AX4" s="33">
        <v>6.2502336502075195</v>
      </c>
      <c r="AY4" s="33">
        <v>19.544872283935547</v>
      </c>
      <c r="AZ4" s="33">
        <v>21.280088424682617</v>
      </c>
      <c r="BA4" s="33">
        <v>400.477294921875</v>
      </c>
      <c r="BB4" s="33">
        <v>1001.5906982421875</v>
      </c>
      <c r="BC4" s="33">
        <v>15.717753410339355</v>
      </c>
      <c r="BD4" s="33">
        <v>101.71340942382813</v>
      </c>
      <c r="BE4" s="33">
        <v>-15.271929740905762</v>
      </c>
      <c r="BF4" s="33">
        <v>0.67971700429916382</v>
      </c>
      <c r="BG4" s="33">
        <v>6.8898819386959076E-2</v>
      </c>
      <c r="BH4" s="33">
        <v>1.9861785694956779E-3</v>
      </c>
      <c r="BI4" s="33">
        <v>2.0794210955500603E-2</v>
      </c>
      <c r="BJ4" s="33">
        <v>2.6167042087763548E-3</v>
      </c>
      <c r="BK4" s="33">
        <v>0.75</v>
      </c>
      <c r="BL4" s="33">
        <v>-1.355140209197998</v>
      </c>
      <c r="BM4" s="33">
        <v>7.355140209197998</v>
      </c>
      <c r="BN4" s="33">
        <v>1</v>
      </c>
      <c r="BO4" s="33">
        <v>0</v>
      </c>
      <c r="BP4" s="33">
        <v>0.15999999642372131</v>
      </c>
      <c r="BQ4" s="33">
        <v>111115</v>
      </c>
      <c r="BR4">
        <f t="shared" si="17"/>
        <v>2.0023864746093749</v>
      </c>
      <c r="BS4">
        <f t="shared" si="18"/>
        <v>1.0269449219809969E-3</v>
      </c>
      <c r="BT4">
        <f t="shared" si="19"/>
        <v>298.14579620361326</v>
      </c>
      <c r="BU4">
        <f t="shared" si="20"/>
        <v>297.10814514160154</v>
      </c>
      <c r="BV4">
        <f t="shared" si="21"/>
        <v>160.25450813678253</v>
      </c>
      <c r="BW4">
        <f t="shared" si="22"/>
        <v>0.39405686045050725</v>
      </c>
      <c r="BX4">
        <f t="shared" si="23"/>
        <v>3.1788807657131435</v>
      </c>
      <c r="BY4">
        <f t="shared" si="24"/>
        <v>31.253310489938563</v>
      </c>
      <c r="BZ4">
        <f t="shared" si="25"/>
        <v>25.003076839731044</v>
      </c>
      <c r="CA4">
        <f t="shared" si="26"/>
        <v>24.476970672607422</v>
      </c>
      <c r="CB4">
        <f t="shared" si="27"/>
        <v>3.0818677655038367</v>
      </c>
      <c r="CC4">
        <f t="shared" si="28"/>
        <v>4.0302555214893704E-2</v>
      </c>
      <c r="CD4">
        <f t="shared" si="29"/>
        <v>0.63573257425814522</v>
      </c>
      <c r="CE4">
        <f t="shared" si="30"/>
        <v>2.4461351912456912</v>
      </c>
      <c r="CF4">
        <f t="shared" si="31"/>
        <v>2.5204815880664238E-2</v>
      </c>
      <c r="CG4">
        <f t="shared" si="32"/>
        <v>23.129112145054599</v>
      </c>
      <c r="CH4">
        <f t="shared" si="33"/>
        <v>0.57174992584733619</v>
      </c>
      <c r="CI4">
        <f t="shared" si="34"/>
        <v>18.823504221654197</v>
      </c>
      <c r="CJ4">
        <f t="shared" si="35"/>
        <v>397.14022341286625</v>
      </c>
      <c r="CK4">
        <f t="shared" si="36"/>
        <v>1.8826194510787706E-3</v>
      </c>
      <c r="CL4">
        <f t="shared" si="37"/>
        <v>0</v>
      </c>
      <c r="CM4">
        <f t="shared" si="38"/>
        <v>876.19908138323649</v>
      </c>
      <c r="CN4">
        <f t="shared" si="39"/>
        <v>293.8349609375</v>
      </c>
      <c r="CO4">
        <f t="shared" si="40"/>
        <v>8.2655242152409117E-2</v>
      </c>
      <c r="CP4" t="e">
        <f t="shared" si="41"/>
        <v>#DIV/0!</v>
      </c>
    </row>
    <row r="5" spans="1:94" x14ac:dyDescent="0.3">
      <c r="A5" s="33">
        <v>3</v>
      </c>
      <c r="B5" s="33">
        <v>1</v>
      </c>
      <c r="C5" s="34">
        <v>45323</v>
      </c>
      <c r="D5" s="33" t="s">
        <v>409</v>
      </c>
      <c r="E5" s="35" t="s">
        <v>19</v>
      </c>
      <c r="F5" s="35" t="str">
        <f>MID(D5,3,3)</f>
        <v>186</v>
      </c>
      <c r="G5" s="36">
        <v>0</v>
      </c>
      <c r="H5" s="35" t="s">
        <v>19</v>
      </c>
      <c r="I5" s="37">
        <v>0.52074074074074073</v>
      </c>
      <c r="J5" s="33">
        <v>1264.4999517230317</v>
      </c>
      <c r="K5" s="33">
        <v>0</v>
      </c>
      <c r="L5">
        <f t="shared" si="0"/>
        <v>8.5718129215030743</v>
      </c>
      <c r="M5">
        <f t="shared" si="1"/>
        <v>7.4760510181792472E-2</v>
      </c>
      <c r="N5">
        <f t="shared" si="2"/>
        <v>198.92451733812604</v>
      </c>
      <c r="O5" s="33">
        <v>3</v>
      </c>
      <c r="P5" s="33">
        <v>3</v>
      </c>
      <c r="Q5" s="33">
        <v>0</v>
      </c>
      <c r="R5" s="33">
        <v>0</v>
      </c>
      <c r="S5" s="33">
        <v>371.854248046875</v>
      </c>
      <c r="T5" s="33">
        <v>620.11773681640625</v>
      </c>
      <c r="U5" s="33">
        <v>555.78094482421875</v>
      </c>
      <c r="V5" t="e">
        <f t="shared" si="3"/>
        <v>#DIV/0!</v>
      </c>
      <c r="W5">
        <f t="shared" si="4"/>
        <v>0.40034895638379847</v>
      </c>
      <c r="X5">
        <f t="shared" si="5"/>
        <v>0.10374931754489587</v>
      </c>
      <c r="Y5" s="33">
        <v>-1</v>
      </c>
      <c r="Z5" s="33">
        <v>0.87</v>
      </c>
      <c r="AA5" s="33">
        <v>0.92</v>
      </c>
      <c r="AB5" s="33">
        <v>10.166239738464355</v>
      </c>
      <c r="AC5">
        <f t="shared" si="6"/>
        <v>0.87508311986923215</v>
      </c>
      <c r="AD5">
        <f t="shared" si="7"/>
        <v>1.0960032219325828E-2</v>
      </c>
      <c r="AE5">
        <f t="shared" si="8"/>
        <v>0.25914721617367115</v>
      </c>
      <c r="AF5">
        <f t="shared" si="9"/>
        <v>1.6676365540356441</v>
      </c>
      <c r="AG5">
        <f t="shared" si="10"/>
        <v>-1</v>
      </c>
      <c r="AH5" s="33">
        <v>998.00579833984375</v>
      </c>
      <c r="AI5" s="33">
        <v>0.5</v>
      </c>
      <c r="AJ5">
        <f t="shared" si="11"/>
        <v>45.304112177803681</v>
      </c>
      <c r="AK5">
        <f t="shared" si="12"/>
        <v>1.8401174486294818</v>
      </c>
      <c r="AL5">
        <f t="shared" si="13"/>
        <v>2.4756532076630955</v>
      </c>
      <c r="AM5">
        <f t="shared" si="14"/>
        <v>24.983524322509766</v>
      </c>
      <c r="AN5" s="33">
        <v>2</v>
      </c>
      <c r="AO5">
        <f t="shared" si="15"/>
        <v>4.644859790802002</v>
      </c>
      <c r="AP5" s="33">
        <v>1</v>
      </c>
      <c r="AQ5">
        <f t="shared" si="16"/>
        <v>9.2897195816040039</v>
      </c>
      <c r="AR5" s="33">
        <v>24.197412490844727</v>
      </c>
      <c r="AS5" s="33">
        <v>24.983524322509766</v>
      </c>
      <c r="AT5" s="33">
        <v>25.076753616333008</v>
      </c>
      <c r="AU5" s="33">
        <v>400.06765747070313</v>
      </c>
      <c r="AV5" s="33">
        <v>395.42361450195313</v>
      </c>
      <c r="AW5" s="33">
        <v>5.9781155586242676</v>
      </c>
      <c r="AX5" s="33">
        <v>6.890718936920166</v>
      </c>
      <c r="AY5" s="33">
        <v>20.064020156860352</v>
      </c>
      <c r="AZ5" s="33">
        <v>23.126941680908203</v>
      </c>
      <c r="BA5" s="33">
        <v>400.48892211914063</v>
      </c>
      <c r="BB5" s="33">
        <v>998.00579833984375</v>
      </c>
      <c r="BC5" s="33">
        <v>19.61555290222168</v>
      </c>
      <c r="BD5" s="33">
        <v>101.71688079833984</v>
      </c>
      <c r="BE5" s="33">
        <v>-15.271929740905762</v>
      </c>
      <c r="BF5" s="33">
        <v>0.67971700429916382</v>
      </c>
      <c r="BG5" s="33">
        <v>6.8898819386959076E-2</v>
      </c>
      <c r="BH5" s="33">
        <v>1.9861785694956779E-3</v>
      </c>
      <c r="BI5" s="33">
        <v>2.0794210955500603E-2</v>
      </c>
      <c r="BJ5" s="33">
        <v>2.6167042087763548E-3</v>
      </c>
      <c r="BK5" s="33">
        <v>0.5</v>
      </c>
      <c r="BL5" s="33">
        <v>-1.355140209197998</v>
      </c>
      <c r="BM5" s="33">
        <v>7.355140209197998</v>
      </c>
      <c r="BN5" s="33">
        <v>1</v>
      </c>
      <c r="BO5" s="33">
        <v>0</v>
      </c>
      <c r="BP5" s="33">
        <v>0.15999999642372131</v>
      </c>
      <c r="BQ5" s="33">
        <v>111115</v>
      </c>
      <c r="BR5">
        <f t="shared" si="17"/>
        <v>2.002444610595703</v>
      </c>
      <c r="BS5">
        <f t="shared" si="18"/>
        <v>1.8401174486294817E-3</v>
      </c>
      <c r="BT5">
        <f t="shared" si="19"/>
        <v>298.13352432250974</v>
      </c>
      <c r="BU5">
        <f t="shared" si="20"/>
        <v>297.3474124908447</v>
      </c>
      <c r="BV5">
        <f t="shared" si="21"/>
        <v>159.68092416522813</v>
      </c>
      <c r="BW5">
        <f t="shared" si="22"/>
        <v>0.26578250997261182</v>
      </c>
      <c r="BX5">
        <f t="shared" si="23"/>
        <v>3.176555644384667</v>
      </c>
      <c r="BY5">
        <f t="shared" si="24"/>
        <v>31.229385127158881</v>
      </c>
      <c r="BZ5">
        <f t="shared" si="25"/>
        <v>24.338666190238715</v>
      </c>
      <c r="CA5">
        <f t="shared" si="26"/>
        <v>24.590468406677246</v>
      </c>
      <c r="CB5">
        <f t="shared" si="27"/>
        <v>3.1028661558454762</v>
      </c>
      <c r="CC5">
        <f t="shared" si="28"/>
        <v>7.4163666168258341E-2</v>
      </c>
      <c r="CD5">
        <f t="shared" si="29"/>
        <v>0.7009024367215716</v>
      </c>
      <c r="CE5">
        <f t="shared" si="30"/>
        <v>2.4019637191239047</v>
      </c>
      <c r="CF5">
        <f t="shared" si="31"/>
        <v>4.6405547084423605E-2</v>
      </c>
      <c r="CG5">
        <f t="shared" si="32"/>
        <v>20.233981417949455</v>
      </c>
      <c r="CH5">
        <f t="shared" si="33"/>
        <v>0.50306686308726634</v>
      </c>
      <c r="CI5">
        <f t="shared" si="34"/>
        <v>21.184823307826019</v>
      </c>
      <c r="CJ5">
        <f t="shared" si="35"/>
        <v>394.17794208500044</v>
      </c>
      <c r="CK5">
        <f t="shared" si="36"/>
        <v>4.6068620991131983E-3</v>
      </c>
      <c r="CL5">
        <f t="shared" si="37"/>
        <v>0</v>
      </c>
      <c r="CM5">
        <f t="shared" si="38"/>
        <v>873.33802765881421</v>
      </c>
      <c r="CN5">
        <f t="shared" si="39"/>
        <v>248.26348876953125</v>
      </c>
      <c r="CO5">
        <f t="shared" si="40"/>
        <v>0.10374931754489587</v>
      </c>
      <c r="CP5" t="e">
        <f t="shared" si="41"/>
        <v>#DIV/0!</v>
      </c>
    </row>
    <row r="6" spans="1:94" x14ac:dyDescent="0.3">
      <c r="A6" s="33">
        <v>2</v>
      </c>
      <c r="B6" s="33">
        <v>1</v>
      </c>
      <c r="C6" s="34">
        <v>45323</v>
      </c>
      <c r="D6" s="33" t="s">
        <v>410</v>
      </c>
      <c r="E6" s="35" t="s">
        <v>19</v>
      </c>
      <c r="F6" s="35" t="str">
        <f>MID(D6,3,3)</f>
        <v>196</v>
      </c>
      <c r="G6" s="36">
        <v>0</v>
      </c>
      <c r="H6" s="35" t="s">
        <v>19</v>
      </c>
      <c r="I6" s="37">
        <v>0.51839120370370373</v>
      </c>
      <c r="J6" s="33">
        <v>1060.4999657822773</v>
      </c>
      <c r="K6" s="33">
        <v>0</v>
      </c>
      <c r="L6">
        <f t="shared" si="0"/>
        <v>5.8234233387976966</v>
      </c>
      <c r="M6">
        <f t="shared" si="1"/>
        <v>4.9710018434068845E-2</v>
      </c>
      <c r="N6">
        <f t="shared" si="2"/>
        <v>196.59022325442308</v>
      </c>
      <c r="O6" s="33">
        <v>2</v>
      </c>
      <c r="P6" s="33">
        <v>2</v>
      </c>
      <c r="Q6" s="33">
        <v>0</v>
      </c>
      <c r="R6" s="33">
        <v>0</v>
      </c>
      <c r="S6" s="33">
        <v>338.71923828125</v>
      </c>
      <c r="T6" s="33">
        <v>641.48382568359375</v>
      </c>
      <c r="U6" s="33">
        <v>585.32818603515625</v>
      </c>
      <c r="V6" t="e">
        <f t="shared" si="3"/>
        <v>#DIV/0!</v>
      </c>
      <c r="W6">
        <f t="shared" si="4"/>
        <v>0.47197540340117589</v>
      </c>
      <c r="X6">
        <f t="shared" si="5"/>
        <v>8.7540226892853526E-2</v>
      </c>
      <c r="Y6" s="33">
        <v>-1</v>
      </c>
      <c r="Z6" s="33">
        <v>0.87</v>
      </c>
      <c r="AA6" s="33">
        <v>0.92</v>
      </c>
      <c r="AB6" s="33">
        <v>9.6150531768798828</v>
      </c>
      <c r="AC6">
        <f t="shared" si="6"/>
        <v>0.87480752658843985</v>
      </c>
      <c r="AD6">
        <f t="shared" si="7"/>
        <v>7.7898570183875093E-3</v>
      </c>
      <c r="AE6">
        <f t="shared" si="8"/>
        <v>0.18547624783413752</v>
      </c>
      <c r="AF6">
        <f t="shared" si="9"/>
        <v>1.8938511698911773</v>
      </c>
      <c r="AG6">
        <f t="shared" si="10"/>
        <v>-1</v>
      </c>
      <c r="AH6" s="33">
        <v>1001.291015625</v>
      </c>
      <c r="AI6" s="33">
        <v>0.5</v>
      </c>
      <c r="AJ6">
        <f t="shared" si="11"/>
        <v>38.339858219117083</v>
      </c>
      <c r="AK6">
        <f t="shared" si="12"/>
        <v>1.2487161110971483</v>
      </c>
      <c r="AL6">
        <f t="shared" si="13"/>
        <v>2.5203402942482103</v>
      </c>
      <c r="AM6">
        <f t="shared" si="14"/>
        <v>24.994956970214844</v>
      </c>
      <c r="AN6" s="33">
        <v>2</v>
      </c>
      <c r="AO6">
        <f t="shared" si="15"/>
        <v>4.644859790802002</v>
      </c>
      <c r="AP6" s="33">
        <v>1</v>
      </c>
      <c r="AQ6">
        <f t="shared" si="16"/>
        <v>9.2897195816040039</v>
      </c>
      <c r="AR6" s="33">
        <v>24.063486099243164</v>
      </c>
      <c r="AS6" s="33">
        <v>24.994956970214844</v>
      </c>
      <c r="AT6" s="33">
        <v>25.076482772827148</v>
      </c>
      <c r="AU6" s="33">
        <v>400.02215576171875</v>
      </c>
      <c r="AV6" s="33">
        <v>396.86639404296875</v>
      </c>
      <c r="AW6" s="33">
        <v>5.8531265258789063</v>
      </c>
      <c r="AX6" s="33">
        <v>6.4727096557617188</v>
      </c>
      <c r="AY6" s="33">
        <v>19.802972793579102</v>
      </c>
      <c r="AZ6" s="33">
        <v>21.89921760559082</v>
      </c>
      <c r="BA6" s="33">
        <v>400.4736328125</v>
      </c>
      <c r="BB6" s="33">
        <v>1001.291015625</v>
      </c>
      <c r="BC6" s="33">
        <v>18.988576889038086</v>
      </c>
      <c r="BD6" s="33">
        <v>101.71650695800781</v>
      </c>
      <c r="BE6" s="33">
        <v>-15.271929740905762</v>
      </c>
      <c r="BF6" s="33">
        <v>0.67971700429916382</v>
      </c>
      <c r="BG6" s="33">
        <v>6.8898819386959076E-2</v>
      </c>
      <c r="BH6" s="33">
        <v>1.9861785694956779E-3</v>
      </c>
      <c r="BI6" s="33">
        <v>2.0794210955500603E-2</v>
      </c>
      <c r="BJ6" s="33">
        <v>2.6167042087763548E-3</v>
      </c>
      <c r="BK6" s="33">
        <v>0.5</v>
      </c>
      <c r="BL6" s="33">
        <v>-1.355140209197998</v>
      </c>
      <c r="BM6" s="33">
        <v>7.355140209197998</v>
      </c>
      <c r="BN6" s="33">
        <v>1</v>
      </c>
      <c r="BO6" s="33">
        <v>0</v>
      </c>
      <c r="BP6" s="33">
        <v>0.15999999642372131</v>
      </c>
      <c r="BQ6" s="33">
        <v>111115</v>
      </c>
      <c r="BR6">
        <f t="shared" si="17"/>
        <v>2.0023681640624997</v>
      </c>
      <c r="BS6">
        <f t="shared" si="18"/>
        <v>1.2487161110971484E-3</v>
      </c>
      <c r="BT6">
        <f t="shared" si="19"/>
        <v>298.14495697021482</v>
      </c>
      <c r="BU6">
        <f t="shared" si="20"/>
        <v>297.21348609924314</v>
      </c>
      <c r="BV6">
        <f t="shared" si="21"/>
        <v>160.20655891910428</v>
      </c>
      <c r="BW6">
        <f t="shared" si="22"/>
        <v>0.3611074351642512</v>
      </c>
      <c r="BX6">
        <f t="shared" si="23"/>
        <v>3.1787217109856614</v>
      </c>
      <c r="BY6">
        <f t="shared" si="24"/>
        <v>31.250795038586517</v>
      </c>
      <c r="BZ6">
        <f t="shared" si="25"/>
        <v>24.778085382824798</v>
      </c>
      <c r="CA6">
        <f t="shared" si="26"/>
        <v>24.529221534729004</v>
      </c>
      <c r="CB6">
        <f t="shared" si="27"/>
        <v>3.0915192973987828</v>
      </c>
      <c r="CC6">
        <f t="shared" si="28"/>
        <v>4.9445432047261519E-2</v>
      </c>
      <c r="CD6">
        <f t="shared" si="29"/>
        <v>0.65838141673745121</v>
      </c>
      <c r="CE6">
        <f t="shared" si="30"/>
        <v>2.4331378806613317</v>
      </c>
      <c r="CF6">
        <f t="shared" si="31"/>
        <v>3.0927058042095234E-2</v>
      </c>
      <c r="CG6">
        <f t="shared" si="32"/>
        <v>19.996470811534834</v>
      </c>
      <c r="CH6">
        <f t="shared" si="33"/>
        <v>0.49535618587331998</v>
      </c>
      <c r="CI6">
        <f t="shared" si="34"/>
        <v>19.618016175518438</v>
      </c>
      <c r="CJ6">
        <f t="shared" si="35"/>
        <v>396.0201229108514</v>
      </c>
      <c r="CK6">
        <f t="shared" si="36"/>
        <v>2.8848032372118223E-3</v>
      </c>
      <c r="CL6">
        <f t="shared" si="37"/>
        <v>0</v>
      </c>
      <c r="CM6">
        <f t="shared" si="38"/>
        <v>875.93691677413312</v>
      </c>
      <c r="CN6">
        <f t="shared" si="39"/>
        <v>302.76458740234375</v>
      </c>
      <c r="CO6">
        <f t="shared" si="40"/>
        <v>8.7540226892853526E-2</v>
      </c>
      <c r="CP6" t="e">
        <f t="shared" si="41"/>
        <v>#DIV/0!</v>
      </c>
    </row>
    <row r="7" spans="1:94" x14ac:dyDescent="0.3">
      <c r="A7" s="33">
        <v>6</v>
      </c>
      <c r="B7" s="33">
        <v>1</v>
      </c>
      <c r="C7" s="34">
        <v>45323</v>
      </c>
      <c r="D7" s="33" t="s">
        <v>411</v>
      </c>
      <c r="E7" s="35" t="s">
        <v>282</v>
      </c>
      <c r="F7" s="35" t="str">
        <f>MID(D7,5,3)</f>
        <v>102</v>
      </c>
      <c r="G7" s="36">
        <v>1</v>
      </c>
      <c r="H7" s="35" t="s">
        <v>19</v>
      </c>
      <c r="I7" s="37">
        <v>0.5355671296296296</v>
      </c>
      <c r="J7" s="33">
        <v>2543.9999906271696</v>
      </c>
      <c r="K7" s="33">
        <v>0</v>
      </c>
      <c r="L7">
        <f t="shared" si="0"/>
        <v>2.9595486655972314</v>
      </c>
      <c r="M7">
        <f t="shared" si="1"/>
        <v>3.0386494007052418E-2</v>
      </c>
      <c r="N7">
        <f t="shared" si="2"/>
        <v>229.8513976533836</v>
      </c>
      <c r="O7" s="33">
        <v>6</v>
      </c>
      <c r="P7" s="33">
        <v>6</v>
      </c>
      <c r="Q7" s="33">
        <v>0</v>
      </c>
      <c r="R7" s="33">
        <v>0</v>
      </c>
      <c r="S7" s="33">
        <v>303.370849609375</v>
      </c>
      <c r="T7" s="33">
        <v>492.93756103515625</v>
      </c>
      <c r="U7" s="33">
        <v>442.33023071289063</v>
      </c>
      <c r="V7" t="e">
        <f t="shared" si="3"/>
        <v>#DIV/0!</v>
      </c>
      <c r="W7">
        <f t="shared" si="4"/>
        <v>0.38456536164072386</v>
      </c>
      <c r="X7">
        <f t="shared" si="5"/>
        <v>0.10266478824618584</v>
      </c>
      <c r="Y7" s="33">
        <v>-1</v>
      </c>
      <c r="Z7" s="33">
        <v>0.87</v>
      </c>
      <c r="AA7" s="33">
        <v>0.92</v>
      </c>
      <c r="AB7" s="33">
        <v>10.063747406005859</v>
      </c>
      <c r="AC7">
        <f t="shared" si="6"/>
        <v>0.87503187370300284</v>
      </c>
      <c r="AD7">
        <f t="shared" si="7"/>
        <v>4.5210636373466491E-3</v>
      </c>
      <c r="AE7">
        <f t="shared" si="8"/>
        <v>0.2669631705990706</v>
      </c>
      <c r="AF7">
        <f t="shared" si="9"/>
        <v>1.6248679188190636</v>
      </c>
      <c r="AG7">
        <f t="shared" si="10"/>
        <v>-1</v>
      </c>
      <c r="AH7" s="33">
        <v>1000.8781127929688</v>
      </c>
      <c r="AI7" s="33">
        <v>0.5</v>
      </c>
      <c r="AJ7">
        <f t="shared" si="11"/>
        <v>44.956923625894866</v>
      </c>
      <c r="AK7">
        <f t="shared" si="12"/>
        <v>0.73521435173772121</v>
      </c>
      <c r="AL7">
        <f t="shared" si="13"/>
        <v>2.4210270856649174</v>
      </c>
      <c r="AM7">
        <f t="shared" si="14"/>
        <v>25.010061264038086</v>
      </c>
      <c r="AN7" s="33">
        <v>2</v>
      </c>
      <c r="AO7">
        <f t="shared" si="15"/>
        <v>4.644859790802002</v>
      </c>
      <c r="AP7" s="33">
        <v>1</v>
      </c>
      <c r="AQ7">
        <f t="shared" si="16"/>
        <v>9.2897195816040039</v>
      </c>
      <c r="AR7" s="33">
        <v>24.680936813354492</v>
      </c>
      <c r="AS7" s="33">
        <v>25.010061264038086</v>
      </c>
      <c r="AT7" s="33">
        <v>25.070472717285156</v>
      </c>
      <c r="AU7" s="33">
        <v>399.9404296875</v>
      </c>
      <c r="AV7" s="33">
        <v>398.31588745117188</v>
      </c>
      <c r="AW7" s="33">
        <v>7.1135091781616211</v>
      </c>
      <c r="AX7" s="33">
        <v>7.4779958724975586</v>
      </c>
      <c r="AY7" s="33">
        <v>23.190990447998047</v>
      </c>
      <c r="AZ7" s="33">
        <v>24.379264831542969</v>
      </c>
      <c r="BA7" s="33">
        <v>400.40771484375</v>
      </c>
      <c r="BB7" s="33">
        <v>1000.8781127929688</v>
      </c>
      <c r="BC7" s="33">
        <v>19.655466079711914</v>
      </c>
      <c r="BD7" s="33">
        <v>101.70616912841797</v>
      </c>
      <c r="BE7" s="33">
        <v>-15.228263854980469</v>
      </c>
      <c r="BF7" s="33">
        <v>0.68462753295898438</v>
      </c>
      <c r="BG7" s="33">
        <v>0.38273581862449646</v>
      </c>
      <c r="BH7" s="33">
        <v>3.703610971570015E-3</v>
      </c>
      <c r="BI7" s="33">
        <v>0.24177518486976624</v>
      </c>
      <c r="BJ7" s="33">
        <v>2.7593793347477913E-3</v>
      </c>
      <c r="BK7" s="33">
        <v>0.5</v>
      </c>
      <c r="BL7" s="33">
        <v>-1.355140209197998</v>
      </c>
      <c r="BM7" s="33">
        <v>7.355140209197998</v>
      </c>
      <c r="BN7" s="33">
        <v>1</v>
      </c>
      <c r="BO7" s="33">
        <v>0</v>
      </c>
      <c r="BP7" s="33">
        <v>0.15999999642372131</v>
      </c>
      <c r="BQ7" s="33">
        <v>111115</v>
      </c>
      <c r="BR7">
        <f t="shared" si="17"/>
        <v>2.0020385742187496</v>
      </c>
      <c r="BS7">
        <f t="shared" si="18"/>
        <v>7.3521435173772118E-4</v>
      </c>
      <c r="BT7">
        <f t="shared" si="19"/>
        <v>298.16006126403806</v>
      </c>
      <c r="BU7">
        <f t="shared" si="20"/>
        <v>297.83093681335447</v>
      </c>
      <c r="BV7">
        <f t="shared" si="21"/>
        <v>160.14049446745594</v>
      </c>
      <c r="BW7">
        <f t="shared" si="22"/>
        <v>0.47344365093829527</v>
      </c>
      <c r="BX7">
        <f t="shared" si="23"/>
        <v>3.1815853986147657</v>
      </c>
      <c r="BY7">
        <f t="shared" si="24"/>
        <v>31.282127975910473</v>
      </c>
      <c r="BZ7">
        <f t="shared" si="25"/>
        <v>23.804132103412915</v>
      </c>
      <c r="CA7">
        <f t="shared" si="26"/>
        <v>24.845499038696289</v>
      </c>
      <c r="CB7">
        <f t="shared" si="27"/>
        <v>3.1505065332205455</v>
      </c>
      <c r="CC7">
        <f t="shared" si="28"/>
        <v>3.0287424424523011E-2</v>
      </c>
      <c r="CD7">
        <f t="shared" si="29"/>
        <v>0.76055831294984821</v>
      </c>
      <c r="CE7">
        <f t="shared" si="30"/>
        <v>2.3899482202706972</v>
      </c>
      <c r="CF7">
        <f t="shared" si="31"/>
        <v>1.8938516188647923E-2</v>
      </c>
      <c r="CG7">
        <f t="shared" si="32"/>
        <v>23.377305124138285</v>
      </c>
      <c r="CH7">
        <f t="shared" si="33"/>
        <v>0.57705807098031026</v>
      </c>
      <c r="CI7">
        <f t="shared" si="34"/>
        <v>22.654136274259606</v>
      </c>
      <c r="CJ7">
        <f t="shared" si="35"/>
        <v>397.88580012039085</v>
      </c>
      <c r="CK7">
        <f t="shared" si="36"/>
        <v>1.6850568369229642E-3</v>
      </c>
      <c r="CL7">
        <f t="shared" si="37"/>
        <v>0</v>
      </c>
      <c r="CM7">
        <f t="shared" si="38"/>
        <v>875.80025038555686</v>
      </c>
      <c r="CN7">
        <f t="shared" si="39"/>
        <v>189.56671142578125</v>
      </c>
      <c r="CO7">
        <f t="shared" si="40"/>
        <v>0.10266478824618584</v>
      </c>
      <c r="CP7" t="e">
        <f t="shared" si="41"/>
        <v>#DIV/0!</v>
      </c>
    </row>
    <row r="8" spans="1:94" x14ac:dyDescent="0.3">
      <c r="A8" s="33">
        <v>7</v>
      </c>
      <c r="B8" s="33">
        <v>1</v>
      </c>
      <c r="C8" s="34">
        <v>45323</v>
      </c>
      <c r="D8" s="33" t="s">
        <v>412</v>
      </c>
      <c r="E8" s="35" t="s">
        <v>282</v>
      </c>
      <c r="F8" s="35" t="str">
        <f>MID(D8,5,3)</f>
        <v>103</v>
      </c>
      <c r="G8" s="36">
        <v>1</v>
      </c>
      <c r="H8" s="35" t="s">
        <v>19</v>
      </c>
      <c r="I8" s="37">
        <v>0.53908564814814819</v>
      </c>
      <c r="J8" s="33">
        <v>2848.499969641678</v>
      </c>
      <c r="K8" s="33">
        <v>0</v>
      </c>
      <c r="L8">
        <f t="shared" si="0"/>
        <v>7.2690303421258466</v>
      </c>
      <c r="M8">
        <f t="shared" si="1"/>
        <v>6.8767920489319678E-2</v>
      </c>
      <c r="N8">
        <f t="shared" si="2"/>
        <v>214.30464699853334</v>
      </c>
      <c r="O8" s="33">
        <v>7</v>
      </c>
      <c r="P8" s="33">
        <v>7</v>
      </c>
      <c r="Q8" s="33">
        <v>0</v>
      </c>
      <c r="R8" s="33">
        <v>0</v>
      </c>
      <c r="S8" s="33">
        <v>342.91455078125</v>
      </c>
      <c r="T8" s="33">
        <v>603.19793701171875</v>
      </c>
      <c r="U8" s="33">
        <v>514.025634765625</v>
      </c>
      <c r="V8" t="e">
        <f t="shared" si="3"/>
        <v>#DIV/0!</v>
      </c>
      <c r="W8">
        <f t="shared" si="4"/>
        <v>0.43150576329874291</v>
      </c>
      <c r="X8">
        <f t="shared" si="5"/>
        <v>0.14783257165609526</v>
      </c>
      <c r="Y8" s="33">
        <v>-1</v>
      </c>
      <c r="Z8" s="33">
        <v>0.87</v>
      </c>
      <c r="AA8" s="33">
        <v>0.92</v>
      </c>
      <c r="AB8" s="33">
        <v>10.063747406005859</v>
      </c>
      <c r="AC8">
        <f t="shared" si="6"/>
        <v>0.87503187370300284</v>
      </c>
      <c r="AD8">
        <f t="shared" si="7"/>
        <v>9.4537907927747557E-3</v>
      </c>
      <c r="AE8">
        <f t="shared" si="8"/>
        <v>0.3425969806891011</v>
      </c>
      <c r="AF8">
        <f t="shared" si="9"/>
        <v>1.7590327842241584</v>
      </c>
      <c r="AG8">
        <f t="shared" si="10"/>
        <v>-1</v>
      </c>
      <c r="AH8" s="33">
        <v>999.59649658203125</v>
      </c>
      <c r="AI8" s="33">
        <v>0.5</v>
      </c>
      <c r="AJ8">
        <f t="shared" si="11"/>
        <v>64.653007844906654</v>
      </c>
      <c r="AK8">
        <f t="shared" si="12"/>
        <v>1.6116318375408718</v>
      </c>
      <c r="AL8">
        <f t="shared" si="13"/>
        <v>2.3540635100603056</v>
      </c>
      <c r="AM8">
        <f t="shared" si="14"/>
        <v>25.019462585449219</v>
      </c>
      <c r="AN8" s="33">
        <v>2</v>
      </c>
      <c r="AO8">
        <f t="shared" si="15"/>
        <v>4.644859790802002</v>
      </c>
      <c r="AP8" s="33">
        <v>1</v>
      </c>
      <c r="AQ8">
        <f t="shared" si="16"/>
        <v>9.2897195816040039</v>
      </c>
      <c r="AR8" s="33">
        <v>24.754100799560547</v>
      </c>
      <c r="AS8" s="33">
        <v>25.019462585449219</v>
      </c>
      <c r="AT8" s="33">
        <v>25.068429946899414</v>
      </c>
      <c r="AU8" s="33">
        <v>399.9676513671875</v>
      </c>
      <c r="AV8" s="33">
        <v>396.01797485351563</v>
      </c>
      <c r="AW8" s="33">
        <v>7.354738712310791</v>
      </c>
      <c r="AX8" s="33">
        <v>8.1531848907470703</v>
      </c>
      <c r="AY8" s="33">
        <v>23.875043869018555</v>
      </c>
      <c r="AZ8" s="33">
        <v>26.466968536376953</v>
      </c>
      <c r="BA8" s="33">
        <v>400.40066528320313</v>
      </c>
      <c r="BB8" s="33">
        <v>999.59649658203125</v>
      </c>
      <c r="BC8" s="33">
        <v>19.335180282592773</v>
      </c>
      <c r="BD8" s="33">
        <v>101.71552276611328</v>
      </c>
      <c r="BE8" s="33">
        <v>-15.228263854980469</v>
      </c>
      <c r="BF8" s="33">
        <v>0.68462753295898438</v>
      </c>
      <c r="BG8" s="33">
        <v>0.38273581862449646</v>
      </c>
      <c r="BH8" s="33">
        <v>3.703610971570015E-3</v>
      </c>
      <c r="BI8" s="33">
        <v>0.24177518486976624</v>
      </c>
      <c r="BJ8" s="33">
        <v>2.7593793347477913E-3</v>
      </c>
      <c r="BK8" s="33">
        <v>0.75</v>
      </c>
      <c r="BL8" s="33">
        <v>-1.355140209197998</v>
      </c>
      <c r="BM8" s="33">
        <v>7.355140209197998</v>
      </c>
      <c r="BN8" s="33">
        <v>1</v>
      </c>
      <c r="BO8" s="33">
        <v>0</v>
      </c>
      <c r="BP8" s="33">
        <v>0.15999999642372131</v>
      </c>
      <c r="BQ8" s="33">
        <v>111115</v>
      </c>
      <c r="BR8">
        <f t="shared" si="17"/>
        <v>2.0020033264160153</v>
      </c>
      <c r="BS8">
        <f t="shared" si="18"/>
        <v>1.6116318375408718E-3</v>
      </c>
      <c r="BT8">
        <f t="shared" si="19"/>
        <v>298.1694625854492</v>
      </c>
      <c r="BU8">
        <f t="shared" si="20"/>
        <v>297.90410079956052</v>
      </c>
      <c r="BV8">
        <f t="shared" si="21"/>
        <v>159.93543587828935</v>
      </c>
      <c r="BW8">
        <f t="shared" si="22"/>
        <v>0.32781959733870047</v>
      </c>
      <c r="BX8">
        <f t="shared" si="23"/>
        <v>3.1833689734314201</v>
      </c>
      <c r="BY8">
        <f t="shared" si="24"/>
        <v>31.296786241283179</v>
      </c>
      <c r="BZ8">
        <f t="shared" si="25"/>
        <v>23.143601350536109</v>
      </c>
      <c r="CA8">
        <f t="shared" si="26"/>
        <v>24.886781692504883</v>
      </c>
      <c r="CB8">
        <f t="shared" si="27"/>
        <v>3.1582780484910518</v>
      </c>
      <c r="CC8">
        <f t="shared" si="28"/>
        <v>6.8262600918463007E-2</v>
      </c>
      <c r="CD8">
        <f t="shared" si="29"/>
        <v>0.82930546337111444</v>
      </c>
      <c r="CE8">
        <f t="shared" si="30"/>
        <v>2.3289725851199372</v>
      </c>
      <c r="CF8">
        <f t="shared" si="31"/>
        <v>4.2709239426804921E-2</v>
      </c>
      <c r="CG8">
        <f t="shared" si="32"/>
        <v>21.798109200663188</v>
      </c>
      <c r="CH8">
        <f t="shared" si="33"/>
        <v>0.54114878769783914</v>
      </c>
      <c r="CI8">
        <f t="shared" si="34"/>
        <v>25.117522804474333</v>
      </c>
      <c r="CJ8">
        <f t="shared" si="35"/>
        <v>394.96162531834744</v>
      </c>
      <c r="CK8">
        <f t="shared" si="36"/>
        <v>4.6227284799529181E-3</v>
      </c>
      <c r="CL8">
        <f t="shared" si="37"/>
        <v>0</v>
      </c>
      <c r="CM8">
        <f t="shared" si="38"/>
        <v>874.67879535113207</v>
      </c>
      <c r="CN8">
        <f t="shared" si="39"/>
        <v>260.28338623046875</v>
      </c>
      <c r="CO8">
        <f t="shared" si="40"/>
        <v>0.14783257165609526</v>
      </c>
      <c r="CP8" t="e">
        <f t="shared" si="41"/>
        <v>#DIV/0!</v>
      </c>
    </row>
    <row r="9" spans="1:94" x14ac:dyDescent="0.3">
      <c r="A9" s="33">
        <v>9</v>
      </c>
      <c r="B9" s="33">
        <v>1</v>
      </c>
      <c r="C9" s="34">
        <v>45323</v>
      </c>
      <c r="D9" s="33" t="s">
        <v>413</v>
      </c>
      <c r="E9" s="35" t="s">
        <v>282</v>
      </c>
      <c r="F9" s="35" t="str">
        <f>MID(D9,5,3)</f>
        <v>108</v>
      </c>
      <c r="G9" s="36">
        <v>1</v>
      </c>
      <c r="H9" s="35" t="s">
        <v>19</v>
      </c>
      <c r="I9" s="37">
        <v>0.54820601851851858</v>
      </c>
      <c r="J9" s="33">
        <v>3638.4999151965603</v>
      </c>
      <c r="K9" s="33">
        <v>0</v>
      </c>
      <c r="L9">
        <f t="shared" si="0"/>
        <v>6.0042694363972258</v>
      </c>
      <c r="M9">
        <f t="shared" si="1"/>
        <v>5.6769550166591652E-2</v>
      </c>
      <c r="N9">
        <f t="shared" si="2"/>
        <v>215.1542660045387</v>
      </c>
      <c r="O9" s="33">
        <v>9</v>
      </c>
      <c r="P9" s="33">
        <v>9</v>
      </c>
      <c r="Q9" s="33">
        <v>0</v>
      </c>
      <c r="R9" s="33">
        <v>0</v>
      </c>
      <c r="S9" s="33">
        <v>339.3310546875</v>
      </c>
      <c r="T9" s="33">
        <v>556.73260498046875</v>
      </c>
      <c r="U9" s="33">
        <v>492.76849365234375</v>
      </c>
      <c r="V9" t="e">
        <f t="shared" si="3"/>
        <v>#DIV/0!</v>
      </c>
      <c r="W9">
        <f t="shared" si="4"/>
        <v>0.39049545212211095</v>
      </c>
      <c r="X9">
        <f t="shared" si="5"/>
        <v>0.11489198002040671</v>
      </c>
      <c r="Y9" s="33">
        <v>-1</v>
      </c>
      <c r="Z9" s="33">
        <v>0.87</v>
      </c>
      <c r="AA9" s="33">
        <v>0.92</v>
      </c>
      <c r="AB9" s="33">
        <v>10.013273239135742</v>
      </c>
      <c r="AC9">
        <f t="shared" si="6"/>
        <v>0.8750066366195679</v>
      </c>
      <c r="AD9">
        <f t="shared" si="7"/>
        <v>8.0114105499721894E-3</v>
      </c>
      <c r="AE9">
        <f t="shared" si="8"/>
        <v>0.29422104507501179</v>
      </c>
      <c r="AF9">
        <f t="shared" si="9"/>
        <v>1.6406768472551982</v>
      </c>
      <c r="AG9">
        <f t="shared" si="10"/>
        <v>-1</v>
      </c>
      <c r="AH9" s="33">
        <v>999.17718505859375</v>
      </c>
      <c r="AI9" s="33">
        <v>0.5</v>
      </c>
      <c r="AJ9">
        <f t="shared" si="11"/>
        <v>50.224263200872215</v>
      </c>
      <c r="AK9">
        <f t="shared" si="12"/>
        <v>1.3139223119791545</v>
      </c>
      <c r="AL9">
        <f t="shared" si="13"/>
        <v>2.3207240899468422</v>
      </c>
      <c r="AM9">
        <f t="shared" si="14"/>
        <v>25.103666305541992</v>
      </c>
      <c r="AN9" s="33">
        <v>2</v>
      </c>
      <c r="AO9">
        <f t="shared" si="15"/>
        <v>4.644859790802002</v>
      </c>
      <c r="AP9" s="33">
        <v>1</v>
      </c>
      <c r="AQ9">
        <f t="shared" si="16"/>
        <v>9.2897195816040039</v>
      </c>
      <c r="AR9" s="33">
        <v>25.067096710205078</v>
      </c>
      <c r="AS9" s="33">
        <v>25.103666305541992</v>
      </c>
      <c r="AT9" s="33">
        <v>25.066434860229492</v>
      </c>
      <c r="AU9" s="33">
        <v>399.91189575195313</v>
      </c>
      <c r="AV9" s="33">
        <v>396.6522216796875</v>
      </c>
      <c r="AW9" s="33">
        <v>7.9890685081481934</v>
      </c>
      <c r="AX9" s="33">
        <v>8.6397457122802734</v>
      </c>
      <c r="AY9" s="33">
        <v>25.450447082519531</v>
      </c>
      <c r="AZ9" s="33">
        <v>27.523283004760742</v>
      </c>
      <c r="BA9" s="33">
        <v>400.37374877929688</v>
      </c>
      <c r="BB9" s="33">
        <v>999.17718505859375</v>
      </c>
      <c r="BC9" s="33">
        <v>72.758468627929688</v>
      </c>
      <c r="BD9" s="33">
        <v>101.69959259033203</v>
      </c>
      <c r="BE9" s="33">
        <v>-15.228263854980469</v>
      </c>
      <c r="BF9" s="33">
        <v>0.68462753295898438</v>
      </c>
      <c r="BG9" s="33">
        <v>0.38273581862449646</v>
      </c>
      <c r="BH9" s="33">
        <v>3.703610971570015E-3</v>
      </c>
      <c r="BI9" s="33">
        <v>0.24177518486976624</v>
      </c>
      <c r="BJ9" s="33">
        <v>2.7593793347477913E-3</v>
      </c>
      <c r="BK9" s="33">
        <v>0.75</v>
      </c>
      <c r="BL9" s="33">
        <v>-1.355140209197998</v>
      </c>
      <c r="BM9" s="33">
        <v>7.355140209197998</v>
      </c>
      <c r="BN9" s="33">
        <v>1</v>
      </c>
      <c r="BO9" s="33">
        <v>0</v>
      </c>
      <c r="BP9" s="33">
        <v>0.15999999642372131</v>
      </c>
      <c r="BQ9" s="33">
        <v>111115</v>
      </c>
      <c r="BR9">
        <f t="shared" si="17"/>
        <v>2.0018687438964839</v>
      </c>
      <c r="BS9">
        <f t="shared" si="18"/>
        <v>1.3139223119791545E-3</v>
      </c>
      <c r="BT9">
        <f t="shared" si="19"/>
        <v>298.25366630554197</v>
      </c>
      <c r="BU9">
        <f t="shared" si="20"/>
        <v>298.21709671020506</v>
      </c>
      <c r="BV9">
        <f t="shared" si="21"/>
        <v>159.86834603603893</v>
      </c>
      <c r="BW9">
        <f t="shared" si="22"/>
        <v>0.387655926705188</v>
      </c>
      <c r="BX9">
        <f t="shared" si="23"/>
        <v>3.1993827089698139</v>
      </c>
      <c r="BY9">
        <f t="shared" si="24"/>
        <v>31.459149712207992</v>
      </c>
      <c r="BZ9">
        <f t="shared" si="25"/>
        <v>22.819403999927719</v>
      </c>
      <c r="CA9">
        <f t="shared" si="26"/>
        <v>25.085381507873535</v>
      </c>
      <c r="CB9">
        <f t="shared" si="27"/>
        <v>3.1958993635699078</v>
      </c>
      <c r="CC9">
        <f t="shared" si="28"/>
        <v>5.6424738143522765E-2</v>
      </c>
      <c r="CD9">
        <f t="shared" si="29"/>
        <v>0.87865861902297182</v>
      </c>
      <c r="CE9">
        <f t="shared" si="30"/>
        <v>2.3172407445469361</v>
      </c>
      <c r="CF9">
        <f t="shared" si="31"/>
        <v>3.5296279288424708E-2</v>
      </c>
      <c r="CG9">
        <f t="shared" si="32"/>
        <v>21.881101196733511</v>
      </c>
      <c r="CH9">
        <f t="shared" si="33"/>
        <v>0.54242546554619919</v>
      </c>
      <c r="CI9">
        <f t="shared" si="34"/>
        <v>26.428899164420304</v>
      </c>
      <c r="CJ9">
        <f t="shared" si="35"/>
        <v>395.77966964322047</v>
      </c>
      <c r="CK9">
        <f t="shared" si="36"/>
        <v>4.0094588899324286E-3</v>
      </c>
      <c r="CL9">
        <f t="shared" si="37"/>
        <v>0</v>
      </c>
      <c r="CM9">
        <f t="shared" si="38"/>
        <v>874.28666808512764</v>
      </c>
      <c r="CN9">
        <f t="shared" si="39"/>
        <v>217.40155029296875</v>
      </c>
      <c r="CO9">
        <f t="shared" si="40"/>
        <v>0.11489198002040671</v>
      </c>
      <c r="CP9" t="e">
        <f t="shared" si="41"/>
        <v>#DIV/0!</v>
      </c>
    </row>
    <row r="10" spans="1:94" x14ac:dyDescent="0.3">
      <c r="A10" s="33">
        <v>8</v>
      </c>
      <c r="B10" s="33">
        <v>1</v>
      </c>
      <c r="C10" s="34">
        <v>45323</v>
      </c>
      <c r="D10" s="33" t="s">
        <v>414</v>
      </c>
      <c r="E10" s="35" t="s">
        <v>282</v>
      </c>
      <c r="F10" s="35" t="str">
        <f>MID(D10,5,3)</f>
        <v>110</v>
      </c>
      <c r="G10" s="36">
        <v>1</v>
      </c>
      <c r="H10" s="35" t="s">
        <v>19</v>
      </c>
      <c r="I10" s="37">
        <v>0.54331018518518526</v>
      </c>
      <c r="J10" s="33">
        <v>3213.9999444521964</v>
      </c>
      <c r="K10" s="33">
        <v>0</v>
      </c>
      <c r="L10">
        <f t="shared" si="0"/>
        <v>4.0887270126841475</v>
      </c>
      <c r="M10">
        <f t="shared" si="1"/>
        <v>3.2842669051307151E-2</v>
      </c>
      <c r="N10">
        <f t="shared" si="2"/>
        <v>186.91010033825202</v>
      </c>
      <c r="O10" s="33">
        <v>8</v>
      </c>
      <c r="P10" s="33">
        <v>8</v>
      </c>
      <c r="Q10" s="33">
        <v>0</v>
      </c>
      <c r="R10" s="33">
        <v>0</v>
      </c>
      <c r="S10" s="33">
        <v>341.772705078125</v>
      </c>
      <c r="T10" s="33">
        <v>560.04864501953125</v>
      </c>
      <c r="U10" s="33">
        <v>490.36297607421875</v>
      </c>
      <c r="V10" t="e">
        <f t="shared" si="3"/>
        <v>#DIV/0!</v>
      </c>
      <c r="W10">
        <f t="shared" si="4"/>
        <v>0.38974460858448118</v>
      </c>
      <c r="X10">
        <f t="shared" si="5"/>
        <v>0.12442788597923002</v>
      </c>
      <c r="Y10" s="33">
        <v>-1</v>
      </c>
      <c r="Z10" s="33">
        <v>0.87</v>
      </c>
      <c r="AA10" s="33">
        <v>0.92</v>
      </c>
      <c r="AB10" s="33">
        <v>10.013273239135742</v>
      </c>
      <c r="AC10">
        <f t="shared" si="6"/>
        <v>0.8750066366195679</v>
      </c>
      <c r="AD10">
        <f t="shared" si="7"/>
        <v>5.8033599370899058E-3</v>
      </c>
      <c r="AE10">
        <f t="shared" si="8"/>
        <v>0.31925492550401496</v>
      </c>
      <c r="AF10">
        <f t="shared" si="9"/>
        <v>1.638658197972571</v>
      </c>
      <c r="AG10">
        <f t="shared" si="10"/>
        <v>-1</v>
      </c>
      <c r="AH10" s="33">
        <v>1002.11669921875</v>
      </c>
      <c r="AI10" s="33">
        <v>0.5</v>
      </c>
      <c r="AJ10">
        <f t="shared" si="11"/>
        <v>54.552841059105383</v>
      </c>
      <c r="AK10">
        <f t="shared" si="12"/>
        <v>0.77722337823637877</v>
      </c>
      <c r="AL10">
        <f t="shared" si="13"/>
        <v>2.3680755081690568</v>
      </c>
      <c r="AM10">
        <f t="shared" si="14"/>
        <v>25.036262512207031</v>
      </c>
      <c r="AN10" s="33">
        <v>2</v>
      </c>
      <c r="AO10">
        <f t="shared" si="15"/>
        <v>4.644859790802002</v>
      </c>
      <c r="AP10" s="33">
        <v>1</v>
      </c>
      <c r="AQ10">
        <f t="shared" si="16"/>
        <v>9.2897195816040039</v>
      </c>
      <c r="AR10" s="33">
        <v>24.845783233642578</v>
      </c>
      <c r="AS10" s="33">
        <v>25.036262512207031</v>
      </c>
      <c r="AT10" s="33">
        <v>25.071172714233398</v>
      </c>
      <c r="AU10" s="33">
        <v>400.00411987304688</v>
      </c>
      <c r="AV10" s="33">
        <v>397.80746459960938</v>
      </c>
      <c r="AW10" s="33">
        <v>7.6616363525390625</v>
      </c>
      <c r="AX10" s="33">
        <v>8.046717643737793</v>
      </c>
      <c r="AY10" s="33">
        <v>24.735723495483398</v>
      </c>
      <c r="AZ10" s="33">
        <v>25.978963851928711</v>
      </c>
      <c r="BA10" s="33">
        <v>400.41897583007813</v>
      </c>
      <c r="BB10" s="33">
        <v>1002.11669921875</v>
      </c>
      <c r="BC10" s="33">
        <v>24.653091430664063</v>
      </c>
      <c r="BD10" s="33">
        <v>101.71636199951172</v>
      </c>
      <c r="BE10" s="33">
        <v>-15.228263854980469</v>
      </c>
      <c r="BF10" s="33">
        <v>0.68462753295898438</v>
      </c>
      <c r="BG10" s="33">
        <v>0.38273581862449646</v>
      </c>
      <c r="BH10" s="33">
        <v>3.703610971570015E-3</v>
      </c>
      <c r="BI10" s="33">
        <v>0.24177518486976624</v>
      </c>
      <c r="BJ10" s="33">
        <v>2.7593793347477913E-3</v>
      </c>
      <c r="BK10" s="33">
        <v>0.5</v>
      </c>
      <c r="BL10" s="33">
        <v>-1.355140209197998</v>
      </c>
      <c r="BM10" s="33">
        <v>7.355140209197998</v>
      </c>
      <c r="BN10" s="33">
        <v>1</v>
      </c>
      <c r="BO10" s="33">
        <v>0</v>
      </c>
      <c r="BP10" s="33">
        <v>0.15999999642372131</v>
      </c>
      <c r="BQ10" s="33">
        <v>111115</v>
      </c>
      <c r="BR10">
        <f t="shared" si="17"/>
        <v>2.0020948791503907</v>
      </c>
      <c r="BS10">
        <f t="shared" si="18"/>
        <v>7.772233782363788E-4</v>
      </c>
      <c r="BT10">
        <f t="shared" si="19"/>
        <v>298.18626251220701</v>
      </c>
      <c r="BU10">
        <f t="shared" si="20"/>
        <v>297.99578323364256</v>
      </c>
      <c r="BV10">
        <f t="shared" si="21"/>
        <v>160.33866829115141</v>
      </c>
      <c r="BW10">
        <f t="shared" si="22"/>
        <v>0.4731497927081727</v>
      </c>
      <c r="BX10">
        <f t="shared" si="23"/>
        <v>3.186558352927348</v>
      </c>
      <c r="BY10">
        <f t="shared" si="24"/>
        <v>31.327883639238344</v>
      </c>
      <c r="BZ10">
        <f t="shared" si="25"/>
        <v>23.281165995500551</v>
      </c>
      <c r="CA10">
        <f t="shared" si="26"/>
        <v>24.941022872924805</v>
      </c>
      <c r="CB10">
        <f t="shared" si="27"/>
        <v>3.1685144880075287</v>
      </c>
      <c r="CC10">
        <f t="shared" si="28"/>
        <v>3.2726966856844696E-2</v>
      </c>
      <c r="CD10">
        <f t="shared" si="29"/>
        <v>0.81848284475829136</v>
      </c>
      <c r="CE10">
        <f t="shared" si="30"/>
        <v>2.3500316432492374</v>
      </c>
      <c r="CF10">
        <f t="shared" si="31"/>
        <v>2.0464718031767908E-2</v>
      </c>
      <c r="CG10">
        <f t="shared" si="32"/>
        <v>19.011815427370699</v>
      </c>
      <c r="CH10">
        <f t="shared" si="33"/>
        <v>0.46985066136548198</v>
      </c>
      <c r="CI10">
        <f t="shared" si="34"/>
        <v>24.460108922352873</v>
      </c>
      <c r="CJ10">
        <f t="shared" si="35"/>
        <v>397.21328288953339</v>
      </c>
      <c r="CK10">
        <f t="shared" si="36"/>
        <v>2.5178087539392308E-3</v>
      </c>
      <c r="CL10">
        <f t="shared" si="37"/>
        <v>0</v>
      </c>
      <c r="CM10">
        <f t="shared" si="38"/>
        <v>876.85876248370164</v>
      </c>
      <c r="CN10">
        <f t="shared" si="39"/>
        <v>218.27593994140625</v>
      </c>
      <c r="CO10">
        <f t="shared" si="40"/>
        <v>0.12442788597923002</v>
      </c>
      <c r="CP10" t="e">
        <f t="shared" si="41"/>
        <v>#DIV/0!</v>
      </c>
    </row>
    <row r="11" spans="1:94" x14ac:dyDescent="0.3">
      <c r="A11" s="33">
        <v>10</v>
      </c>
      <c r="B11" s="33">
        <v>1</v>
      </c>
      <c r="C11" s="34">
        <v>45323</v>
      </c>
      <c r="D11" s="33" t="s">
        <v>415</v>
      </c>
      <c r="E11" s="35" t="s">
        <v>282</v>
      </c>
      <c r="F11" s="35" t="str">
        <f>MID(D11,5,3)</f>
        <v>138</v>
      </c>
      <c r="G11" s="36">
        <v>1</v>
      </c>
      <c r="H11" s="35" t="s">
        <v>19</v>
      </c>
      <c r="I11" s="37">
        <v>0.55222222222222228</v>
      </c>
      <c r="J11" s="33">
        <v>3985.9998912476003</v>
      </c>
      <c r="K11" s="33">
        <v>0</v>
      </c>
      <c r="L11">
        <f t="shared" si="0"/>
        <v>5.3897674128686059</v>
      </c>
      <c r="M11">
        <f t="shared" si="1"/>
        <v>8.0118099744661567E-2</v>
      </c>
      <c r="N11">
        <f t="shared" si="2"/>
        <v>276.43442607308612</v>
      </c>
      <c r="O11" s="33">
        <v>10</v>
      </c>
      <c r="P11" s="33">
        <v>10</v>
      </c>
      <c r="Q11" s="33">
        <v>0</v>
      </c>
      <c r="R11" s="33">
        <v>0</v>
      </c>
      <c r="S11" s="33">
        <v>310.196044921875</v>
      </c>
      <c r="T11" s="33">
        <v>479.08377075195313</v>
      </c>
      <c r="U11" s="33">
        <v>432.15200805664063</v>
      </c>
      <c r="V11" t="e">
        <f t="shared" si="3"/>
        <v>#DIV/0!</v>
      </c>
      <c r="W11">
        <f t="shared" si="4"/>
        <v>0.35252232728526339</v>
      </c>
      <c r="X11">
        <f t="shared" si="5"/>
        <v>9.7961495589070038E-2</v>
      </c>
      <c r="Y11" s="33">
        <v>-1</v>
      </c>
      <c r="Z11" s="33">
        <v>0.87</v>
      </c>
      <c r="AA11" s="33">
        <v>0.92</v>
      </c>
      <c r="AB11" s="33">
        <v>10.013273239135742</v>
      </c>
      <c r="AC11">
        <f t="shared" si="6"/>
        <v>0.8750066366195679</v>
      </c>
      <c r="AD11">
        <f t="shared" si="7"/>
        <v>7.3121277535035051E-3</v>
      </c>
      <c r="AE11">
        <f t="shared" si="8"/>
        <v>0.27788735069197179</v>
      </c>
      <c r="AF11">
        <f t="shared" si="9"/>
        <v>1.5444548007458112</v>
      </c>
      <c r="AG11">
        <f t="shared" si="10"/>
        <v>-1</v>
      </c>
      <c r="AH11" s="33">
        <v>998.688232421875</v>
      </c>
      <c r="AI11" s="33">
        <v>0.5</v>
      </c>
      <c r="AJ11">
        <f t="shared" si="11"/>
        <v>42.802259023100049</v>
      </c>
      <c r="AK11">
        <f t="shared" si="12"/>
        <v>1.797203807291246</v>
      </c>
      <c r="AL11">
        <f t="shared" si="13"/>
        <v>2.2541295333631486</v>
      </c>
      <c r="AM11">
        <f t="shared" si="14"/>
        <v>25.117059707641602</v>
      </c>
      <c r="AN11" s="33">
        <v>2</v>
      </c>
      <c r="AO11">
        <f t="shared" si="15"/>
        <v>4.644859790802002</v>
      </c>
      <c r="AP11" s="33">
        <v>1</v>
      </c>
      <c r="AQ11">
        <f t="shared" si="16"/>
        <v>9.2897195816040039</v>
      </c>
      <c r="AR11" s="33">
        <v>25.286293029785156</v>
      </c>
      <c r="AS11" s="33">
        <v>25.117059707641602</v>
      </c>
      <c r="AT11" s="33">
        <v>25.063928604125977</v>
      </c>
      <c r="AU11" s="33">
        <v>400.08975219726563</v>
      </c>
      <c r="AV11" s="33">
        <v>397.04086303710938</v>
      </c>
      <c r="AW11" s="33">
        <v>8.4299259185791016</v>
      </c>
      <c r="AX11" s="33">
        <v>9.3193435668945313</v>
      </c>
      <c r="AY11" s="33">
        <v>26.507598876953125</v>
      </c>
      <c r="AZ11" s="33">
        <v>29.304340362548828</v>
      </c>
      <c r="BA11" s="33">
        <v>400.36422729492188</v>
      </c>
      <c r="BB11" s="33">
        <v>998.688232421875</v>
      </c>
      <c r="BC11" s="33">
        <v>120.28483581542969</v>
      </c>
      <c r="BD11" s="33">
        <v>101.70317077636719</v>
      </c>
      <c r="BE11" s="33">
        <v>-15.228263854980469</v>
      </c>
      <c r="BF11" s="33">
        <v>0.68462753295898438</v>
      </c>
      <c r="BG11" s="33">
        <v>0.38273581862449646</v>
      </c>
      <c r="BH11" s="33">
        <v>3.703610971570015E-3</v>
      </c>
      <c r="BI11" s="33">
        <v>0.24177518486976624</v>
      </c>
      <c r="BJ11" s="33">
        <v>2.7593793347477913E-3</v>
      </c>
      <c r="BK11" s="33">
        <v>0.5</v>
      </c>
      <c r="BL11" s="33">
        <v>-1.355140209197998</v>
      </c>
      <c r="BM11" s="33">
        <v>7.355140209197998</v>
      </c>
      <c r="BN11" s="33">
        <v>1</v>
      </c>
      <c r="BO11" s="33">
        <v>0</v>
      </c>
      <c r="BP11" s="33">
        <v>0.15999999642372131</v>
      </c>
      <c r="BQ11" s="33">
        <v>111115</v>
      </c>
      <c r="BR11">
        <f t="shared" si="17"/>
        <v>2.0018211364746095</v>
      </c>
      <c r="BS11">
        <f t="shared" si="18"/>
        <v>1.797203807291246E-3</v>
      </c>
      <c r="BT11">
        <f t="shared" si="19"/>
        <v>298.26705970764158</v>
      </c>
      <c r="BU11">
        <f t="shared" si="20"/>
        <v>298.43629302978513</v>
      </c>
      <c r="BV11">
        <f t="shared" si="21"/>
        <v>159.79011361591256</v>
      </c>
      <c r="BW11">
        <f t="shared" si="22"/>
        <v>0.31495421957163539</v>
      </c>
      <c r="BX11">
        <f t="shared" si="23"/>
        <v>3.2019363236706622</v>
      </c>
      <c r="BY11">
        <f t="shared" si="24"/>
        <v>31.483151402539139</v>
      </c>
      <c r="BZ11">
        <f t="shared" si="25"/>
        <v>22.163807835644608</v>
      </c>
      <c r="CA11">
        <f t="shared" si="26"/>
        <v>25.201676368713379</v>
      </c>
      <c r="CB11">
        <f t="shared" si="27"/>
        <v>3.21811072606237</v>
      </c>
      <c r="CC11">
        <f t="shared" si="28"/>
        <v>7.9433038794302427E-2</v>
      </c>
      <c r="CD11">
        <f t="shared" si="29"/>
        <v>0.94780679030751347</v>
      </c>
      <c r="CE11">
        <f t="shared" si="30"/>
        <v>2.2703039357548565</v>
      </c>
      <c r="CF11">
        <f t="shared" si="31"/>
        <v>4.9706746510632775E-2</v>
      </c>
      <c r="CG11">
        <f t="shared" si="32"/>
        <v>28.114257643378128</v>
      </c>
      <c r="CH11">
        <f t="shared" si="33"/>
        <v>0.69623671467601356</v>
      </c>
      <c r="CI11">
        <f t="shared" si="34"/>
        <v>28.749405561280682</v>
      </c>
      <c r="CJ11">
        <f t="shared" si="35"/>
        <v>396.25761162209557</v>
      </c>
      <c r="CK11">
        <f t="shared" si="36"/>
        <v>3.9104008273615166E-3</v>
      </c>
      <c r="CL11">
        <f t="shared" si="37"/>
        <v>0</v>
      </c>
      <c r="CM11">
        <f t="shared" si="38"/>
        <v>873.85883128300611</v>
      </c>
      <c r="CN11">
        <f t="shared" si="39"/>
        <v>168.88772583007813</v>
      </c>
      <c r="CO11">
        <f t="shared" si="40"/>
        <v>9.7961495589070038E-2</v>
      </c>
      <c r="CP11" t="e">
        <f t="shared" si="41"/>
        <v>#DIV/0!</v>
      </c>
    </row>
    <row r="12" spans="1:94" x14ac:dyDescent="0.3">
      <c r="A12" s="33">
        <v>15</v>
      </c>
      <c r="B12" s="33">
        <v>1</v>
      </c>
      <c r="C12" s="34">
        <v>45323</v>
      </c>
      <c r="D12" s="33" t="s">
        <v>416</v>
      </c>
      <c r="E12" s="33" t="s">
        <v>17</v>
      </c>
      <c r="F12" s="35" t="str">
        <f>MID(D12,3,3)</f>
        <v>060</v>
      </c>
      <c r="G12" s="36">
        <v>0</v>
      </c>
      <c r="H12" s="33" t="s">
        <v>17</v>
      </c>
      <c r="I12" s="37">
        <v>0.57355324074074077</v>
      </c>
      <c r="J12" s="33">
        <v>5826.9999705031514</v>
      </c>
      <c r="K12" s="33">
        <v>0</v>
      </c>
      <c r="L12">
        <f t="shared" si="0"/>
        <v>6.0572543354731847</v>
      </c>
      <c r="M12">
        <f t="shared" si="1"/>
        <v>7.4649380625636932E-2</v>
      </c>
      <c r="N12">
        <f t="shared" si="2"/>
        <v>254.22473254746168</v>
      </c>
      <c r="O12" s="33">
        <v>15</v>
      </c>
      <c r="P12" s="33">
        <v>15</v>
      </c>
      <c r="Q12" s="33">
        <v>0</v>
      </c>
      <c r="R12" s="33">
        <v>0</v>
      </c>
      <c r="S12" s="33">
        <v>271.64013671875</v>
      </c>
      <c r="T12" s="33">
        <v>429.59182739257813</v>
      </c>
      <c r="U12" s="33">
        <v>385.18075561523438</v>
      </c>
      <c r="V12" t="e">
        <f t="shared" si="3"/>
        <v>#DIV/0!</v>
      </c>
      <c r="W12">
        <f t="shared" si="4"/>
        <v>0.36767852785403571</v>
      </c>
      <c r="X12">
        <f t="shared" si="5"/>
        <v>0.10337969427141626</v>
      </c>
      <c r="Y12" s="33">
        <v>-1</v>
      </c>
      <c r="Z12" s="33">
        <v>0.87</v>
      </c>
      <c r="AA12" s="33">
        <v>0.92</v>
      </c>
      <c r="AB12" s="33">
        <v>9.9633035659790039</v>
      </c>
      <c r="AC12">
        <f t="shared" si="6"/>
        <v>0.87498165178298948</v>
      </c>
      <c r="AD12">
        <f t="shared" si="7"/>
        <v>8.0728260230880349E-3</v>
      </c>
      <c r="AE12">
        <f t="shared" si="8"/>
        <v>0.28116870156871615</v>
      </c>
      <c r="AF12">
        <f t="shared" si="9"/>
        <v>1.581474050859309</v>
      </c>
      <c r="AG12">
        <f t="shared" si="10"/>
        <v>-1</v>
      </c>
      <c r="AH12" s="33">
        <v>999.105224609375</v>
      </c>
      <c r="AI12" s="33">
        <v>0.5</v>
      </c>
      <c r="AJ12">
        <f t="shared" si="11"/>
        <v>45.187199223064972</v>
      </c>
      <c r="AK12">
        <f t="shared" si="12"/>
        <v>1.656721777331033</v>
      </c>
      <c r="AL12">
        <f t="shared" si="13"/>
        <v>2.227060469101295</v>
      </c>
      <c r="AM12">
        <f t="shared" si="14"/>
        <v>25.185874938964844</v>
      </c>
      <c r="AN12" s="33">
        <v>2</v>
      </c>
      <c r="AO12">
        <f t="shared" si="15"/>
        <v>4.644859790802002</v>
      </c>
      <c r="AP12" s="33">
        <v>1</v>
      </c>
      <c r="AQ12">
        <f t="shared" si="16"/>
        <v>9.2897195816040039</v>
      </c>
      <c r="AR12" s="33">
        <v>25.661602020263672</v>
      </c>
      <c r="AS12" s="33">
        <v>25.185874938964844</v>
      </c>
      <c r="AT12" s="33">
        <v>25.058643341064453</v>
      </c>
      <c r="AU12" s="33">
        <v>399.93548583984375</v>
      </c>
      <c r="AV12" s="33">
        <v>396.58074951171875</v>
      </c>
      <c r="AW12" s="33">
        <v>8.9001827239990234</v>
      </c>
      <c r="AX12" s="33">
        <v>9.719904899597168</v>
      </c>
      <c r="AY12" s="33">
        <v>27.354806900024414</v>
      </c>
      <c r="AZ12" s="33">
        <v>29.874231338500977</v>
      </c>
      <c r="BA12" s="33">
        <v>400.2864990234375</v>
      </c>
      <c r="BB12" s="33">
        <v>999.105224609375</v>
      </c>
      <c r="BC12" s="33">
        <v>27.358373641967773</v>
      </c>
      <c r="BD12" s="33">
        <v>101.64959716796875</v>
      </c>
      <c r="BE12" s="33">
        <v>-15.228263854980469</v>
      </c>
      <c r="BF12" s="33">
        <v>0.68462753295898438</v>
      </c>
      <c r="BG12" s="33">
        <v>0.38273581862449646</v>
      </c>
      <c r="BH12" s="33">
        <v>3.703610971570015E-3</v>
      </c>
      <c r="BI12" s="33">
        <v>0.24177518486976624</v>
      </c>
      <c r="BJ12" s="33">
        <v>2.7593793347477913E-3</v>
      </c>
      <c r="BK12" s="33">
        <v>0.75</v>
      </c>
      <c r="BL12" s="33">
        <v>-1.355140209197998</v>
      </c>
      <c r="BM12" s="33">
        <v>7.355140209197998</v>
      </c>
      <c r="BN12" s="33">
        <v>1</v>
      </c>
      <c r="BO12" s="33">
        <v>0</v>
      </c>
      <c r="BP12" s="33">
        <v>0.15999999642372131</v>
      </c>
      <c r="BQ12" s="33">
        <v>111115</v>
      </c>
      <c r="BR12">
        <f t="shared" si="17"/>
        <v>2.0014324951171876</v>
      </c>
      <c r="BS12">
        <f t="shared" si="18"/>
        <v>1.656721777331033E-3</v>
      </c>
      <c r="BT12">
        <f t="shared" si="19"/>
        <v>298.33587493896482</v>
      </c>
      <c r="BU12">
        <f t="shared" si="20"/>
        <v>298.81160202026365</v>
      </c>
      <c r="BV12">
        <f t="shared" si="21"/>
        <v>159.85683236442128</v>
      </c>
      <c r="BW12">
        <f t="shared" si="22"/>
        <v>0.35229994282718058</v>
      </c>
      <c r="BX12">
        <f t="shared" si="23"/>
        <v>3.2150848866563129</v>
      </c>
      <c r="BY12">
        <f t="shared" si="24"/>
        <v>31.629096191533481</v>
      </c>
      <c r="BZ12">
        <f t="shared" si="25"/>
        <v>21.909191291936313</v>
      </c>
      <c r="CA12">
        <f t="shared" si="26"/>
        <v>25.423738479614258</v>
      </c>
      <c r="CB12">
        <f t="shared" si="27"/>
        <v>3.2608976932051599</v>
      </c>
      <c r="CC12">
        <f t="shared" si="28"/>
        <v>7.4054302617682796E-2</v>
      </c>
      <c r="CD12">
        <f t="shared" si="29"/>
        <v>0.98802441755501791</v>
      </c>
      <c r="CE12">
        <f t="shared" si="30"/>
        <v>2.272873275650142</v>
      </c>
      <c r="CF12">
        <f t="shared" si="31"/>
        <v>4.6337037826763156E-2</v>
      </c>
      <c r="CG12">
        <f t="shared" si="32"/>
        <v>25.841841653584073</v>
      </c>
      <c r="CH12">
        <f t="shared" si="33"/>
        <v>0.64104153532532848</v>
      </c>
      <c r="CI12">
        <f t="shared" si="34"/>
        <v>29.83240516336506</v>
      </c>
      <c r="CJ12">
        <f t="shared" si="35"/>
        <v>395.70049760733599</v>
      </c>
      <c r="CK12">
        <f t="shared" si="36"/>
        <v>4.5666474165696261E-3</v>
      </c>
      <c r="CL12">
        <f t="shared" si="37"/>
        <v>0</v>
      </c>
      <c r="CM12">
        <f t="shared" si="38"/>
        <v>874.19873973372569</v>
      </c>
      <c r="CN12">
        <f t="shared" si="39"/>
        <v>157.95169067382813</v>
      </c>
      <c r="CO12">
        <f t="shared" si="40"/>
        <v>0.10337969427141626</v>
      </c>
      <c r="CP12" t="e">
        <f t="shared" si="41"/>
        <v>#DIV/0!</v>
      </c>
    </row>
    <row r="13" spans="1:94" x14ac:dyDescent="0.3">
      <c r="A13" s="33">
        <v>12</v>
      </c>
      <c r="B13" s="33">
        <v>1</v>
      </c>
      <c r="C13" s="34">
        <v>45323</v>
      </c>
      <c r="D13" s="33" t="s">
        <v>417</v>
      </c>
      <c r="E13" s="33" t="s">
        <v>17</v>
      </c>
      <c r="F13" s="35" t="str">
        <f>MID(D13,3,3)</f>
        <v>065</v>
      </c>
      <c r="G13" s="36">
        <v>0</v>
      </c>
      <c r="H13" s="33" t="s">
        <v>17</v>
      </c>
      <c r="I13" s="37">
        <v>0.56196759259259255</v>
      </c>
      <c r="J13" s="33">
        <v>4828.9998331498355</v>
      </c>
      <c r="K13" s="33">
        <v>0</v>
      </c>
      <c r="L13">
        <f t="shared" si="0"/>
        <v>5.5993454189124838</v>
      </c>
      <c r="M13">
        <f t="shared" si="1"/>
        <v>5.6977513804015376E-2</v>
      </c>
      <c r="N13">
        <f t="shared" si="2"/>
        <v>227.50841185035185</v>
      </c>
      <c r="O13" s="33">
        <v>12</v>
      </c>
      <c r="P13" s="33">
        <v>12</v>
      </c>
      <c r="Q13" s="33">
        <v>0</v>
      </c>
      <c r="R13" s="33">
        <v>0</v>
      </c>
      <c r="S13" s="33">
        <v>347.468017578125</v>
      </c>
      <c r="T13" s="33">
        <v>573.02850341796875</v>
      </c>
      <c r="U13" s="33">
        <v>508.5126953125</v>
      </c>
      <c r="V13" t="e">
        <f t="shared" si="3"/>
        <v>#DIV/0!</v>
      </c>
      <c r="W13">
        <f t="shared" si="4"/>
        <v>0.39362873660635211</v>
      </c>
      <c r="X13">
        <f t="shared" si="5"/>
        <v>0.11258743277279999</v>
      </c>
      <c r="Y13" s="33">
        <v>-1</v>
      </c>
      <c r="Z13" s="33">
        <v>0.87</v>
      </c>
      <c r="AA13" s="33">
        <v>0.92</v>
      </c>
      <c r="AB13" s="33">
        <v>9.9633035659790039</v>
      </c>
      <c r="AC13">
        <f t="shared" si="6"/>
        <v>0.87498165178298948</v>
      </c>
      <c r="AD13">
        <f t="shared" si="7"/>
        <v>7.5353233402483304E-3</v>
      </c>
      <c r="AE13">
        <f t="shared" si="8"/>
        <v>0.28602442429245939</v>
      </c>
      <c r="AF13">
        <f t="shared" si="9"/>
        <v>1.6491546687145919</v>
      </c>
      <c r="AG13">
        <f t="shared" si="10"/>
        <v>-1</v>
      </c>
      <c r="AH13" s="33">
        <v>1000.9215087890625</v>
      </c>
      <c r="AI13" s="33">
        <v>0.5</v>
      </c>
      <c r="AJ13">
        <f t="shared" si="11"/>
        <v>49.301358757075498</v>
      </c>
      <c r="AK13">
        <f t="shared" si="12"/>
        <v>1.2935666640513237</v>
      </c>
      <c r="AL13">
        <f t="shared" si="13"/>
        <v>2.2751169230739561</v>
      </c>
      <c r="AM13">
        <f t="shared" si="14"/>
        <v>25.159673690795898</v>
      </c>
      <c r="AN13" s="33">
        <v>2</v>
      </c>
      <c r="AO13">
        <f t="shared" si="15"/>
        <v>4.644859790802002</v>
      </c>
      <c r="AP13" s="33">
        <v>1</v>
      </c>
      <c r="AQ13">
        <f t="shared" si="16"/>
        <v>9.2897195816040039</v>
      </c>
      <c r="AR13" s="33">
        <v>25.443134307861328</v>
      </c>
      <c r="AS13" s="33">
        <v>25.159673690795898</v>
      </c>
      <c r="AT13" s="33">
        <v>25.060344696044922</v>
      </c>
      <c r="AU13" s="33">
        <v>400.0264892578125</v>
      </c>
      <c r="AV13" s="33">
        <v>396.97250366210938</v>
      </c>
      <c r="AW13" s="33">
        <v>8.5553646087646484</v>
      </c>
      <c r="AX13" s="33">
        <v>9.1956882476806641</v>
      </c>
      <c r="AY13" s="33">
        <v>26.644512176513672</v>
      </c>
      <c r="AZ13" s="33">
        <v>28.638711929321289</v>
      </c>
      <c r="BA13" s="33">
        <v>400.31988525390625</v>
      </c>
      <c r="BB13" s="33">
        <v>1000.9215087890625</v>
      </c>
      <c r="BC13" s="33">
        <v>23.670759201049805</v>
      </c>
      <c r="BD13" s="33">
        <v>101.67331695556641</v>
      </c>
      <c r="BE13" s="33">
        <v>-15.228263854980469</v>
      </c>
      <c r="BF13" s="33">
        <v>0.68462753295898438</v>
      </c>
      <c r="BG13" s="33">
        <v>0.38273581862449646</v>
      </c>
      <c r="BH13" s="33">
        <v>3.703610971570015E-3</v>
      </c>
      <c r="BI13" s="33">
        <v>0.24177518486976624</v>
      </c>
      <c r="BJ13" s="33">
        <v>2.7593793347477913E-3</v>
      </c>
      <c r="BK13" s="33">
        <v>0.5</v>
      </c>
      <c r="BL13" s="33">
        <v>-1.355140209197998</v>
      </c>
      <c r="BM13" s="33">
        <v>7.355140209197998</v>
      </c>
      <c r="BN13" s="33">
        <v>1</v>
      </c>
      <c r="BO13" s="33">
        <v>0</v>
      </c>
      <c r="BP13" s="33">
        <v>0.15999999642372131</v>
      </c>
      <c r="BQ13" s="33">
        <v>111115</v>
      </c>
      <c r="BR13">
        <f t="shared" si="17"/>
        <v>2.0015994262695314</v>
      </c>
      <c r="BS13">
        <f t="shared" si="18"/>
        <v>1.2935666640513236E-3</v>
      </c>
      <c r="BT13">
        <f t="shared" si="19"/>
        <v>298.30967369079588</v>
      </c>
      <c r="BU13">
        <f t="shared" si="20"/>
        <v>298.59313430786131</v>
      </c>
      <c r="BV13">
        <f t="shared" si="21"/>
        <v>160.14743782667574</v>
      </c>
      <c r="BW13">
        <f t="shared" si="22"/>
        <v>0.40613769526474891</v>
      </c>
      <c r="BX13">
        <f t="shared" si="23"/>
        <v>3.2100730489049694</v>
      </c>
      <c r="BY13">
        <f t="shared" si="24"/>
        <v>31.572423768842373</v>
      </c>
      <c r="BZ13">
        <f t="shared" si="25"/>
        <v>22.376735521161709</v>
      </c>
      <c r="CA13">
        <f t="shared" si="26"/>
        <v>25.301403999328613</v>
      </c>
      <c r="CB13">
        <f t="shared" si="27"/>
        <v>3.2372651924435605</v>
      </c>
      <c r="CC13">
        <f t="shared" si="28"/>
        <v>5.6630178585365593E-2</v>
      </c>
      <c r="CD13">
        <f t="shared" si="29"/>
        <v>0.93495612583101317</v>
      </c>
      <c r="CE13">
        <f t="shared" si="30"/>
        <v>2.3023090666125472</v>
      </c>
      <c r="CF13">
        <f t="shared" si="31"/>
        <v>3.5424904485975357E-2</v>
      </c>
      <c r="CG13">
        <f t="shared" si="32"/>
        <v>23.131534868118365</v>
      </c>
      <c r="CH13">
        <f t="shared" si="33"/>
        <v>0.57310874116359434</v>
      </c>
      <c r="CI13">
        <f t="shared" si="34"/>
        <v>28.091969047929489</v>
      </c>
      <c r="CJ13">
        <f t="shared" si="35"/>
        <v>396.15879596629253</v>
      </c>
      <c r="CK13">
        <f t="shared" si="36"/>
        <v>3.9705451399377478E-3</v>
      </c>
      <c r="CL13">
        <f t="shared" si="37"/>
        <v>0</v>
      </c>
      <c r="CM13">
        <f t="shared" si="38"/>
        <v>875.78795506537597</v>
      </c>
      <c r="CN13">
        <f t="shared" si="39"/>
        <v>225.56048583984375</v>
      </c>
      <c r="CO13">
        <f t="shared" si="40"/>
        <v>0.11258743277279999</v>
      </c>
      <c r="CP13" t="e">
        <f t="shared" si="41"/>
        <v>#DIV/0!</v>
      </c>
    </row>
    <row r="14" spans="1:94" x14ac:dyDescent="0.3">
      <c r="A14" s="33">
        <v>11</v>
      </c>
      <c r="B14" s="33">
        <v>1</v>
      </c>
      <c r="C14" s="34">
        <v>45323</v>
      </c>
      <c r="D14" s="33" t="s">
        <v>418</v>
      </c>
      <c r="E14" s="33" t="s">
        <v>17</v>
      </c>
      <c r="F14" s="35" t="str">
        <f>MID(D14,3,3)</f>
        <v>074</v>
      </c>
      <c r="G14" s="36">
        <v>0</v>
      </c>
      <c r="H14" s="33" t="s">
        <v>17</v>
      </c>
      <c r="I14" s="37">
        <v>0.55642361111111105</v>
      </c>
      <c r="J14" s="33">
        <v>4349.4998661959544</v>
      </c>
      <c r="K14" s="33">
        <v>0</v>
      </c>
      <c r="L14">
        <f t="shared" si="0"/>
        <v>6.4389755382424312</v>
      </c>
      <c r="M14">
        <f t="shared" si="1"/>
        <v>6.7553931131970529E-2</v>
      </c>
      <c r="N14">
        <f t="shared" si="2"/>
        <v>231.58093669205815</v>
      </c>
      <c r="O14" s="33">
        <v>11</v>
      </c>
      <c r="P14" s="33">
        <v>11</v>
      </c>
      <c r="Q14" s="33">
        <v>0</v>
      </c>
      <c r="R14" s="33">
        <v>0</v>
      </c>
      <c r="S14" s="33">
        <v>334.95947265625</v>
      </c>
      <c r="T14" s="33">
        <v>524.16217041015625</v>
      </c>
      <c r="U14" s="33">
        <v>465.70709228515625</v>
      </c>
      <c r="V14" t="e">
        <f t="shared" si="3"/>
        <v>#DIV/0!</v>
      </c>
      <c r="W14">
        <f t="shared" si="4"/>
        <v>0.36096213812197736</v>
      </c>
      <c r="X14">
        <f t="shared" si="5"/>
        <v>0.11152097847744138</v>
      </c>
      <c r="Y14" s="33">
        <v>-1</v>
      </c>
      <c r="Z14" s="33">
        <v>0.87</v>
      </c>
      <c r="AA14" s="33">
        <v>0.92</v>
      </c>
      <c r="AB14" s="33">
        <v>9.9633035659790039</v>
      </c>
      <c r="AC14">
        <f t="shared" si="6"/>
        <v>0.87498165178298948</v>
      </c>
      <c r="AD14">
        <f t="shared" si="7"/>
        <v>8.4982322157512568E-3</v>
      </c>
      <c r="AE14">
        <f t="shared" si="8"/>
        <v>0.3089547814008014</v>
      </c>
      <c r="AF14">
        <f t="shared" si="9"/>
        <v>1.564852506643615</v>
      </c>
      <c r="AG14">
        <f t="shared" si="10"/>
        <v>-1</v>
      </c>
      <c r="AH14" s="33">
        <v>1000.4274291992188</v>
      </c>
      <c r="AI14" s="33">
        <v>0.5</v>
      </c>
      <c r="AJ14">
        <f t="shared" si="11"/>
        <v>48.81025899462368</v>
      </c>
      <c r="AK14">
        <f t="shared" si="12"/>
        <v>1.5251512043026356</v>
      </c>
      <c r="AL14">
        <f t="shared" si="13"/>
        <v>2.2654672804661771</v>
      </c>
      <c r="AM14">
        <f t="shared" si="14"/>
        <v>25.124691009521484</v>
      </c>
      <c r="AN14" s="33">
        <v>2</v>
      </c>
      <c r="AO14">
        <f t="shared" si="15"/>
        <v>4.644859790802002</v>
      </c>
      <c r="AP14" s="33">
        <v>1</v>
      </c>
      <c r="AQ14">
        <f t="shared" si="16"/>
        <v>9.2897195816040039</v>
      </c>
      <c r="AR14" s="33">
        <v>25.350681304931641</v>
      </c>
      <c r="AS14" s="33">
        <v>25.124691009521484</v>
      </c>
      <c r="AT14" s="33">
        <v>25.061504364013672</v>
      </c>
      <c r="AU14" s="33">
        <v>399.968994140625</v>
      </c>
      <c r="AV14" s="33">
        <v>396.45001220703125</v>
      </c>
      <c r="AW14" s="33">
        <v>8.4683313369750977</v>
      </c>
      <c r="AX14" s="33">
        <v>9.2232666015625</v>
      </c>
      <c r="AY14" s="33">
        <v>26.523452758789063</v>
      </c>
      <c r="AZ14" s="33">
        <v>28.887968063354492</v>
      </c>
      <c r="BA14" s="33">
        <v>400.32156372070313</v>
      </c>
      <c r="BB14" s="33">
        <v>1000.4274291992188</v>
      </c>
      <c r="BC14" s="33">
        <v>26.010169982910156</v>
      </c>
      <c r="BD14" s="33">
        <v>101.69117736816406</v>
      </c>
      <c r="BE14" s="33">
        <v>-15.228263854980469</v>
      </c>
      <c r="BF14" s="33">
        <v>0.68462753295898438</v>
      </c>
      <c r="BG14" s="33">
        <v>0.38273581862449646</v>
      </c>
      <c r="BH14" s="33">
        <v>3.703610971570015E-3</v>
      </c>
      <c r="BI14" s="33">
        <v>0.24177518486976624</v>
      </c>
      <c r="BJ14" s="33">
        <v>2.7593793347477913E-3</v>
      </c>
      <c r="BK14" s="33">
        <v>0.5</v>
      </c>
      <c r="BL14" s="33">
        <v>-1.355140209197998</v>
      </c>
      <c r="BM14" s="33">
        <v>7.355140209197998</v>
      </c>
      <c r="BN14" s="33">
        <v>1</v>
      </c>
      <c r="BO14" s="33">
        <v>0</v>
      </c>
      <c r="BP14" s="33">
        <v>0.15999999642372131</v>
      </c>
      <c r="BQ14" s="33">
        <v>111115</v>
      </c>
      <c r="BR14">
        <f t="shared" si="17"/>
        <v>2.0016078186035156</v>
      </c>
      <c r="BS14">
        <f t="shared" si="18"/>
        <v>1.5251512043026356E-3</v>
      </c>
      <c r="BT14">
        <f t="shared" si="19"/>
        <v>298.27469100952146</v>
      </c>
      <c r="BU14">
        <f t="shared" si="20"/>
        <v>298.50068130493162</v>
      </c>
      <c r="BV14">
        <f t="shared" si="21"/>
        <v>160.06838509406771</v>
      </c>
      <c r="BW14">
        <f t="shared" si="22"/>
        <v>0.36431850173174163</v>
      </c>
      <c r="BX14">
        <f t="shared" si="23"/>
        <v>3.203392120359533</v>
      </c>
      <c r="BY14">
        <f t="shared" si="24"/>
        <v>31.50118037046548</v>
      </c>
      <c r="BZ14">
        <f t="shared" si="25"/>
        <v>22.27791376890298</v>
      </c>
      <c r="CA14">
        <f t="shared" si="26"/>
        <v>25.237686157226563</v>
      </c>
      <c r="CB14">
        <f t="shared" si="27"/>
        <v>3.2250155924850099</v>
      </c>
      <c r="CC14">
        <f t="shared" si="28"/>
        <v>6.7066232059674352E-2</v>
      </c>
      <c r="CD14">
        <f t="shared" si="29"/>
        <v>0.93792483989335595</v>
      </c>
      <c r="CE14">
        <f t="shared" si="30"/>
        <v>2.287090752591654</v>
      </c>
      <c r="CF14">
        <f t="shared" si="31"/>
        <v>4.1959940611425023E-2</v>
      </c>
      <c r="CG14">
        <f t="shared" si="32"/>
        <v>23.549738108237658</v>
      </c>
      <c r="CH14">
        <f t="shared" si="33"/>
        <v>0.58413653565767487</v>
      </c>
      <c r="CI14">
        <f t="shared" si="34"/>
        <v>28.330322896538572</v>
      </c>
      <c r="CJ14">
        <f t="shared" si="35"/>
        <v>395.51428783986728</v>
      </c>
      <c r="CK14">
        <f t="shared" si="36"/>
        <v>4.6121786678709666E-3</v>
      </c>
      <c r="CL14">
        <f t="shared" si="37"/>
        <v>0</v>
      </c>
      <c r="CM14">
        <f t="shared" si="38"/>
        <v>875.35564448974219</v>
      </c>
      <c r="CN14">
        <f t="shared" si="39"/>
        <v>189.20269775390625</v>
      </c>
      <c r="CO14">
        <f t="shared" si="40"/>
        <v>0.11152097847744138</v>
      </c>
      <c r="CP14" t="e">
        <f t="shared" si="41"/>
        <v>#DIV/0!</v>
      </c>
    </row>
    <row r="15" spans="1:94" x14ac:dyDescent="0.3">
      <c r="A15" s="33">
        <v>13</v>
      </c>
      <c r="B15" s="33">
        <v>1</v>
      </c>
      <c r="C15" s="34">
        <v>45323</v>
      </c>
      <c r="D15" s="33" t="s">
        <v>419</v>
      </c>
      <c r="E15" s="33" t="s">
        <v>17</v>
      </c>
      <c r="F15" s="35" t="str">
        <f>MID(D15,3,3)</f>
        <v>083</v>
      </c>
      <c r="G15" s="36">
        <v>0</v>
      </c>
      <c r="H15" s="33" t="s">
        <v>17</v>
      </c>
      <c r="I15" s="37">
        <v>0.56481481481481477</v>
      </c>
      <c r="J15" s="33">
        <v>5075.9998161271214</v>
      </c>
      <c r="K15" s="33">
        <v>0</v>
      </c>
      <c r="L15">
        <f t="shared" si="0"/>
        <v>8.2008935957296689</v>
      </c>
      <c r="M15">
        <f t="shared" si="1"/>
        <v>6.8077443329094628E-2</v>
      </c>
      <c r="N15">
        <f t="shared" si="2"/>
        <v>191.0930053278355</v>
      </c>
      <c r="O15" s="33">
        <v>13</v>
      </c>
      <c r="P15" s="33">
        <v>13</v>
      </c>
      <c r="Q15" s="33">
        <v>0</v>
      </c>
      <c r="R15" s="33">
        <v>0</v>
      </c>
      <c r="S15" s="33">
        <v>402.080810546875</v>
      </c>
      <c r="T15" s="33">
        <v>697.57794189453125</v>
      </c>
      <c r="U15" s="33">
        <v>593.29058837890625</v>
      </c>
      <c r="V15" t="e">
        <f t="shared" si="3"/>
        <v>#DIV/0!</v>
      </c>
      <c r="W15">
        <f t="shared" si="4"/>
        <v>0.42360446568181953</v>
      </c>
      <c r="X15">
        <f t="shared" si="5"/>
        <v>0.14949921328130597</v>
      </c>
      <c r="Y15" s="33">
        <v>-1</v>
      </c>
      <c r="Z15" s="33">
        <v>0.87</v>
      </c>
      <c r="AA15" s="33">
        <v>0.92</v>
      </c>
      <c r="AB15" s="33">
        <v>9.9633035659790039</v>
      </c>
      <c r="AC15">
        <f t="shared" si="6"/>
        <v>0.87498165178298948</v>
      </c>
      <c r="AD15">
        <f t="shared" si="7"/>
        <v>1.053115064871215E-2</v>
      </c>
      <c r="AE15">
        <f t="shared" si="8"/>
        <v>0.35292171209922696</v>
      </c>
      <c r="AF15">
        <f t="shared" si="9"/>
        <v>1.7349197564184846</v>
      </c>
      <c r="AG15">
        <f t="shared" si="10"/>
        <v>-1</v>
      </c>
      <c r="AH15" s="33">
        <v>998.5164794921875</v>
      </c>
      <c r="AI15" s="33">
        <v>0.5</v>
      </c>
      <c r="AJ15">
        <f t="shared" si="11"/>
        <v>65.307505320646257</v>
      </c>
      <c r="AK15">
        <f t="shared" si="12"/>
        <v>1.536086570167059</v>
      </c>
      <c r="AL15">
        <f t="shared" si="13"/>
        <v>2.2633015893799109</v>
      </c>
      <c r="AM15">
        <f t="shared" si="14"/>
        <v>25.198307037353516</v>
      </c>
      <c r="AN15" s="33">
        <v>2</v>
      </c>
      <c r="AO15">
        <f t="shared" si="15"/>
        <v>4.644859790802002</v>
      </c>
      <c r="AP15" s="33">
        <v>1</v>
      </c>
      <c r="AQ15">
        <f t="shared" si="16"/>
        <v>9.2897195816040039</v>
      </c>
      <c r="AR15" s="33">
        <v>25.369352340698242</v>
      </c>
      <c r="AS15" s="33">
        <v>25.198307037353516</v>
      </c>
      <c r="AT15" s="33">
        <v>25.059480667114258</v>
      </c>
      <c r="AU15" s="33">
        <v>400.10455322265625</v>
      </c>
      <c r="AV15" s="33">
        <v>395.70388793945313</v>
      </c>
      <c r="AW15" s="33">
        <v>8.6253786087036133</v>
      </c>
      <c r="AX15" s="33">
        <v>9.3855743408203125</v>
      </c>
      <c r="AY15" s="33">
        <v>26.97783088684082</v>
      </c>
      <c r="AZ15" s="33">
        <v>29.355518341064453</v>
      </c>
      <c r="BA15" s="33">
        <v>400.33624267578125</v>
      </c>
      <c r="BB15" s="33">
        <v>998.5164794921875</v>
      </c>
      <c r="BC15" s="33">
        <v>21.873147964477539</v>
      </c>
      <c r="BD15" s="33">
        <v>101.66279602050781</v>
      </c>
      <c r="BE15" s="33">
        <v>-15.228263854980469</v>
      </c>
      <c r="BF15" s="33">
        <v>0.68462753295898438</v>
      </c>
      <c r="BG15" s="33">
        <v>0.38273581862449646</v>
      </c>
      <c r="BH15" s="33">
        <v>3.703610971570015E-3</v>
      </c>
      <c r="BI15" s="33">
        <v>0.24177518486976624</v>
      </c>
      <c r="BJ15" s="33">
        <v>2.7593793347477913E-3</v>
      </c>
      <c r="BK15" s="33">
        <v>0.75</v>
      </c>
      <c r="BL15" s="33">
        <v>-1.355140209197998</v>
      </c>
      <c r="BM15" s="33">
        <v>7.355140209197998</v>
      </c>
      <c r="BN15" s="33">
        <v>1</v>
      </c>
      <c r="BO15" s="33">
        <v>0</v>
      </c>
      <c r="BP15" s="33">
        <v>0.15999999642372131</v>
      </c>
      <c r="BQ15" s="33">
        <v>111115</v>
      </c>
      <c r="BR15">
        <f t="shared" si="17"/>
        <v>2.0016812133789061</v>
      </c>
      <c r="BS15">
        <f t="shared" si="18"/>
        <v>1.5360865701670591E-3</v>
      </c>
      <c r="BT15">
        <f t="shared" si="19"/>
        <v>298.34830703735349</v>
      </c>
      <c r="BU15">
        <f t="shared" si="20"/>
        <v>298.51935234069822</v>
      </c>
      <c r="BV15">
        <f t="shared" si="21"/>
        <v>159.7626331477768</v>
      </c>
      <c r="BW15">
        <f t="shared" si="22"/>
        <v>0.35889874686185008</v>
      </c>
      <c r="BX15">
        <f t="shared" si="23"/>
        <v>3.2174653191260383</v>
      </c>
      <c r="BY15">
        <f t="shared" si="24"/>
        <v>31.648404776089365</v>
      </c>
      <c r="BZ15">
        <f t="shared" si="25"/>
        <v>22.262830435269052</v>
      </c>
      <c r="CA15">
        <f t="shared" si="26"/>
        <v>25.283829689025879</v>
      </c>
      <c r="CB15">
        <f t="shared" si="27"/>
        <v>3.2338825208675952</v>
      </c>
      <c r="CC15">
        <f t="shared" si="28"/>
        <v>6.7582183784794012E-2</v>
      </c>
      <c r="CD15">
        <f t="shared" si="29"/>
        <v>0.95416372974612751</v>
      </c>
      <c r="CE15">
        <f t="shared" si="30"/>
        <v>2.2797187911214678</v>
      </c>
      <c r="CF15">
        <f t="shared" si="31"/>
        <v>4.2283083377014169E-2</v>
      </c>
      <c r="CG15">
        <f t="shared" si="32"/>
        <v>19.427049221589556</v>
      </c>
      <c r="CH15">
        <f t="shared" si="33"/>
        <v>0.48291920082694451</v>
      </c>
      <c r="CI15">
        <f t="shared" si="34"/>
        <v>28.704744391345383</v>
      </c>
      <c r="CJ15">
        <f t="shared" si="35"/>
        <v>394.51211823564432</v>
      </c>
      <c r="CK15">
        <f t="shared" si="36"/>
        <v>5.9669790499422126E-3</v>
      </c>
      <c r="CL15">
        <f t="shared" si="37"/>
        <v>0</v>
      </c>
      <c r="CM15">
        <f t="shared" si="38"/>
        <v>873.68359855860979</v>
      </c>
      <c r="CN15">
        <f t="shared" si="39"/>
        <v>295.49713134765625</v>
      </c>
      <c r="CO15">
        <f t="shared" si="40"/>
        <v>0.14949921328130597</v>
      </c>
      <c r="CP15" t="e">
        <f t="shared" si="41"/>
        <v>#DIV/0!</v>
      </c>
    </row>
    <row r="16" spans="1:94" x14ac:dyDescent="0.3">
      <c r="A16" s="33">
        <v>14</v>
      </c>
      <c r="B16" s="33">
        <v>1</v>
      </c>
      <c r="C16" s="34">
        <v>45323</v>
      </c>
      <c r="D16" s="33" t="s">
        <v>420</v>
      </c>
      <c r="E16" s="33" t="s">
        <v>17</v>
      </c>
      <c r="F16" s="35" t="str">
        <f>MID(D16,3,3)</f>
        <v>097</v>
      </c>
      <c r="G16" s="36">
        <v>0</v>
      </c>
      <c r="H16" s="33" t="s">
        <v>17</v>
      </c>
      <c r="I16" s="37">
        <v>0.56748842592592597</v>
      </c>
      <c r="J16" s="33">
        <v>5307.4998001726344</v>
      </c>
      <c r="K16" s="33">
        <v>0</v>
      </c>
      <c r="L16">
        <f t="shared" si="0"/>
        <v>4.5360686052793904</v>
      </c>
      <c r="M16">
        <f t="shared" si="1"/>
        <v>5.6188240334760137E-2</v>
      </c>
      <c r="N16">
        <f t="shared" si="2"/>
        <v>255.72172771819453</v>
      </c>
      <c r="O16" s="33">
        <v>14</v>
      </c>
      <c r="P16" s="33">
        <v>14</v>
      </c>
      <c r="Q16" s="33">
        <v>0</v>
      </c>
      <c r="R16" s="33">
        <v>0</v>
      </c>
      <c r="S16" s="33">
        <v>332.7705078125</v>
      </c>
      <c r="T16" s="33">
        <v>478.45587158203125</v>
      </c>
      <c r="U16" s="33">
        <v>426.5379638671875</v>
      </c>
      <c r="V16" t="e">
        <f t="shared" si="3"/>
        <v>#DIV/0!</v>
      </c>
      <c r="W16">
        <f t="shared" si="4"/>
        <v>0.30449070107096282</v>
      </c>
      <c r="X16">
        <f t="shared" si="5"/>
        <v>0.10851138171462993</v>
      </c>
      <c r="Y16" s="33">
        <v>-1</v>
      </c>
      <c r="Z16" s="33">
        <v>0.87</v>
      </c>
      <c r="AA16" s="33">
        <v>0.92</v>
      </c>
      <c r="AB16" s="33">
        <v>9.9633035659790039</v>
      </c>
      <c r="AC16">
        <f t="shared" si="6"/>
        <v>0.87498165178298948</v>
      </c>
      <c r="AD16">
        <f t="shared" si="7"/>
        <v>6.3376903536079355E-3</v>
      </c>
      <c r="AE16">
        <f t="shared" si="8"/>
        <v>0.35637010041019579</v>
      </c>
      <c r="AF16">
        <f t="shared" si="9"/>
        <v>1.4377952984091302</v>
      </c>
      <c r="AG16">
        <f t="shared" si="10"/>
        <v>-1</v>
      </c>
      <c r="AH16" s="33">
        <v>998.323974609375</v>
      </c>
      <c r="AI16" s="33">
        <v>0.5</v>
      </c>
      <c r="AJ16">
        <f t="shared" si="11"/>
        <v>47.393168497405988</v>
      </c>
      <c r="AK16">
        <f t="shared" si="12"/>
        <v>1.2713274097465603</v>
      </c>
      <c r="AL16">
        <f t="shared" si="13"/>
        <v>2.2665438569664986</v>
      </c>
      <c r="AM16">
        <f t="shared" si="14"/>
        <v>25.205904006958008</v>
      </c>
      <c r="AN16" s="33">
        <v>2</v>
      </c>
      <c r="AO16">
        <f t="shared" si="15"/>
        <v>4.644859790802002</v>
      </c>
      <c r="AP16" s="33">
        <v>1</v>
      </c>
      <c r="AQ16">
        <f t="shared" si="16"/>
        <v>9.2897195816040039</v>
      </c>
      <c r="AR16" s="33">
        <v>25.476150512695313</v>
      </c>
      <c r="AS16" s="33">
        <v>25.205904006958008</v>
      </c>
      <c r="AT16" s="33">
        <v>25.058914184570313</v>
      </c>
      <c r="AU16" s="33">
        <v>399.96102905273438</v>
      </c>
      <c r="AV16" s="33">
        <v>397.44259643554688</v>
      </c>
      <c r="AW16" s="33">
        <v>8.7394075393676758</v>
      </c>
      <c r="AX16" s="33">
        <v>9.368556022644043</v>
      </c>
      <c r="AY16" s="33">
        <v>27.159919738769531</v>
      </c>
      <c r="AZ16" s="33">
        <v>29.11515998840332</v>
      </c>
      <c r="BA16" s="33">
        <v>400.35601806640625</v>
      </c>
      <c r="BB16" s="33">
        <v>998.323974609375</v>
      </c>
      <c r="BC16" s="33">
        <v>120.82894134521484</v>
      </c>
      <c r="BD16" s="33">
        <v>101.65673828125</v>
      </c>
      <c r="BE16" s="33">
        <v>-15.228263854980469</v>
      </c>
      <c r="BF16" s="33">
        <v>0.68462753295898438</v>
      </c>
      <c r="BG16" s="33">
        <v>0.38273581862449646</v>
      </c>
      <c r="BH16" s="33">
        <v>3.703610971570015E-3</v>
      </c>
      <c r="BI16" s="33">
        <v>0.24177518486976624</v>
      </c>
      <c r="BJ16" s="33">
        <v>2.7593793347477913E-3</v>
      </c>
      <c r="BK16" s="33">
        <v>0.75</v>
      </c>
      <c r="BL16" s="33">
        <v>-1.355140209197998</v>
      </c>
      <c r="BM16" s="33">
        <v>7.355140209197998</v>
      </c>
      <c r="BN16" s="33">
        <v>1</v>
      </c>
      <c r="BO16" s="33">
        <v>0</v>
      </c>
      <c r="BP16" s="33">
        <v>0.15999999642372131</v>
      </c>
      <c r="BQ16" s="33">
        <v>111115</v>
      </c>
      <c r="BR16">
        <f t="shared" si="17"/>
        <v>2.0017800903320309</v>
      </c>
      <c r="BS16">
        <f t="shared" si="18"/>
        <v>1.2713274097465603E-3</v>
      </c>
      <c r="BT16">
        <f t="shared" si="19"/>
        <v>298.35590400695799</v>
      </c>
      <c r="BU16">
        <f t="shared" si="20"/>
        <v>298.62615051269529</v>
      </c>
      <c r="BV16">
        <f t="shared" si="21"/>
        <v>159.73183236721525</v>
      </c>
      <c r="BW16">
        <f t="shared" si="22"/>
        <v>0.40771428456422221</v>
      </c>
      <c r="BX16">
        <f t="shared" si="23"/>
        <v>3.2189207046336525</v>
      </c>
      <c r="BY16">
        <f t="shared" si="24"/>
        <v>31.664607374358024</v>
      </c>
      <c r="BZ16">
        <f t="shared" si="25"/>
        <v>22.296051351713981</v>
      </c>
      <c r="CA16">
        <f t="shared" si="26"/>
        <v>25.34102725982666</v>
      </c>
      <c r="CB16">
        <f t="shared" si="27"/>
        <v>3.2449031510019042</v>
      </c>
      <c r="CC16">
        <f t="shared" si="28"/>
        <v>5.5850432771057681E-2</v>
      </c>
      <c r="CD16">
        <f t="shared" si="29"/>
        <v>0.95237684766715391</v>
      </c>
      <c r="CE16">
        <f t="shared" si="30"/>
        <v>2.2925263033347503</v>
      </c>
      <c r="CF16">
        <f t="shared" si="31"/>
        <v>3.4936714008836564E-2</v>
      </c>
      <c r="CG16">
        <f t="shared" si="32"/>
        <v>25.995836747477572</v>
      </c>
      <c r="CH16">
        <f t="shared" si="33"/>
        <v>0.64341801812797095</v>
      </c>
      <c r="CI16">
        <f t="shared" si="34"/>
        <v>28.544136506881625</v>
      </c>
      <c r="CJ16">
        <f t="shared" si="35"/>
        <v>396.7834061808428</v>
      </c>
      <c r="CK16">
        <f t="shared" si="36"/>
        <v>3.2631949687599222E-3</v>
      </c>
      <c r="CL16">
        <f t="shared" si="37"/>
        <v>0</v>
      </c>
      <c r="CM16">
        <f t="shared" si="38"/>
        <v>873.5151603182702</v>
      </c>
      <c r="CN16">
        <f t="shared" si="39"/>
        <v>145.68536376953125</v>
      </c>
      <c r="CO16">
        <f t="shared" si="40"/>
        <v>0.10851138171462993</v>
      </c>
      <c r="CP16" t="e">
        <f t="shared" si="41"/>
        <v>#DIV/0!</v>
      </c>
    </row>
    <row r="17" spans="1:94" x14ac:dyDescent="0.3">
      <c r="A17" s="33">
        <v>18</v>
      </c>
      <c r="B17" s="33">
        <v>1</v>
      </c>
      <c r="C17" s="34">
        <v>45323</v>
      </c>
      <c r="D17" s="33" t="s">
        <v>421</v>
      </c>
      <c r="E17" s="33" t="s">
        <v>22</v>
      </c>
      <c r="F17" s="35" t="str">
        <f>MID(D17,5,3)</f>
        <v>021</v>
      </c>
      <c r="G17" s="36">
        <v>1</v>
      </c>
      <c r="H17" s="33" t="s">
        <v>17</v>
      </c>
      <c r="I17" s="37">
        <v>0.58466435185185184</v>
      </c>
      <c r="J17" s="33">
        <v>6788.4999042386189</v>
      </c>
      <c r="K17" s="33">
        <v>0</v>
      </c>
      <c r="L17">
        <f t="shared" si="0"/>
        <v>3.1557921865346152</v>
      </c>
      <c r="M17">
        <f t="shared" si="1"/>
        <v>1.2340207908836175E-2</v>
      </c>
      <c r="N17">
        <f t="shared" si="2"/>
        <v>-18.225027971585927</v>
      </c>
      <c r="O17" s="33">
        <v>18</v>
      </c>
      <c r="P17" s="33">
        <v>18</v>
      </c>
      <c r="Q17" s="33">
        <v>0</v>
      </c>
      <c r="R17" s="33">
        <v>0</v>
      </c>
      <c r="S17" s="33">
        <v>335.167236328125</v>
      </c>
      <c r="T17" s="33">
        <v>533.420166015625</v>
      </c>
      <c r="U17" s="33">
        <v>482.11529541015625</v>
      </c>
      <c r="V17" t="e">
        <f t="shared" si="3"/>
        <v>#DIV/0!</v>
      </c>
      <c r="W17">
        <f t="shared" si="4"/>
        <v>0.37166373211636838</v>
      </c>
      <c r="X17">
        <f t="shared" si="5"/>
        <v>9.6180973037989573E-2</v>
      </c>
      <c r="Y17" s="33">
        <v>-1</v>
      </c>
      <c r="Z17" s="33">
        <v>0.87</v>
      </c>
      <c r="AA17" s="33">
        <v>0.92</v>
      </c>
      <c r="AB17" s="33">
        <v>9.9138288497924805</v>
      </c>
      <c r="AC17">
        <f t="shared" si="6"/>
        <v>0.87495691442489631</v>
      </c>
      <c r="AD17">
        <f t="shared" si="7"/>
        <v>4.7491173136847671E-3</v>
      </c>
      <c r="AE17">
        <f t="shared" si="8"/>
        <v>0.25878493037323103</v>
      </c>
      <c r="AF17">
        <f t="shared" si="9"/>
        <v>1.5915045034217263</v>
      </c>
      <c r="AG17">
        <f t="shared" si="10"/>
        <v>-1</v>
      </c>
      <c r="AH17" s="33">
        <v>1000.1249389648438</v>
      </c>
      <c r="AI17" s="33">
        <v>0.5</v>
      </c>
      <c r="AJ17">
        <f t="shared" si="11"/>
        <v>42.082360767631386</v>
      </c>
      <c r="AK17">
        <f t="shared" si="12"/>
        <v>0.27568660262055911</v>
      </c>
      <c r="AL17">
        <f t="shared" si="13"/>
        <v>2.2258249127897525</v>
      </c>
      <c r="AM17">
        <f t="shared" si="14"/>
        <v>25.254379272460938</v>
      </c>
      <c r="AN17" s="33">
        <v>2</v>
      </c>
      <c r="AO17">
        <f t="shared" si="15"/>
        <v>4.644859790802002</v>
      </c>
      <c r="AP17" s="33">
        <v>1</v>
      </c>
      <c r="AQ17">
        <f t="shared" si="16"/>
        <v>9.2897195816040039</v>
      </c>
      <c r="AR17" s="33">
        <v>25.951179504394531</v>
      </c>
      <c r="AS17" s="33">
        <v>25.254379272460938</v>
      </c>
      <c r="AT17" s="33">
        <v>25.050312042236328</v>
      </c>
      <c r="AU17" s="33">
        <v>399.84320068359375</v>
      </c>
      <c r="AV17" s="33">
        <v>398.21136474609375</v>
      </c>
      <c r="AW17" s="33">
        <v>9.7282514572143555</v>
      </c>
      <c r="AX17" s="33">
        <v>9.8646554946899414</v>
      </c>
      <c r="AY17" s="33">
        <v>29.381143569946289</v>
      </c>
      <c r="AZ17" s="33">
        <v>29.793109893798828</v>
      </c>
      <c r="BA17" s="33">
        <v>400.23309326171875</v>
      </c>
      <c r="BB17" s="33">
        <v>1000.1249389648438</v>
      </c>
      <c r="BC17" s="33">
        <v>218.90435791015625</v>
      </c>
      <c r="BD17" s="33">
        <v>101.61489868164063</v>
      </c>
      <c r="BE17" s="33">
        <v>-15.228263854980469</v>
      </c>
      <c r="BF17" s="33">
        <v>0.68462753295898438</v>
      </c>
      <c r="BG17" s="33">
        <v>0.38273581862449646</v>
      </c>
      <c r="BH17" s="33">
        <v>3.703610971570015E-3</v>
      </c>
      <c r="BI17" s="33">
        <v>0.24177518486976624</v>
      </c>
      <c r="BJ17" s="33">
        <v>2.7593793347477913E-3</v>
      </c>
      <c r="BK17" s="33">
        <v>0.75</v>
      </c>
      <c r="BL17" s="33">
        <v>-1.355140209197998</v>
      </c>
      <c r="BM17" s="33">
        <v>7.355140209197998</v>
      </c>
      <c r="BN17" s="33">
        <v>1</v>
      </c>
      <c r="BO17" s="33">
        <v>0</v>
      </c>
      <c r="BP17" s="33">
        <v>0.15999999642372131</v>
      </c>
      <c r="BQ17" s="33">
        <v>111115</v>
      </c>
      <c r="BR17">
        <f t="shared" si="17"/>
        <v>2.0011654663085934</v>
      </c>
      <c r="BS17">
        <f t="shared" si="18"/>
        <v>2.7568660262055912E-4</v>
      </c>
      <c r="BT17">
        <f t="shared" si="19"/>
        <v>298.40437927246091</v>
      </c>
      <c r="BU17">
        <f t="shared" si="20"/>
        <v>299.10117950439451</v>
      </c>
      <c r="BV17">
        <f t="shared" si="21"/>
        <v>160.0199866576495</v>
      </c>
      <c r="BW17">
        <f t="shared" si="22"/>
        <v>0.59522793230648352</v>
      </c>
      <c r="BX17">
        <f t="shared" si="23"/>
        <v>3.2282208814119602</v>
      </c>
      <c r="BY17">
        <f t="shared" si="24"/>
        <v>31.769168923997782</v>
      </c>
      <c r="BZ17">
        <f t="shared" si="25"/>
        <v>21.904513429307841</v>
      </c>
      <c r="CA17">
        <f t="shared" si="26"/>
        <v>25.602779388427734</v>
      </c>
      <c r="CB17">
        <f t="shared" si="27"/>
        <v>3.2957564025391117</v>
      </c>
      <c r="CC17">
        <f t="shared" si="28"/>
        <v>1.2323837262476217E-2</v>
      </c>
      <c r="CD17">
        <f t="shared" si="29"/>
        <v>1.0023959686222079</v>
      </c>
      <c r="CE17">
        <f t="shared" si="30"/>
        <v>2.293360433916904</v>
      </c>
      <c r="CF17">
        <f t="shared" si="31"/>
        <v>7.703867418291108E-3</v>
      </c>
      <c r="CG17">
        <f t="shared" si="32"/>
        <v>-1.8519343708027705</v>
      </c>
      <c r="CH17">
        <f t="shared" si="33"/>
        <v>-4.57672220962516E-2</v>
      </c>
      <c r="CI17">
        <f t="shared" si="34"/>
        <v>29.678628752672743</v>
      </c>
      <c r="CJ17">
        <f t="shared" si="35"/>
        <v>397.75275892765137</v>
      </c>
      <c r="CK17">
        <f t="shared" si="36"/>
        <v>2.3547186693878416E-3</v>
      </c>
      <c r="CL17">
        <f t="shared" si="37"/>
        <v>0</v>
      </c>
      <c r="CM17">
        <f t="shared" si="38"/>
        <v>875.06623063606742</v>
      </c>
      <c r="CN17">
        <f t="shared" si="39"/>
        <v>198.2529296875</v>
      </c>
      <c r="CO17">
        <f t="shared" si="40"/>
        <v>9.6180973037989573E-2</v>
      </c>
      <c r="CP17" t="e">
        <f t="shared" si="41"/>
        <v>#DIV/0!</v>
      </c>
    </row>
    <row r="18" spans="1:94" x14ac:dyDescent="0.3">
      <c r="A18" s="33">
        <v>16</v>
      </c>
      <c r="B18" s="33">
        <v>1</v>
      </c>
      <c r="C18" s="34">
        <v>45323</v>
      </c>
      <c r="D18" s="33" t="s">
        <v>422</v>
      </c>
      <c r="E18" s="33" t="s">
        <v>22</v>
      </c>
      <c r="F18" s="35" t="str">
        <f>MID(D18,5,3)</f>
        <v>026</v>
      </c>
      <c r="G18" s="36">
        <v>1</v>
      </c>
      <c r="H18" s="33" t="s">
        <v>17</v>
      </c>
      <c r="I18" s="37">
        <v>0.57722222222222219</v>
      </c>
      <c r="J18" s="33">
        <v>6143.9999486561865</v>
      </c>
      <c r="K18" s="33">
        <v>0</v>
      </c>
      <c r="L18">
        <f t="shared" si="0"/>
        <v>3.1721509591250681</v>
      </c>
      <c r="M18">
        <f t="shared" si="1"/>
        <v>2.9027983675055453E-2</v>
      </c>
      <c r="N18">
        <f t="shared" si="2"/>
        <v>211.96134906652793</v>
      </c>
      <c r="O18" s="33">
        <v>16</v>
      </c>
      <c r="P18" s="33">
        <v>16</v>
      </c>
      <c r="Q18" s="33">
        <v>0</v>
      </c>
      <c r="R18" s="33">
        <v>0</v>
      </c>
      <c r="S18" s="33">
        <v>256.36181640625</v>
      </c>
      <c r="T18" s="33">
        <v>401.20162963867188</v>
      </c>
      <c r="U18" s="33">
        <v>369.42318725585938</v>
      </c>
      <c r="V18" t="e">
        <f t="shared" si="3"/>
        <v>#DIV/0!</v>
      </c>
      <c r="W18">
        <f t="shared" si="4"/>
        <v>0.36101501721931378</v>
      </c>
      <c r="X18">
        <f t="shared" si="5"/>
        <v>7.9208158778997576E-2</v>
      </c>
      <c r="Y18" s="33">
        <v>-1</v>
      </c>
      <c r="Z18" s="33">
        <v>0.87</v>
      </c>
      <c r="AA18" s="33">
        <v>0.92</v>
      </c>
      <c r="AB18" s="33">
        <v>9.9633035659790039</v>
      </c>
      <c r="AC18">
        <f t="shared" si="6"/>
        <v>0.87498165178298948</v>
      </c>
      <c r="AD18">
        <f t="shared" si="7"/>
        <v>4.763983647811278E-3</v>
      </c>
      <c r="AE18">
        <f t="shared" si="8"/>
        <v>0.21940405523596057</v>
      </c>
      <c r="AF18">
        <f t="shared" si="9"/>
        <v>1.5649820057558725</v>
      </c>
      <c r="AG18">
        <f t="shared" si="10"/>
        <v>-1</v>
      </c>
      <c r="AH18" s="33">
        <v>1000.9002685546875</v>
      </c>
      <c r="AI18" s="33">
        <v>0.5</v>
      </c>
      <c r="AJ18">
        <f t="shared" si="11"/>
        <v>34.68403966627308</v>
      </c>
      <c r="AK18">
        <f t="shared" si="12"/>
        <v>0.65007325769904134</v>
      </c>
      <c r="AL18">
        <f t="shared" si="13"/>
        <v>2.2361687659420189</v>
      </c>
      <c r="AM18">
        <f t="shared" si="14"/>
        <v>25.178689956665039</v>
      </c>
      <c r="AN18" s="33">
        <v>2</v>
      </c>
      <c r="AO18">
        <f t="shared" si="15"/>
        <v>4.644859790802002</v>
      </c>
      <c r="AP18" s="33">
        <v>1</v>
      </c>
      <c r="AQ18">
        <f t="shared" si="16"/>
        <v>9.2897195816040039</v>
      </c>
      <c r="AR18" s="33">
        <v>25.739906311035156</v>
      </c>
      <c r="AS18" s="33">
        <v>25.178689956665039</v>
      </c>
      <c r="AT18" s="33">
        <v>25.055564880371094</v>
      </c>
      <c r="AU18" s="33">
        <v>399.95147705078125</v>
      </c>
      <c r="AV18" s="33">
        <v>398.23709106445313</v>
      </c>
      <c r="AW18" s="33">
        <v>9.2962541580200195</v>
      </c>
      <c r="AX18" s="33">
        <v>9.6179523468017578</v>
      </c>
      <c r="AY18" s="33">
        <v>28.436269760131836</v>
      </c>
      <c r="AZ18" s="33">
        <v>29.420310974121094</v>
      </c>
      <c r="BA18" s="33">
        <v>400.263916015625</v>
      </c>
      <c r="BB18" s="33">
        <v>1000.9002685546875</v>
      </c>
      <c r="BC18" s="33">
        <v>25.798015594482422</v>
      </c>
      <c r="BD18" s="33">
        <v>101.63713073730469</v>
      </c>
      <c r="BE18" s="33">
        <v>-15.228263854980469</v>
      </c>
      <c r="BF18" s="33">
        <v>0.68462753295898438</v>
      </c>
      <c r="BG18" s="33">
        <v>0.38273581862449646</v>
      </c>
      <c r="BH18" s="33">
        <v>3.703610971570015E-3</v>
      </c>
      <c r="BI18" s="33">
        <v>0.24177518486976624</v>
      </c>
      <c r="BJ18" s="33">
        <v>2.7593793347477913E-3</v>
      </c>
      <c r="BK18" s="33">
        <v>1</v>
      </c>
      <c r="BL18" s="33">
        <v>-1.355140209197998</v>
      </c>
      <c r="BM18" s="33">
        <v>7.355140209197998</v>
      </c>
      <c r="BN18" s="33">
        <v>1</v>
      </c>
      <c r="BO18" s="33">
        <v>0</v>
      </c>
      <c r="BP18" s="33">
        <v>0.15999999642372131</v>
      </c>
      <c r="BQ18" s="33">
        <v>111115</v>
      </c>
      <c r="BR18">
        <f t="shared" si="17"/>
        <v>2.0013195800781247</v>
      </c>
      <c r="BS18">
        <f t="shared" si="18"/>
        <v>6.5007325769904129E-4</v>
      </c>
      <c r="BT18">
        <f t="shared" si="19"/>
        <v>298.32868995666502</v>
      </c>
      <c r="BU18">
        <f t="shared" si="20"/>
        <v>298.88990631103513</v>
      </c>
      <c r="BV18">
        <f t="shared" si="21"/>
        <v>160.1440393892517</v>
      </c>
      <c r="BW18">
        <f t="shared" si="22"/>
        <v>0.52668465780745533</v>
      </c>
      <c r="BX18">
        <f t="shared" si="23"/>
        <v>3.2137098460390754</v>
      </c>
      <c r="BY18">
        <f t="shared" si="24"/>
        <v>31.619446778218837</v>
      </c>
      <c r="BZ18">
        <f t="shared" si="25"/>
        <v>22.001494431417079</v>
      </c>
      <c r="CA18">
        <f t="shared" si="26"/>
        <v>25.459298133850098</v>
      </c>
      <c r="CB18">
        <f t="shared" si="27"/>
        <v>3.2677952976059026</v>
      </c>
      <c r="CC18">
        <f t="shared" si="28"/>
        <v>2.8937561241103187E-2</v>
      </c>
      <c r="CD18">
        <f t="shared" si="29"/>
        <v>0.97754108009705665</v>
      </c>
      <c r="CE18">
        <f t="shared" si="30"/>
        <v>2.2902542175088461</v>
      </c>
      <c r="CF18">
        <f t="shared" si="31"/>
        <v>1.8094077988276221E-2</v>
      </c>
      <c r="CG18">
        <f t="shared" si="32"/>
        <v>21.543143346330172</v>
      </c>
      <c r="CH18">
        <f t="shared" si="33"/>
        <v>0.5322491395765615</v>
      </c>
      <c r="CI18">
        <f t="shared" si="34"/>
        <v>29.174253057900511</v>
      </c>
      <c r="CJ18">
        <f t="shared" si="35"/>
        <v>397.77610795756806</v>
      </c>
      <c r="CK18">
        <f t="shared" si="36"/>
        <v>2.3265634352591289E-3</v>
      </c>
      <c r="CL18">
        <f t="shared" si="37"/>
        <v>0</v>
      </c>
      <c r="CM18">
        <f t="shared" si="38"/>
        <v>875.76937025001826</v>
      </c>
      <c r="CN18">
        <f t="shared" si="39"/>
        <v>144.83981323242188</v>
      </c>
      <c r="CO18">
        <f t="shared" si="40"/>
        <v>7.9208158778997576E-2</v>
      </c>
      <c r="CP18" t="e">
        <f t="shared" si="41"/>
        <v>#DIV/0!</v>
      </c>
    </row>
    <row r="19" spans="1:94" x14ac:dyDescent="0.3">
      <c r="A19" s="33">
        <v>19</v>
      </c>
      <c r="B19" s="33">
        <v>1</v>
      </c>
      <c r="C19" s="34">
        <v>45323</v>
      </c>
      <c r="D19" s="33" t="s">
        <v>423</v>
      </c>
      <c r="E19" s="33" t="s">
        <v>22</v>
      </c>
      <c r="F19" s="35" t="str">
        <f>MID(D19,5,3)</f>
        <v>033</v>
      </c>
      <c r="G19" s="36">
        <v>1</v>
      </c>
      <c r="H19" s="33" t="s">
        <v>17</v>
      </c>
      <c r="I19" s="37">
        <v>0.58777777777777784</v>
      </c>
      <c r="J19" s="33">
        <v>7057.9998856652528</v>
      </c>
      <c r="K19" s="33">
        <v>0</v>
      </c>
      <c r="L19">
        <f t="shared" si="0"/>
        <v>4.4083032256275496</v>
      </c>
      <c r="M19">
        <f t="shared" si="1"/>
        <v>2.7358162268131342E-2</v>
      </c>
      <c r="N19">
        <f t="shared" si="2"/>
        <v>130.01057160929793</v>
      </c>
      <c r="O19" s="33">
        <v>19</v>
      </c>
      <c r="P19" s="33">
        <v>19</v>
      </c>
      <c r="Q19" s="33">
        <v>0</v>
      </c>
      <c r="R19" s="33">
        <v>0</v>
      </c>
      <c r="S19" s="33">
        <v>293.308349609375</v>
      </c>
      <c r="T19" s="33">
        <v>478.11407470703125</v>
      </c>
      <c r="U19" s="33">
        <v>447.98077392578125</v>
      </c>
      <c r="V19" t="e">
        <f t="shared" si="3"/>
        <v>#DIV/0!</v>
      </c>
      <c r="W19">
        <f t="shared" si="4"/>
        <v>0.38653061031699942</v>
      </c>
      <c r="X19">
        <f t="shared" si="5"/>
        <v>6.3025337205800627E-2</v>
      </c>
      <c r="Y19" s="33">
        <v>-1</v>
      </c>
      <c r="Z19" s="33">
        <v>0.87</v>
      </c>
      <c r="AA19" s="33">
        <v>0.92</v>
      </c>
      <c r="AB19" s="33">
        <v>9.9138288497924805</v>
      </c>
      <c r="AC19">
        <f t="shared" si="6"/>
        <v>0.87495691442489631</v>
      </c>
      <c r="AD19">
        <f t="shared" si="7"/>
        <v>6.1720779901620528E-3</v>
      </c>
      <c r="AE19">
        <f t="shared" si="8"/>
        <v>0.16305393550620126</v>
      </c>
      <c r="AF19">
        <f t="shared" si="9"/>
        <v>1.6300731818367209</v>
      </c>
      <c r="AG19">
        <f t="shared" si="10"/>
        <v>-1</v>
      </c>
      <c r="AH19" s="33">
        <v>1001.4815673828125</v>
      </c>
      <c r="AI19" s="33">
        <v>0.5</v>
      </c>
      <c r="AJ19">
        <f t="shared" si="11"/>
        <v>27.613077398706526</v>
      </c>
      <c r="AK19">
        <f t="shared" si="12"/>
        <v>0.6017732602574728</v>
      </c>
      <c r="AL19">
        <f t="shared" si="13"/>
        <v>2.1943497846413198</v>
      </c>
      <c r="AM19">
        <f t="shared" si="14"/>
        <v>25.253391265869141</v>
      </c>
      <c r="AN19" s="33">
        <v>2</v>
      </c>
      <c r="AO19">
        <f t="shared" si="15"/>
        <v>4.644859790802002</v>
      </c>
      <c r="AP19" s="33">
        <v>1</v>
      </c>
      <c r="AQ19">
        <f t="shared" si="16"/>
        <v>9.2897195816040039</v>
      </c>
      <c r="AR19" s="33">
        <v>25.814613342285156</v>
      </c>
      <c r="AS19" s="33">
        <v>25.253391265869141</v>
      </c>
      <c r="AT19" s="33">
        <v>25.048688888549805</v>
      </c>
      <c r="AU19" s="33">
        <v>400.10675048828125</v>
      </c>
      <c r="AV19" s="33">
        <v>397.78448486328125</v>
      </c>
      <c r="AW19" s="33">
        <v>9.8765335083007813</v>
      </c>
      <c r="AX19" s="33">
        <v>10.17415714263916</v>
      </c>
      <c r="AY19" s="33">
        <v>30.066432952880859</v>
      </c>
      <c r="AZ19" s="33">
        <v>30.972465515136719</v>
      </c>
      <c r="BA19" s="33">
        <v>400.2711181640625</v>
      </c>
      <c r="BB19" s="33">
        <v>1001.4815673828125</v>
      </c>
      <c r="BC19" s="33">
        <v>26.999216079711914</v>
      </c>
      <c r="BD19" s="33">
        <v>101.59871673583984</v>
      </c>
      <c r="BE19" s="33">
        <v>-15.228263854980469</v>
      </c>
      <c r="BF19" s="33">
        <v>0.68462753295898438</v>
      </c>
      <c r="BG19" s="33">
        <v>0.38273581862449646</v>
      </c>
      <c r="BH19" s="33">
        <v>3.703610971570015E-3</v>
      </c>
      <c r="BI19" s="33">
        <v>0.24177518486976624</v>
      </c>
      <c r="BJ19" s="33">
        <v>2.7593793347477913E-3</v>
      </c>
      <c r="BK19" s="33">
        <v>0.5</v>
      </c>
      <c r="BL19" s="33">
        <v>-1.355140209197998</v>
      </c>
      <c r="BM19" s="33">
        <v>7.355140209197998</v>
      </c>
      <c r="BN19" s="33">
        <v>1</v>
      </c>
      <c r="BO19" s="33">
        <v>0</v>
      </c>
      <c r="BP19" s="33">
        <v>0.15999999642372131</v>
      </c>
      <c r="BQ19" s="33">
        <v>111115</v>
      </c>
      <c r="BR19">
        <f t="shared" si="17"/>
        <v>2.0013555908203124</v>
      </c>
      <c r="BS19">
        <f t="shared" si="18"/>
        <v>6.017732602574728E-4</v>
      </c>
      <c r="BT19">
        <f t="shared" si="19"/>
        <v>298.40339126586912</v>
      </c>
      <c r="BU19">
        <f t="shared" si="20"/>
        <v>298.96461334228513</v>
      </c>
      <c r="BV19">
        <f t="shared" si="21"/>
        <v>160.23704719967282</v>
      </c>
      <c r="BW19">
        <f t="shared" si="22"/>
        <v>0.53517536939416388</v>
      </c>
      <c r="BX19">
        <f t="shared" si="23"/>
        <v>3.2280310942022377</v>
      </c>
      <c r="BY19">
        <f t="shared" si="24"/>
        <v>31.772360891085164</v>
      </c>
      <c r="BZ19">
        <f t="shared" si="25"/>
        <v>21.598203748446004</v>
      </c>
      <c r="CA19">
        <f t="shared" si="26"/>
        <v>25.534002304077148</v>
      </c>
      <c r="CB19">
        <f t="shared" si="27"/>
        <v>3.2823274021775926</v>
      </c>
      <c r="CC19">
        <f t="shared" si="28"/>
        <v>2.727782924277029E-2</v>
      </c>
      <c r="CD19">
        <f t="shared" si="29"/>
        <v>1.0336813095609176</v>
      </c>
      <c r="CE19">
        <f t="shared" si="30"/>
        <v>2.2486460926166751</v>
      </c>
      <c r="CF19">
        <f t="shared" si="31"/>
        <v>1.7055842542945142E-2</v>
      </c>
      <c r="CG19">
        <f t="shared" si="32"/>
        <v>13.208907237597682</v>
      </c>
      <c r="CH19">
        <f t="shared" si="33"/>
        <v>0.3268367082089253</v>
      </c>
      <c r="CI19">
        <f t="shared" si="34"/>
        <v>30.769657854239274</v>
      </c>
      <c r="CJ19">
        <f t="shared" si="35"/>
        <v>397.14386172042748</v>
      </c>
      <c r="CK19">
        <f t="shared" si="36"/>
        <v>3.415436949791894E-3</v>
      </c>
      <c r="CL19">
        <f t="shared" si="37"/>
        <v>0</v>
      </c>
      <c r="CM19">
        <f t="shared" si="38"/>
        <v>876.25322205067448</v>
      </c>
      <c r="CN19">
        <f t="shared" si="39"/>
        <v>184.80572509765625</v>
      </c>
      <c r="CO19">
        <f t="shared" si="40"/>
        <v>6.3025337205800627E-2</v>
      </c>
      <c r="CP19" t="e">
        <f t="shared" si="41"/>
        <v>#DIV/0!</v>
      </c>
    </row>
    <row r="20" spans="1:94" x14ac:dyDescent="0.3">
      <c r="A20" s="33">
        <v>17</v>
      </c>
      <c r="B20" s="33">
        <v>1</v>
      </c>
      <c r="C20" s="34">
        <v>45323</v>
      </c>
      <c r="D20" s="33" t="s">
        <v>424</v>
      </c>
      <c r="E20" s="33" t="s">
        <v>22</v>
      </c>
      <c r="F20" s="35" t="str">
        <f>MID(D20,5,3)</f>
        <v>046</v>
      </c>
      <c r="G20" s="36">
        <v>1</v>
      </c>
      <c r="H20" s="33" t="s">
        <v>17</v>
      </c>
      <c r="I20" s="37">
        <v>0.5809375</v>
      </c>
      <c r="J20" s="33">
        <v>6465.9999264646322</v>
      </c>
      <c r="K20" s="33">
        <v>0</v>
      </c>
      <c r="L20">
        <f t="shared" si="0"/>
        <v>6.7176680865925622</v>
      </c>
      <c r="M20">
        <f t="shared" si="1"/>
        <v>6.217713773270811E-2</v>
      </c>
      <c r="N20">
        <f t="shared" si="2"/>
        <v>211.65671880044863</v>
      </c>
      <c r="O20" s="33">
        <v>17</v>
      </c>
      <c r="P20" s="33">
        <v>17</v>
      </c>
      <c r="Q20" s="33">
        <v>0</v>
      </c>
      <c r="R20" s="33">
        <v>0</v>
      </c>
      <c r="S20" s="33">
        <v>355.352294921875</v>
      </c>
      <c r="T20" s="33">
        <v>549.3763427734375</v>
      </c>
      <c r="U20" s="33">
        <v>490.27105712890625</v>
      </c>
      <c r="V20" t="e">
        <f t="shared" si="3"/>
        <v>#DIV/0!</v>
      </c>
      <c r="W20">
        <f t="shared" si="4"/>
        <v>0.35317146506903357</v>
      </c>
      <c r="X20">
        <f t="shared" si="5"/>
        <v>0.10758615004451737</v>
      </c>
      <c r="Y20" s="33">
        <v>-1</v>
      </c>
      <c r="Z20" s="33">
        <v>0.87</v>
      </c>
      <c r="AA20" s="33">
        <v>0.92</v>
      </c>
      <c r="AB20" s="33">
        <v>9.9633035659790039</v>
      </c>
      <c r="AC20">
        <f t="shared" si="6"/>
        <v>0.87498165178298948</v>
      </c>
      <c r="AD20">
        <f t="shared" si="7"/>
        <v>8.8399323858394524E-3</v>
      </c>
      <c r="AE20">
        <f t="shared" si="8"/>
        <v>0.30462865968938846</v>
      </c>
      <c r="AF20">
        <f t="shared" si="9"/>
        <v>1.5460047694196519</v>
      </c>
      <c r="AG20">
        <f t="shared" si="10"/>
        <v>-1</v>
      </c>
      <c r="AH20" s="33">
        <v>997.787841796875</v>
      </c>
      <c r="AI20" s="33">
        <v>0.5</v>
      </c>
      <c r="AJ20">
        <f t="shared" si="11"/>
        <v>46.963831877718754</v>
      </c>
      <c r="AK20">
        <f t="shared" si="12"/>
        <v>1.3612051766452056</v>
      </c>
      <c r="AL20">
        <f t="shared" si="13"/>
        <v>2.1928559172372841</v>
      </c>
      <c r="AM20">
        <f t="shared" si="14"/>
        <v>25.245843887329102</v>
      </c>
      <c r="AN20" s="33">
        <v>2</v>
      </c>
      <c r="AO20">
        <f t="shared" si="15"/>
        <v>4.644859790802002</v>
      </c>
      <c r="AP20" s="33">
        <v>1</v>
      </c>
      <c r="AQ20">
        <f t="shared" si="16"/>
        <v>9.2897195816040039</v>
      </c>
      <c r="AR20" s="33">
        <v>25.824142456054688</v>
      </c>
      <c r="AS20" s="33">
        <v>25.245843887329102</v>
      </c>
      <c r="AT20" s="33">
        <v>25.053354263305664</v>
      </c>
      <c r="AU20" s="33">
        <v>399.84585571289063</v>
      </c>
      <c r="AV20" s="33">
        <v>396.22000122070313</v>
      </c>
      <c r="AW20" s="33">
        <v>9.498326301574707</v>
      </c>
      <c r="AX20" s="33">
        <v>10.171514511108398</v>
      </c>
      <c r="AY20" s="33">
        <v>28.907512664794922</v>
      </c>
      <c r="AZ20" s="33">
        <v>30.956314086914063</v>
      </c>
      <c r="BA20" s="33">
        <v>400.2921142578125</v>
      </c>
      <c r="BB20" s="33">
        <v>997.787841796875</v>
      </c>
      <c r="BC20" s="33">
        <v>42.456710815429688</v>
      </c>
      <c r="BD20" s="33">
        <v>101.62947845458984</v>
      </c>
      <c r="BE20" s="33">
        <v>-15.228263854980469</v>
      </c>
      <c r="BF20" s="33">
        <v>0.68462753295898438</v>
      </c>
      <c r="BG20" s="33">
        <v>0.38273581862449646</v>
      </c>
      <c r="BH20" s="33">
        <v>3.703610971570015E-3</v>
      </c>
      <c r="BI20" s="33">
        <v>0.24177518486976624</v>
      </c>
      <c r="BJ20" s="33">
        <v>2.7593793347477913E-3</v>
      </c>
      <c r="BK20" s="33">
        <v>0.5</v>
      </c>
      <c r="BL20" s="33">
        <v>-1.355140209197998</v>
      </c>
      <c r="BM20" s="33">
        <v>7.355140209197998</v>
      </c>
      <c r="BN20" s="33">
        <v>1</v>
      </c>
      <c r="BO20" s="33">
        <v>0</v>
      </c>
      <c r="BP20" s="33">
        <v>0.15999999642372131</v>
      </c>
      <c r="BQ20" s="33">
        <v>111115</v>
      </c>
      <c r="BR20">
        <f t="shared" si="17"/>
        <v>2.0014605712890621</v>
      </c>
      <c r="BS20">
        <f t="shared" si="18"/>
        <v>1.3612051766452055E-3</v>
      </c>
      <c r="BT20">
        <f t="shared" si="19"/>
        <v>298.39584388732908</v>
      </c>
      <c r="BU20">
        <f t="shared" si="20"/>
        <v>298.97414245605466</v>
      </c>
      <c r="BV20">
        <f t="shared" si="21"/>
        <v>159.64605111913261</v>
      </c>
      <c r="BW20">
        <f t="shared" si="22"/>
        <v>0.40577431243905199</v>
      </c>
      <c r="BX20">
        <f t="shared" si="23"/>
        <v>3.2265816320945233</v>
      </c>
      <c r="BY20">
        <f t="shared" si="24"/>
        <v>31.748481652754194</v>
      </c>
      <c r="BZ20">
        <f t="shared" si="25"/>
        <v>21.576967141645795</v>
      </c>
      <c r="CA20">
        <f t="shared" si="26"/>
        <v>25.534993171691895</v>
      </c>
      <c r="CB20">
        <f t="shared" si="27"/>
        <v>3.2825205331292922</v>
      </c>
      <c r="CC20">
        <f t="shared" si="28"/>
        <v>6.1763746035530941E-2</v>
      </c>
      <c r="CD20">
        <f t="shared" si="29"/>
        <v>1.033725714857239</v>
      </c>
      <c r="CE20">
        <f t="shared" si="30"/>
        <v>2.248794818272053</v>
      </c>
      <c r="CF20">
        <f t="shared" si="31"/>
        <v>3.8639270293111087E-2</v>
      </c>
      <c r="CG20">
        <f t="shared" si="32"/>
        <v>21.510561943099376</v>
      </c>
      <c r="CH20">
        <f t="shared" si="33"/>
        <v>0.53418988982979498</v>
      </c>
      <c r="CI20">
        <f t="shared" si="34"/>
        <v>31.044342177402239</v>
      </c>
      <c r="CJ20">
        <f t="shared" si="35"/>
        <v>395.24377671389902</v>
      </c>
      <c r="CK20">
        <f t="shared" si="36"/>
        <v>5.2763787566313079E-3</v>
      </c>
      <c r="CL20">
        <f t="shared" si="37"/>
        <v>0</v>
      </c>
      <c r="CM20">
        <f t="shared" si="38"/>
        <v>873.04605394441387</v>
      </c>
      <c r="CN20">
        <f t="shared" si="39"/>
        <v>194.0240478515625</v>
      </c>
      <c r="CO20">
        <f t="shared" si="40"/>
        <v>0.10758615004451737</v>
      </c>
      <c r="CP20" t="e">
        <f t="shared" si="41"/>
        <v>#DIV/0!</v>
      </c>
    </row>
    <row r="21" spans="1:94" s="43" customFormat="1" x14ac:dyDescent="0.3">
      <c r="A21" s="38">
        <v>20</v>
      </c>
      <c r="B21" s="38">
        <v>1</v>
      </c>
      <c r="C21" s="39">
        <v>45323</v>
      </c>
      <c r="D21" s="38" t="s">
        <v>425</v>
      </c>
      <c r="E21" s="38" t="s">
        <v>22</v>
      </c>
      <c r="F21" s="40" t="str">
        <f>MID(D21,5,3)</f>
        <v>048</v>
      </c>
      <c r="G21" s="41">
        <v>1</v>
      </c>
      <c r="H21" s="38" t="s">
        <v>17</v>
      </c>
      <c r="I21" s="42">
        <v>0.59128472222222228</v>
      </c>
      <c r="J21" s="38">
        <v>7361.4998647486791</v>
      </c>
      <c r="K21" s="38">
        <v>0</v>
      </c>
      <c r="L21" s="43">
        <f t="shared" si="0"/>
        <v>4.4062615127828524</v>
      </c>
      <c r="M21" s="43">
        <f t="shared" si="1"/>
        <v>4.6431842093128228E-2</v>
      </c>
      <c r="N21" s="43">
        <f t="shared" si="2"/>
        <v>234.15710170596725</v>
      </c>
      <c r="O21" s="38">
        <v>20</v>
      </c>
      <c r="P21" s="38">
        <v>20</v>
      </c>
      <c r="Q21" s="38">
        <v>0</v>
      </c>
      <c r="R21" s="38">
        <v>0</v>
      </c>
      <c r="S21" s="38">
        <v>207.94189453125</v>
      </c>
      <c r="T21" s="38">
        <v>307.96868896484375</v>
      </c>
      <c r="U21" s="38">
        <v>281.07662963867188</v>
      </c>
      <c r="V21" s="43" t="e">
        <f t="shared" si="3"/>
        <v>#DIV/0!</v>
      </c>
      <c r="W21" s="43">
        <f t="shared" si="4"/>
        <v>0.32479533802545862</v>
      </c>
      <c r="X21" s="43">
        <f t="shared" si="5"/>
        <v>8.7320757887960954E-2</v>
      </c>
      <c r="Y21" s="38">
        <v>-1</v>
      </c>
      <c r="Z21" s="38">
        <v>0.87</v>
      </c>
      <c r="AA21" s="38">
        <v>0.92</v>
      </c>
      <c r="AB21" s="38">
        <v>9.9138288497924805</v>
      </c>
      <c r="AC21" s="43">
        <f t="shared" si="6"/>
        <v>0.87495691442489631</v>
      </c>
      <c r="AD21" s="43">
        <f t="shared" si="7"/>
        <v>6.1716097744200088E-3</v>
      </c>
      <c r="AE21" s="43">
        <f t="shared" si="8"/>
        <v>0.26884855681369557</v>
      </c>
      <c r="AF21" s="43">
        <f t="shared" si="9"/>
        <v>1.4810324281168914</v>
      </c>
      <c r="AG21" s="43">
        <f t="shared" si="10"/>
        <v>-1</v>
      </c>
      <c r="AH21" s="38">
        <v>1001.179443359375</v>
      </c>
      <c r="AI21" s="38">
        <v>0.5</v>
      </c>
      <c r="AJ21" s="43">
        <f t="shared" si="11"/>
        <v>38.24600630076921</v>
      </c>
      <c r="AK21" s="43">
        <f t="shared" si="12"/>
        <v>1.0054808341007211</v>
      </c>
      <c r="AL21" s="43">
        <f t="shared" si="13"/>
        <v>2.1642094103292147</v>
      </c>
      <c r="AM21" s="43">
        <f t="shared" si="14"/>
        <v>25.253322601318359</v>
      </c>
      <c r="AN21" s="38">
        <v>2</v>
      </c>
      <c r="AO21" s="43">
        <f t="shared" si="15"/>
        <v>4.644859790802002</v>
      </c>
      <c r="AP21" s="38">
        <v>1</v>
      </c>
      <c r="AQ21" s="43">
        <f t="shared" si="16"/>
        <v>9.2897195816040039</v>
      </c>
      <c r="AR21" s="38">
        <v>25.733901977539063</v>
      </c>
      <c r="AS21" s="38">
        <v>25.253322601318359</v>
      </c>
      <c r="AT21" s="38">
        <v>25.048894882202148</v>
      </c>
      <c r="AU21" s="38">
        <v>400.03634643554688</v>
      </c>
      <c r="AV21" s="38">
        <v>397.634765625</v>
      </c>
      <c r="AW21" s="38">
        <v>9.9744796752929688</v>
      </c>
      <c r="AX21" s="38">
        <v>10.471653938293457</v>
      </c>
      <c r="AY21" s="38">
        <v>30.507404327392578</v>
      </c>
      <c r="AZ21" s="38">
        <v>32.028034210205078</v>
      </c>
      <c r="BA21" s="38">
        <v>400.24267578125</v>
      </c>
      <c r="BB21" s="38">
        <v>1001.179443359375</v>
      </c>
      <c r="BC21" s="38">
        <v>25.930635452270508</v>
      </c>
      <c r="BD21" s="38">
        <v>101.58934783935547</v>
      </c>
      <c r="BE21" s="38">
        <v>-15.228263854980469</v>
      </c>
      <c r="BF21" s="38">
        <v>0.68462753295898438</v>
      </c>
      <c r="BG21" s="38">
        <v>0.38273581862449646</v>
      </c>
      <c r="BH21" s="38">
        <v>3.703610971570015E-3</v>
      </c>
      <c r="BI21" s="38">
        <v>0.24177518486976624</v>
      </c>
      <c r="BJ21" s="38">
        <v>2.7593793347477913E-3</v>
      </c>
      <c r="BK21" s="38">
        <v>0.5</v>
      </c>
      <c r="BL21" s="38">
        <v>-1.355140209197998</v>
      </c>
      <c r="BM21" s="38">
        <v>7.355140209197998</v>
      </c>
      <c r="BN21" s="38">
        <v>1</v>
      </c>
      <c r="BO21" s="38">
        <v>0</v>
      </c>
      <c r="BP21" s="38">
        <v>0.15999999642372131</v>
      </c>
      <c r="BQ21" s="38">
        <v>111115</v>
      </c>
      <c r="BR21" s="43">
        <f t="shared" si="17"/>
        <v>2.0012133789062498</v>
      </c>
      <c r="BS21" s="43">
        <f t="shared" si="18"/>
        <v>1.005480834100721E-3</v>
      </c>
      <c r="BT21" s="43">
        <f t="shared" si="19"/>
        <v>298.40332260131834</v>
      </c>
      <c r="BU21" s="43">
        <f t="shared" si="20"/>
        <v>298.88390197753904</v>
      </c>
      <c r="BV21" s="43">
        <f t="shared" si="21"/>
        <v>160.1887073570033</v>
      </c>
      <c r="BW21" s="43">
        <f t="shared" si="22"/>
        <v>0.46345848443924015</v>
      </c>
      <c r="BX21" s="43">
        <f t="shared" si="23"/>
        <v>3.2280179047198652</v>
      </c>
      <c r="BY21" s="43">
        <f t="shared" si="24"/>
        <v>31.775161209070575</v>
      </c>
      <c r="BZ21" s="43">
        <f t="shared" si="25"/>
        <v>21.303507270777118</v>
      </c>
      <c r="CA21" s="43">
        <f t="shared" si="26"/>
        <v>25.493612289428711</v>
      </c>
      <c r="CB21" s="43">
        <f t="shared" si="27"/>
        <v>3.2744633906004967</v>
      </c>
      <c r="CC21" s="43">
        <f t="shared" si="28"/>
        <v>4.620092082136211E-2</v>
      </c>
      <c r="CD21" s="43">
        <f t="shared" si="29"/>
        <v>1.0638084943906505</v>
      </c>
      <c r="CE21" s="43">
        <f t="shared" si="30"/>
        <v>2.2106548962098462</v>
      </c>
      <c r="CF21" s="43">
        <f t="shared" si="31"/>
        <v>2.889623393440157E-2</v>
      </c>
      <c r="CG21" s="43">
        <f t="shared" si="32"/>
        <v>23.787867254262842</v>
      </c>
      <c r="CH21" s="43">
        <f t="shared" si="33"/>
        <v>0.588874821692013</v>
      </c>
      <c r="CI21" s="43">
        <f t="shared" si="34"/>
        <v>31.849331484865885</v>
      </c>
      <c r="CJ21" s="43">
        <f t="shared" si="35"/>
        <v>396.99443918780202</v>
      </c>
      <c r="CK21" s="43">
        <f t="shared" si="36"/>
        <v>3.5349735330484104E-3</v>
      </c>
      <c r="CL21" s="43">
        <f t="shared" si="37"/>
        <v>0</v>
      </c>
      <c r="CM21" s="43">
        <f t="shared" si="38"/>
        <v>875.98887654735404</v>
      </c>
      <c r="CN21" s="43">
        <f t="shared" si="39"/>
        <v>100.02679443359375</v>
      </c>
      <c r="CO21" s="43">
        <f t="shared" si="40"/>
        <v>8.7320757887960954E-2</v>
      </c>
      <c r="CP21" s="43" t="e">
        <f t="shared" si="41"/>
        <v>#DIV/0!</v>
      </c>
    </row>
    <row r="22" spans="1:94" x14ac:dyDescent="0.3">
      <c r="A22" s="33">
        <v>5</v>
      </c>
      <c r="B22" s="33">
        <v>2</v>
      </c>
      <c r="C22" s="34">
        <v>45329</v>
      </c>
      <c r="D22" s="33" t="s">
        <v>406</v>
      </c>
      <c r="E22" s="35" t="s">
        <v>19</v>
      </c>
      <c r="F22" s="35" t="str">
        <f>MID(D22,3,3)</f>
        <v>158</v>
      </c>
      <c r="G22" s="36">
        <v>0</v>
      </c>
      <c r="H22" s="35" t="s">
        <v>19</v>
      </c>
      <c r="I22" s="44" t="s">
        <v>426</v>
      </c>
      <c r="J22" s="33">
        <v>2976.4999807374552</v>
      </c>
      <c r="K22" s="33">
        <v>0</v>
      </c>
      <c r="L22">
        <f t="shared" si="0"/>
        <v>4.8899777636328663</v>
      </c>
      <c r="M22">
        <f t="shared" si="1"/>
        <v>4.3526810893954548E-2</v>
      </c>
      <c r="N22">
        <f t="shared" si="2"/>
        <v>206.86268138113283</v>
      </c>
      <c r="O22" s="33">
        <v>5</v>
      </c>
      <c r="P22" s="33">
        <v>5</v>
      </c>
      <c r="Q22" s="33">
        <v>0</v>
      </c>
      <c r="R22" s="33">
        <v>0</v>
      </c>
      <c r="S22" s="33">
        <v>377.344970703125</v>
      </c>
      <c r="T22" s="33">
        <v>648.85009765625</v>
      </c>
      <c r="U22" s="33">
        <v>597.9029541015625</v>
      </c>
      <c r="V22" t="e">
        <f t="shared" si="3"/>
        <v>#DIV/0!</v>
      </c>
      <c r="W22">
        <f t="shared" si="4"/>
        <v>0.41844045016536918</v>
      </c>
      <c r="X22">
        <f t="shared" si="5"/>
        <v>7.8519127512990602E-2</v>
      </c>
      <c r="Y22" s="33">
        <v>-1</v>
      </c>
      <c r="Z22" s="33">
        <v>0.87</v>
      </c>
      <c r="AA22" s="33">
        <v>0.92</v>
      </c>
      <c r="AB22" s="33">
        <v>10.114733695983887</v>
      </c>
      <c r="AC22">
        <f t="shared" si="6"/>
        <v>0.87505736684799185</v>
      </c>
      <c r="AD22">
        <f t="shared" si="7"/>
        <v>6.7144486790690211E-3</v>
      </c>
      <c r="AE22">
        <f t="shared" si="8"/>
        <v>0.18764707733671437</v>
      </c>
      <c r="AF22">
        <f t="shared" si="9"/>
        <v>1.7195143649250617</v>
      </c>
      <c r="AG22">
        <f t="shared" si="10"/>
        <v>-1</v>
      </c>
      <c r="AH22" s="33">
        <v>1002.4593505859375</v>
      </c>
      <c r="AI22" s="33">
        <v>0.5</v>
      </c>
      <c r="AJ22">
        <f t="shared" si="11"/>
        <v>34.438859925539852</v>
      </c>
      <c r="AK22">
        <f t="shared" si="12"/>
        <v>0.8845631409300968</v>
      </c>
      <c r="AL22">
        <f t="shared" si="13"/>
        <v>2.018115804272242</v>
      </c>
      <c r="AM22">
        <f t="shared" si="14"/>
        <v>25.046710968017578</v>
      </c>
      <c r="AN22" s="33">
        <v>2</v>
      </c>
      <c r="AO22">
        <f t="shared" si="15"/>
        <v>4.644859790802002</v>
      </c>
      <c r="AP22" s="33">
        <v>1</v>
      </c>
      <c r="AQ22">
        <f t="shared" si="16"/>
        <v>9.2897195816040039</v>
      </c>
      <c r="AR22" s="33">
        <v>24.286125183105469</v>
      </c>
      <c r="AS22" s="33">
        <v>25.046710968017578</v>
      </c>
      <c r="AT22" s="33">
        <v>25.071657180786133</v>
      </c>
      <c r="AU22" s="33">
        <v>399.81231689453125</v>
      </c>
      <c r="AV22" s="33">
        <v>397.1943359375</v>
      </c>
      <c r="AW22" s="33">
        <v>11.149152755737305</v>
      </c>
      <c r="AX22" s="33">
        <v>11.58586311340332</v>
      </c>
      <c r="AY22" s="33">
        <v>36.966514587402344</v>
      </c>
      <c r="AZ22" s="33">
        <v>38.414485931396484</v>
      </c>
      <c r="BA22" s="33">
        <v>400.409423828125</v>
      </c>
      <c r="BB22" s="33">
        <v>1002.4593505859375</v>
      </c>
      <c r="BC22" s="33">
        <v>22.740833282470703</v>
      </c>
      <c r="BD22" s="33">
        <v>101.02204132080078</v>
      </c>
      <c r="BE22" s="33">
        <v>-14.875926971435547</v>
      </c>
      <c r="BF22" s="33">
        <v>0.75986814498901367</v>
      </c>
      <c r="BG22" s="33">
        <v>0.24570147693157196</v>
      </c>
      <c r="BH22" s="33">
        <v>2.3767487145960331E-3</v>
      </c>
      <c r="BI22" s="33">
        <v>0.28804135322570801</v>
      </c>
      <c r="BJ22" s="33">
        <v>9.5151696586981416E-4</v>
      </c>
      <c r="BK22" s="33">
        <v>0.5</v>
      </c>
      <c r="BL22" s="33">
        <v>-1.355140209197998</v>
      </c>
      <c r="BM22" s="33">
        <v>7.355140209197998</v>
      </c>
      <c r="BN22" s="33">
        <v>1</v>
      </c>
      <c r="BO22" s="33">
        <v>0</v>
      </c>
      <c r="BP22" s="33">
        <v>0.15999999642372131</v>
      </c>
      <c r="BQ22" s="33">
        <v>111115</v>
      </c>
      <c r="BR22">
        <f t="shared" si="17"/>
        <v>2.0020471191406251</v>
      </c>
      <c r="BS22">
        <f t="shared" si="18"/>
        <v>8.845631409300968E-4</v>
      </c>
      <c r="BT22">
        <f t="shared" si="19"/>
        <v>298.19671096801756</v>
      </c>
      <c r="BU22">
        <f t="shared" si="20"/>
        <v>297.43612518310545</v>
      </c>
      <c r="BV22">
        <f t="shared" si="21"/>
        <v>160.39349250867599</v>
      </c>
      <c r="BW22">
        <f t="shared" si="22"/>
        <v>0.43051784092771106</v>
      </c>
      <c r="BX22">
        <f t="shared" si="23"/>
        <v>3.1885433464516137</v>
      </c>
      <c r="BY22">
        <f t="shared" si="24"/>
        <v>31.562848114761682</v>
      </c>
      <c r="BZ22">
        <f t="shared" si="25"/>
        <v>19.976985001358361</v>
      </c>
      <c r="CA22">
        <f t="shared" si="26"/>
        <v>24.666418075561523</v>
      </c>
      <c r="CB22">
        <f t="shared" si="27"/>
        <v>3.1169874637512907</v>
      </c>
      <c r="CC22">
        <f t="shared" si="28"/>
        <v>4.3323817938778639E-2</v>
      </c>
      <c r="CD22">
        <f t="shared" si="29"/>
        <v>1.1704275421793717</v>
      </c>
      <c r="CE22">
        <f t="shared" si="30"/>
        <v>1.9465599215719189</v>
      </c>
      <c r="CF22">
        <f t="shared" si="31"/>
        <v>2.7095550984009786E-2</v>
      </c>
      <c r="CG22">
        <f t="shared" si="32"/>
        <v>20.89769034621645</v>
      </c>
      <c r="CH22">
        <f t="shared" si="33"/>
        <v>0.52080974642519429</v>
      </c>
      <c r="CI22">
        <f t="shared" si="34"/>
        <v>35.6133536962015</v>
      </c>
      <c r="CJ22">
        <f t="shared" si="35"/>
        <v>396.48371492005003</v>
      </c>
      <c r="CK22">
        <f t="shared" si="36"/>
        <v>4.3923243530427048E-3</v>
      </c>
      <c r="CL22">
        <f t="shared" si="37"/>
        <v>0</v>
      </c>
      <c r="CM22">
        <f t="shared" si="38"/>
        <v>877.20943969587836</v>
      </c>
      <c r="CN22">
        <f t="shared" si="39"/>
        <v>271.505126953125</v>
      </c>
      <c r="CO22">
        <f t="shared" si="40"/>
        <v>7.8519127512990602E-2</v>
      </c>
      <c r="CP22" t="e">
        <f t="shared" si="41"/>
        <v>#DIV/0!</v>
      </c>
    </row>
    <row r="23" spans="1:94" x14ac:dyDescent="0.3">
      <c r="A23" s="33">
        <v>4</v>
      </c>
      <c r="B23" s="33">
        <v>2</v>
      </c>
      <c r="C23" s="34">
        <v>45329</v>
      </c>
      <c r="D23" s="33" t="s">
        <v>407</v>
      </c>
      <c r="E23" s="35" t="s">
        <v>19</v>
      </c>
      <c r="F23" s="35" t="str">
        <f>MID(D23,3,3)</f>
        <v>167</v>
      </c>
      <c r="G23" s="36">
        <v>0</v>
      </c>
      <c r="H23" s="35" t="s">
        <v>19</v>
      </c>
      <c r="I23" s="44" t="s">
        <v>427</v>
      </c>
      <c r="J23" s="33">
        <v>2443.4998712269589</v>
      </c>
      <c r="K23" s="33">
        <v>0</v>
      </c>
      <c r="L23">
        <f t="shared" si="0"/>
        <v>4.6492888653451825</v>
      </c>
      <c r="M23">
        <f t="shared" si="1"/>
        <v>4.5869071767747495E-2</v>
      </c>
      <c r="N23">
        <f t="shared" si="2"/>
        <v>224.23538679008681</v>
      </c>
      <c r="O23" s="33">
        <v>4</v>
      </c>
      <c r="P23" s="33">
        <v>4</v>
      </c>
      <c r="Q23" s="33">
        <v>0</v>
      </c>
      <c r="R23" s="33">
        <v>0</v>
      </c>
      <c r="S23" s="33">
        <v>352.3212890625</v>
      </c>
      <c r="T23" s="33">
        <v>714.1014404296875</v>
      </c>
      <c r="U23" s="33">
        <v>637.65936279296875</v>
      </c>
      <c r="V23" t="e">
        <f t="shared" si="3"/>
        <v>#DIV/0!</v>
      </c>
      <c r="W23">
        <f t="shared" si="4"/>
        <v>0.50662291221468192</v>
      </c>
      <c r="X23">
        <f t="shared" si="5"/>
        <v>0.10704652491769544</v>
      </c>
      <c r="Y23" s="33">
        <v>-1</v>
      </c>
      <c r="Z23" s="33">
        <v>0.87</v>
      </c>
      <c r="AA23" s="33">
        <v>0.92</v>
      </c>
      <c r="AB23" s="33">
        <v>10.114733695983887</v>
      </c>
      <c r="AC23">
        <f t="shared" si="6"/>
        <v>0.87505736684799185</v>
      </c>
      <c r="AD23">
        <f t="shared" si="7"/>
        <v>6.4502857032069701E-3</v>
      </c>
      <c r="AE23">
        <f t="shared" si="8"/>
        <v>0.21129428286167676</v>
      </c>
      <c r="AF23">
        <f t="shared" si="9"/>
        <v>2.0268472629907115</v>
      </c>
      <c r="AG23">
        <f t="shared" si="10"/>
        <v>-1</v>
      </c>
      <c r="AH23" s="33">
        <v>1000.8714599609375</v>
      </c>
      <c r="AI23" s="33">
        <v>0.5</v>
      </c>
      <c r="AJ23">
        <f t="shared" si="11"/>
        <v>46.87674074582214</v>
      </c>
      <c r="AK23">
        <f t="shared" si="12"/>
        <v>0.94890546355821759</v>
      </c>
      <c r="AL23">
        <f t="shared" si="13"/>
        <v>2.0550257537615195</v>
      </c>
      <c r="AM23">
        <f t="shared" si="14"/>
        <v>25.105920791625977</v>
      </c>
      <c r="AN23" s="33">
        <v>2</v>
      </c>
      <c r="AO23">
        <f t="shared" si="15"/>
        <v>4.644859790802002</v>
      </c>
      <c r="AP23" s="33">
        <v>1</v>
      </c>
      <c r="AQ23">
        <f t="shared" si="16"/>
        <v>9.2897195816040039</v>
      </c>
      <c r="AR23" s="33">
        <v>24.260368347167969</v>
      </c>
      <c r="AS23" s="33">
        <v>25.105920791625977</v>
      </c>
      <c r="AT23" s="33">
        <v>25.069629669189453</v>
      </c>
      <c r="AU23" s="33">
        <v>399.93960571289063</v>
      </c>
      <c r="AV23" s="33">
        <v>397.428955078125</v>
      </c>
      <c r="AW23" s="33">
        <v>10.863458633422852</v>
      </c>
      <c r="AX23" s="33">
        <v>11.332057952880859</v>
      </c>
      <c r="AY23" s="33">
        <v>36.074882507324219</v>
      </c>
      <c r="AZ23" s="33">
        <v>37.630989074707031</v>
      </c>
      <c r="BA23" s="33">
        <v>400.40707397460938</v>
      </c>
      <c r="BB23" s="33">
        <v>1000.8714599609375</v>
      </c>
      <c r="BC23" s="33">
        <v>23.020427703857422</v>
      </c>
      <c r="BD23" s="33">
        <v>101.02195739746094</v>
      </c>
      <c r="BE23" s="33">
        <v>-14.622902870178223</v>
      </c>
      <c r="BF23" s="33">
        <v>0.74272924661636353</v>
      </c>
      <c r="BG23" s="33">
        <v>0.14321540296077728</v>
      </c>
      <c r="BH23" s="33">
        <v>7.4460380710661411E-3</v>
      </c>
      <c r="BI23" s="33">
        <v>3.6762233823537827E-2</v>
      </c>
      <c r="BJ23" s="33">
        <v>9.8753510974347591E-4</v>
      </c>
      <c r="BK23" s="33">
        <v>0.5</v>
      </c>
      <c r="BL23" s="33">
        <v>-1.355140209197998</v>
      </c>
      <c r="BM23" s="33">
        <v>7.355140209197998</v>
      </c>
      <c r="BN23" s="33">
        <v>1</v>
      </c>
      <c r="BO23" s="33">
        <v>0</v>
      </c>
      <c r="BP23" s="33">
        <v>0.15999999642372131</v>
      </c>
      <c r="BQ23" s="33">
        <v>111115</v>
      </c>
      <c r="BR23">
        <f t="shared" si="17"/>
        <v>2.0020353698730466</v>
      </c>
      <c r="BS23">
        <f t="shared" si="18"/>
        <v>9.4890546355821763E-4</v>
      </c>
      <c r="BT23">
        <f t="shared" si="19"/>
        <v>298.25592079162595</v>
      </c>
      <c r="BU23">
        <f t="shared" si="20"/>
        <v>297.41036834716795</v>
      </c>
      <c r="BV23">
        <f t="shared" si="21"/>
        <v>160.13943001435473</v>
      </c>
      <c r="BW23">
        <f t="shared" si="22"/>
        <v>0.41500013715638473</v>
      </c>
      <c r="BX23">
        <f t="shared" si="23"/>
        <v>3.1998124295030079</v>
      </c>
      <c r="BY23">
        <f t="shared" si="24"/>
        <v>31.674425163963722</v>
      </c>
      <c r="BZ23">
        <f t="shared" si="25"/>
        <v>20.342367211082863</v>
      </c>
      <c r="CA23">
        <f t="shared" si="26"/>
        <v>24.683144569396973</v>
      </c>
      <c r="CB23">
        <f t="shared" si="27"/>
        <v>3.1201049542811434</v>
      </c>
      <c r="CC23">
        <f t="shared" si="28"/>
        <v>4.5643700682649939E-2</v>
      </c>
      <c r="CD23">
        <f t="shared" si="29"/>
        <v>1.1447866757414886</v>
      </c>
      <c r="CE23">
        <f t="shared" si="30"/>
        <v>1.9753182785396548</v>
      </c>
      <c r="CF23">
        <f t="shared" si="31"/>
        <v>2.8547475864527796E-2</v>
      </c>
      <c r="CG23">
        <f t="shared" si="32"/>
        <v>22.652697691311324</v>
      </c>
      <c r="CH23">
        <f t="shared" si="33"/>
        <v>0.56421502239565691</v>
      </c>
      <c r="CI23">
        <f t="shared" si="34"/>
        <v>34.687808913133047</v>
      </c>
      <c r="CJ23">
        <f t="shared" si="35"/>
        <v>396.75331143645417</v>
      </c>
      <c r="CK23">
        <f t="shared" si="36"/>
        <v>4.0648342205174305E-3</v>
      </c>
      <c r="CL23">
        <f t="shared" si="37"/>
        <v>0</v>
      </c>
      <c r="CM23">
        <f t="shared" si="38"/>
        <v>875.8199443067233</v>
      </c>
      <c r="CN23">
        <f t="shared" si="39"/>
        <v>361.7801513671875</v>
      </c>
      <c r="CO23">
        <f t="shared" si="40"/>
        <v>0.10704652491769544</v>
      </c>
      <c r="CP23" t="e">
        <f t="shared" si="41"/>
        <v>#DIV/0!</v>
      </c>
    </row>
    <row r="24" spans="1:94" x14ac:dyDescent="0.3">
      <c r="A24" s="33">
        <v>1</v>
      </c>
      <c r="B24" s="33">
        <v>2</v>
      </c>
      <c r="C24" s="34">
        <v>45329</v>
      </c>
      <c r="D24" s="33" t="s">
        <v>408</v>
      </c>
      <c r="E24" s="35" t="s">
        <v>19</v>
      </c>
      <c r="F24" s="35" t="str">
        <f>MID(D24,3,3)</f>
        <v>180</v>
      </c>
      <c r="G24" s="36">
        <v>0</v>
      </c>
      <c r="H24" s="35" t="s">
        <v>19</v>
      </c>
      <c r="I24" s="44" t="s">
        <v>428</v>
      </c>
      <c r="J24" s="33">
        <v>1569.9999314267188</v>
      </c>
      <c r="K24" s="33">
        <v>0</v>
      </c>
      <c r="L24">
        <f t="shared" si="0"/>
        <v>5.5824908172758025</v>
      </c>
      <c r="M24">
        <f t="shared" si="1"/>
        <v>3.8050046937764766E-2</v>
      </c>
      <c r="N24">
        <f t="shared" si="2"/>
        <v>152.23386001673086</v>
      </c>
      <c r="O24" s="33">
        <v>1</v>
      </c>
      <c r="P24" s="33">
        <v>1</v>
      </c>
      <c r="Q24" s="33">
        <v>0</v>
      </c>
      <c r="R24" s="33">
        <v>0</v>
      </c>
      <c r="S24" s="33">
        <v>386.11865234375</v>
      </c>
      <c r="T24" s="33">
        <v>653.3270263671875</v>
      </c>
      <c r="U24" s="33">
        <v>595.3258056640625</v>
      </c>
      <c r="V24" t="e">
        <f t="shared" si="3"/>
        <v>#DIV/0!</v>
      </c>
      <c r="W24">
        <f t="shared" si="4"/>
        <v>0.40899635747390489</v>
      </c>
      <c r="X24">
        <f t="shared" si="5"/>
        <v>8.8778235649671008E-2</v>
      </c>
      <c r="Y24" s="33">
        <v>-1</v>
      </c>
      <c r="Z24" s="33">
        <v>0.87</v>
      </c>
      <c r="AA24" s="33">
        <v>0.92</v>
      </c>
      <c r="AB24" s="33">
        <v>10.114733695983887</v>
      </c>
      <c r="AC24">
        <f t="shared" si="6"/>
        <v>0.87505736684799185</v>
      </c>
      <c r="AD24">
        <f t="shared" si="7"/>
        <v>7.5048701975439095E-3</v>
      </c>
      <c r="AE24">
        <f t="shared" si="8"/>
        <v>0.21706363400885623</v>
      </c>
      <c r="AF24">
        <f t="shared" si="9"/>
        <v>1.6920369487500173</v>
      </c>
      <c r="AG24">
        <f t="shared" si="10"/>
        <v>-1</v>
      </c>
      <c r="AH24" s="33">
        <v>1002.32958984375</v>
      </c>
      <c r="AI24" s="33">
        <v>0.5</v>
      </c>
      <c r="AJ24">
        <f t="shared" si="11"/>
        <v>38.933512876022505</v>
      </c>
      <c r="AK24">
        <f t="shared" si="12"/>
        <v>0.80649762570828754</v>
      </c>
      <c r="AL24">
        <f t="shared" si="13"/>
        <v>2.104688556006288</v>
      </c>
      <c r="AM24">
        <f t="shared" si="14"/>
        <v>25.023738861083984</v>
      </c>
      <c r="AN24" s="33">
        <v>2</v>
      </c>
      <c r="AO24">
        <f t="shared" si="15"/>
        <v>4.644859790802002</v>
      </c>
      <c r="AP24" s="33">
        <v>1</v>
      </c>
      <c r="AQ24">
        <f t="shared" si="16"/>
        <v>9.2897195816040039</v>
      </c>
      <c r="AR24" s="33">
        <v>24.153064727783203</v>
      </c>
      <c r="AS24" s="33">
        <v>25.023738861083984</v>
      </c>
      <c r="AT24" s="33">
        <v>25.071079254150391</v>
      </c>
      <c r="AU24" s="33">
        <v>400.09658813476563</v>
      </c>
      <c r="AV24" s="33">
        <v>397.14852905273438</v>
      </c>
      <c r="AW24" s="33">
        <v>10.286942481994629</v>
      </c>
      <c r="AX24" s="33">
        <v>10.685431480407715</v>
      </c>
      <c r="AY24" s="33">
        <v>34.381885528564453</v>
      </c>
      <c r="AZ24" s="33">
        <v>35.713748931884766</v>
      </c>
      <c r="BA24" s="33">
        <v>400.45263671875</v>
      </c>
      <c r="BB24" s="33">
        <v>1002.32958984375</v>
      </c>
      <c r="BC24" s="33">
        <v>14.09235668182373</v>
      </c>
      <c r="BD24" s="33">
        <v>101.02465057373047</v>
      </c>
      <c r="BE24" s="33">
        <v>-14.622902870178223</v>
      </c>
      <c r="BF24" s="33">
        <v>0.74272924661636353</v>
      </c>
      <c r="BG24" s="33">
        <v>0.14321540296077728</v>
      </c>
      <c r="BH24" s="33">
        <v>7.4460380710661411E-3</v>
      </c>
      <c r="BI24" s="33">
        <v>3.6762233823537827E-2</v>
      </c>
      <c r="BJ24" s="33">
        <v>9.8753510974347591E-4</v>
      </c>
      <c r="BK24" s="33">
        <v>0.5</v>
      </c>
      <c r="BL24" s="33">
        <v>-1.355140209197998</v>
      </c>
      <c r="BM24" s="33">
        <v>7.355140209197998</v>
      </c>
      <c r="BN24" s="33">
        <v>1</v>
      </c>
      <c r="BO24" s="33">
        <v>0</v>
      </c>
      <c r="BP24" s="33">
        <v>0.15999999642372131</v>
      </c>
      <c r="BQ24" s="33">
        <v>111115</v>
      </c>
      <c r="BR24">
        <f t="shared" si="17"/>
        <v>2.0022631835937497</v>
      </c>
      <c r="BS24">
        <f t="shared" si="18"/>
        <v>8.0649762570828758E-4</v>
      </c>
      <c r="BT24">
        <f t="shared" si="19"/>
        <v>298.17373886108396</v>
      </c>
      <c r="BU24">
        <f t="shared" si="20"/>
        <v>297.30306472778318</v>
      </c>
      <c r="BV24">
        <f t="shared" si="21"/>
        <v>160.37273079039005</v>
      </c>
      <c r="BW24">
        <f t="shared" si="22"/>
        <v>0.43883502391074286</v>
      </c>
      <c r="BX24">
        <f t="shared" si="23"/>
        <v>3.1841805375440169</v>
      </c>
      <c r="BY24">
        <f t="shared" si="24"/>
        <v>31.518847325486341</v>
      </c>
      <c r="BZ24">
        <f t="shared" si="25"/>
        <v>20.833415845078626</v>
      </c>
      <c r="CA24">
        <f t="shared" si="26"/>
        <v>24.588401794433594</v>
      </c>
      <c r="CB24">
        <f t="shared" si="27"/>
        <v>3.1024826937967842</v>
      </c>
      <c r="CC24">
        <f t="shared" si="28"/>
        <v>3.7894832333457217E-2</v>
      </c>
      <c r="CD24">
        <f t="shared" si="29"/>
        <v>1.0794919815377289</v>
      </c>
      <c r="CE24">
        <f t="shared" si="30"/>
        <v>2.0229907122590554</v>
      </c>
      <c r="CF24">
        <f t="shared" si="31"/>
        <v>2.3698166534148354E-2</v>
      </c>
      <c r="CG24">
        <f t="shared" si="32"/>
        <v>15.379372513680433</v>
      </c>
      <c r="CH24">
        <f t="shared" si="33"/>
        <v>0.38331719465217223</v>
      </c>
      <c r="CI24">
        <f t="shared" si="34"/>
        <v>32.75227916234843</v>
      </c>
      <c r="CJ24">
        <f t="shared" si="35"/>
        <v>396.33727070019529</v>
      </c>
      <c r="CK24">
        <f t="shared" si="36"/>
        <v>4.6132249269832202E-3</v>
      </c>
      <c r="CL24">
        <f t="shared" si="37"/>
        <v>0</v>
      </c>
      <c r="CM24">
        <f t="shared" si="38"/>
        <v>877.09589160249959</v>
      </c>
      <c r="CN24">
        <f t="shared" si="39"/>
        <v>267.2083740234375</v>
      </c>
      <c r="CO24">
        <f t="shared" si="40"/>
        <v>8.8778235649671008E-2</v>
      </c>
      <c r="CP24" t="e">
        <f t="shared" si="41"/>
        <v>#DIV/0!</v>
      </c>
    </row>
    <row r="25" spans="1:94" x14ac:dyDescent="0.3">
      <c r="A25" s="33">
        <v>3</v>
      </c>
      <c r="B25" s="33">
        <v>2</v>
      </c>
      <c r="C25" s="34">
        <v>45329</v>
      </c>
      <c r="D25" s="33" t="s">
        <v>409</v>
      </c>
      <c r="E25" s="35" t="s">
        <v>19</v>
      </c>
      <c r="F25" s="35" t="str">
        <f>MID(D25,3,3)</f>
        <v>186</v>
      </c>
      <c r="G25" s="36">
        <v>0</v>
      </c>
      <c r="H25" s="35" t="s">
        <v>19</v>
      </c>
      <c r="I25" s="44" t="s">
        <v>429</v>
      </c>
      <c r="J25" s="33">
        <v>2203.9998877327889</v>
      </c>
      <c r="K25" s="33">
        <v>0</v>
      </c>
      <c r="L25">
        <f t="shared" si="0"/>
        <v>5.0831247337030581</v>
      </c>
      <c r="M25">
        <f t="shared" si="1"/>
        <v>7.374597453403374E-2</v>
      </c>
      <c r="N25">
        <f t="shared" si="2"/>
        <v>275.10209612661788</v>
      </c>
      <c r="O25" s="33">
        <v>3</v>
      </c>
      <c r="P25" s="33">
        <v>3</v>
      </c>
      <c r="Q25" s="33">
        <v>0</v>
      </c>
      <c r="R25" s="33">
        <v>0</v>
      </c>
      <c r="S25" s="33">
        <v>370.33837890625</v>
      </c>
      <c r="T25" s="33">
        <v>608.6767578125</v>
      </c>
      <c r="U25" s="33">
        <v>556.4927978515625</v>
      </c>
      <c r="V25" t="e">
        <f t="shared" si="3"/>
        <v>#DIV/0!</v>
      </c>
      <c r="W25">
        <f t="shared" si="4"/>
        <v>0.39156806276422501</v>
      </c>
      <c r="X25">
        <f t="shared" si="5"/>
        <v>8.5733452593917708E-2</v>
      </c>
      <c r="Y25" s="33">
        <v>-1</v>
      </c>
      <c r="Z25" s="33">
        <v>0.87</v>
      </c>
      <c r="AA25" s="33">
        <v>0.92</v>
      </c>
      <c r="AB25" s="33">
        <v>10.114733695983887</v>
      </c>
      <c r="AC25">
        <f t="shared" si="6"/>
        <v>0.87505736684799185</v>
      </c>
      <c r="AD25">
        <f t="shared" si="7"/>
        <v>6.9343513304490319E-3</v>
      </c>
      <c r="AE25">
        <f t="shared" si="8"/>
        <v>0.21894904295486534</v>
      </c>
      <c r="AF25">
        <f t="shared" si="9"/>
        <v>1.643569212594584</v>
      </c>
      <c r="AG25">
        <f t="shared" si="10"/>
        <v>-1</v>
      </c>
      <c r="AH25" s="33">
        <v>1002.4999389648438</v>
      </c>
      <c r="AI25" s="33">
        <v>0.5</v>
      </c>
      <c r="AJ25">
        <f t="shared" si="11"/>
        <v>37.604619460927147</v>
      </c>
      <c r="AK25">
        <f t="shared" si="12"/>
        <v>1.5095171254098689</v>
      </c>
      <c r="AL25">
        <f t="shared" si="13"/>
        <v>2.0393379616847298</v>
      </c>
      <c r="AM25">
        <f t="shared" si="14"/>
        <v>25.094659805297852</v>
      </c>
      <c r="AN25" s="33">
        <v>2</v>
      </c>
      <c r="AO25">
        <f t="shared" si="15"/>
        <v>4.644859790802002</v>
      </c>
      <c r="AP25" s="33">
        <v>1</v>
      </c>
      <c r="AQ25">
        <f t="shared" si="16"/>
        <v>9.2897195816040039</v>
      </c>
      <c r="AR25" s="33">
        <v>24.211818695068359</v>
      </c>
      <c r="AS25" s="33">
        <v>25.094659805297852</v>
      </c>
      <c r="AT25" s="33">
        <v>25.069913864135742</v>
      </c>
      <c r="AU25" s="33">
        <v>400.05853271484375</v>
      </c>
      <c r="AV25" s="33">
        <v>397.22003173828125</v>
      </c>
      <c r="AW25" s="33">
        <v>10.720617294311523</v>
      </c>
      <c r="AX25" s="33">
        <v>11.465969085693359</v>
      </c>
      <c r="AY25" s="33">
        <v>35.704761505126953</v>
      </c>
      <c r="AZ25" s="33">
        <v>38.187137603759766</v>
      </c>
      <c r="BA25" s="33">
        <v>400.40396118164063</v>
      </c>
      <c r="BB25" s="33">
        <v>1002.4999389648438</v>
      </c>
      <c r="BC25" s="33">
        <v>18.971963882446289</v>
      </c>
      <c r="BD25" s="33">
        <v>101.02317047119141</v>
      </c>
      <c r="BE25" s="33">
        <v>-14.622902870178223</v>
      </c>
      <c r="BF25" s="33">
        <v>0.74272924661636353</v>
      </c>
      <c r="BG25" s="33">
        <v>0.14321540296077728</v>
      </c>
      <c r="BH25" s="33">
        <v>7.4460380710661411E-3</v>
      </c>
      <c r="BI25" s="33">
        <v>3.6762233823537827E-2</v>
      </c>
      <c r="BJ25" s="33">
        <v>9.8753510974347591E-4</v>
      </c>
      <c r="BK25" s="33">
        <v>0.75</v>
      </c>
      <c r="BL25" s="33">
        <v>-1.355140209197998</v>
      </c>
      <c r="BM25" s="33">
        <v>7.355140209197998</v>
      </c>
      <c r="BN25" s="33">
        <v>1</v>
      </c>
      <c r="BO25" s="33">
        <v>0</v>
      </c>
      <c r="BP25" s="33">
        <v>0.15999999642372131</v>
      </c>
      <c r="BQ25" s="33">
        <v>111115</v>
      </c>
      <c r="BR25">
        <f t="shared" si="17"/>
        <v>2.0020198059082031</v>
      </c>
      <c r="BS25">
        <f t="shared" si="18"/>
        <v>1.5095171254098688E-3</v>
      </c>
      <c r="BT25">
        <f t="shared" si="19"/>
        <v>298.24465980529783</v>
      </c>
      <c r="BU25">
        <f t="shared" si="20"/>
        <v>297.36181869506834</v>
      </c>
      <c r="BV25">
        <f t="shared" si="21"/>
        <v>160.39998664915584</v>
      </c>
      <c r="BW25">
        <f t="shared" si="22"/>
        <v>0.31996939633835952</v>
      </c>
      <c r="BX25">
        <f t="shared" si="23"/>
        <v>3.1976665112461409</v>
      </c>
      <c r="BY25">
        <f t="shared" si="24"/>
        <v>31.652802979075119</v>
      </c>
      <c r="BZ25">
        <f t="shared" si="25"/>
        <v>20.18683389338176</v>
      </c>
      <c r="CA25">
        <f t="shared" si="26"/>
        <v>24.653239250183105</v>
      </c>
      <c r="CB25">
        <f t="shared" si="27"/>
        <v>3.1145331069885498</v>
      </c>
      <c r="CC25">
        <f t="shared" si="28"/>
        <v>7.3165156595700082E-2</v>
      </c>
      <c r="CD25">
        <f t="shared" si="29"/>
        <v>1.1583285495614108</v>
      </c>
      <c r="CE25">
        <f t="shared" si="30"/>
        <v>1.9562045574271389</v>
      </c>
      <c r="CF25">
        <f t="shared" si="31"/>
        <v>4.5780053426248239E-2</v>
      </c>
      <c r="CG25">
        <f t="shared" si="32"/>
        <v>27.791685953981403</v>
      </c>
      <c r="CH25">
        <f t="shared" si="33"/>
        <v>0.69256853669423213</v>
      </c>
      <c r="CI25">
        <f t="shared" si="34"/>
        <v>35.332279761625827</v>
      </c>
      <c r="CJ25">
        <f t="shared" si="35"/>
        <v>396.48134222992536</v>
      </c>
      <c r="CK25">
        <f t="shared" si="36"/>
        <v>4.5298067279616024E-3</v>
      </c>
      <c r="CL25">
        <f t="shared" si="37"/>
        <v>0</v>
      </c>
      <c r="CM25">
        <f t="shared" si="38"/>
        <v>877.24495685584873</v>
      </c>
      <c r="CN25">
        <f t="shared" si="39"/>
        <v>238.33837890625</v>
      </c>
      <c r="CO25">
        <f t="shared" si="40"/>
        <v>8.5733452593917708E-2</v>
      </c>
      <c r="CP25" t="e">
        <f t="shared" si="41"/>
        <v>#DIV/0!</v>
      </c>
    </row>
    <row r="26" spans="1:94" x14ac:dyDescent="0.3">
      <c r="A26" s="33">
        <v>2</v>
      </c>
      <c r="B26" s="33">
        <v>2</v>
      </c>
      <c r="C26" s="34">
        <v>45329</v>
      </c>
      <c r="D26" s="33" t="s">
        <v>410</v>
      </c>
      <c r="E26" s="35" t="s">
        <v>19</v>
      </c>
      <c r="F26" s="35" t="str">
        <f>MID(D26,3,3)</f>
        <v>196</v>
      </c>
      <c r="G26" s="36">
        <v>0</v>
      </c>
      <c r="H26" s="35" t="s">
        <v>19</v>
      </c>
      <c r="I26" s="44" t="s">
        <v>430</v>
      </c>
      <c r="J26" s="33">
        <v>1909.4999080291018</v>
      </c>
      <c r="K26" s="33">
        <v>0</v>
      </c>
      <c r="L26">
        <f t="shared" si="0"/>
        <v>6.7236024130660992</v>
      </c>
      <c r="M26">
        <f t="shared" si="1"/>
        <v>4.2891659887888886E-2</v>
      </c>
      <c r="N26">
        <f t="shared" si="2"/>
        <v>135.80606803283672</v>
      </c>
      <c r="O26" s="33">
        <v>2</v>
      </c>
      <c r="P26" s="33">
        <v>2</v>
      </c>
      <c r="Q26" s="33">
        <v>0</v>
      </c>
      <c r="R26" s="33">
        <v>0</v>
      </c>
      <c r="S26" s="33">
        <v>355.91357421875</v>
      </c>
      <c r="T26" s="33">
        <v>627.05413818359375</v>
      </c>
      <c r="U26" s="33">
        <v>563.2674560546875</v>
      </c>
      <c r="V26" t="e">
        <f t="shared" si="3"/>
        <v>#DIV/0!</v>
      </c>
      <c r="W26">
        <f t="shared" si="4"/>
        <v>0.43240375504141421</v>
      </c>
      <c r="X26">
        <f t="shared" si="5"/>
        <v>0.10172436197244311</v>
      </c>
      <c r="Y26" s="33">
        <v>-1</v>
      </c>
      <c r="Z26" s="33">
        <v>0.87</v>
      </c>
      <c r="AA26" s="33">
        <v>0.92</v>
      </c>
      <c r="AB26" s="33">
        <v>10.166239738464355</v>
      </c>
      <c r="AC26">
        <f t="shared" si="6"/>
        <v>0.87508311986923215</v>
      </c>
      <c r="AD26">
        <f t="shared" si="7"/>
        <v>8.8401594725557378E-3</v>
      </c>
      <c r="AE26">
        <f t="shared" si="8"/>
        <v>0.23525318822150443</v>
      </c>
      <c r="AF26">
        <f t="shared" si="9"/>
        <v>1.7618157429370664</v>
      </c>
      <c r="AG26">
        <f t="shared" si="10"/>
        <v>-1</v>
      </c>
      <c r="AH26" s="33">
        <v>998.41363525390625</v>
      </c>
      <c r="AI26" s="33">
        <v>0.5</v>
      </c>
      <c r="AJ26">
        <f t="shared" si="11"/>
        <v>44.438029089696215</v>
      </c>
      <c r="AK26">
        <f t="shared" si="12"/>
        <v>0.89937310232463885</v>
      </c>
      <c r="AL26">
        <f t="shared" si="13"/>
        <v>2.0828123866863431</v>
      </c>
      <c r="AM26">
        <f t="shared" si="14"/>
        <v>25.062944412231445</v>
      </c>
      <c r="AN26" s="33">
        <v>2</v>
      </c>
      <c r="AO26">
        <f t="shared" si="15"/>
        <v>4.644859790802002</v>
      </c>
      <c r="AP26" s="33">
        <v>1</v>
      </c>
      <c r="AQ26">
        <f t="shared" si="16"/>
        <v>9.2897195816040039</v>
      </c>
      <c r="AR26" s="33">
        <v>24.138971328735352</v>
      </c>
      <c r="AS26" s="33">
        <v>25.062944412231445</v>
      </c>
      <c r="AT26" s="33">
        <v>25.071218490600586</v>
      </c>
      <c r="AU26" s="33">
        <v>400.11251831054688</v>
      </c>
      <c r="AV26" s="33">
        <v>396.57601928710938</v>
      </c>
      <c r="AW26" s="33">
        <v>10.531450271606445</v>
      </c>
      <c r="AX26" s="33">
        <v>10.975744247436523</v>
      </c>
      <c r="AY26" s="33">
        <v>35.228767395019531</v>
      </c>
      <c r="AZ26" s="33">
        <v>36.714973449707031</v>
      </c>
      <c r="BA26" s="33">
        <v>400.411376953125</v>
      </c>
      <c r="BB26" s="33">
        <v>998.41363525390625</v>
      </c>
      <c r="BC26" s="33">
        <v>16.423288345336914</v>
      </c>
      <c r="BD26" s="33">
        <v>101.02432250976563</v>
      </c>
      <c r="BE26" s="33">
        <v>-14.622902870178223</v>
      </c>
      <c r="BF26" s="33">
        <v>0.74272924661636353</v>
      </c>
      <c r="BG26" s="33">
        <v>0.14321540296077728</v>
      </c>
      <c r="BH26" s="33">
        <v>7.4460380710661411E-3</v>
      </c>
      <c r="BI26" s="33">
        <v>3.6762233823537827E-2</v>
      </c>
      <c r="BJ26" s="33">
        <v>9.8753510974347591E-4</v>
      </c>
      <c r="BK26" s="33">
        <v>0.75</v>
      </c>
      <c r="BL26" s="33">
        <v>-1.355140209197998</v>
      </c>
      <c r="BM26" s="33">
        <v>7.355140209197998</v>
      </c>
      <c r="BN26" s="33">
        <v>1</v>
      </c>
      <c r="BO26" s="33">
        <v>0</v>
      </c>
      <c r="BP26" s="33">
        <v>0.15999999642372131</v>
      </c>
      <c r="BQ26" s="33">
        <v>111115</v>
      </c>
      <c r="BR26">
        <f t="shared" si="17"/>
        <v>2.0020568847656248</v>
      </c>
      <c r="BS26">
        <f t="shared" si="18"/>
        <v>8.9937310232463886E-4</v>
      </c>
      <c r="BT26">
        <f t="shared" si="19"/>
        <v>298.21294441223142</v>
      </c>
      <c r="BU26">
        <f t="shared" si="20"/>
        <v>297.28897132873533</v>
      </c>
      <c r="BV26">
        <f t="shared" si="21"/>
        <v>159.7461780700196</v>
      </c>
      <c r="BW26">
        <f t="shared" si="22"/>
        <v>0.41847205119129999</v>
      </c>
      <c r="BX26">
        <f t="shared" si="23"/>
        <v>3.1916295133240755</v>
      </c>
      <c r="BY26">
        <f t="shared" si="24"/>
        <v>31.592684157971494</v>
      </c>
      <c r="BZ26">
        <f t="shared" si="25"/>
        <v>20.61693991053497</v>
      </c>
      <c r="CA26">
        <f t="shared" si="26"/>
        <v>24.600957870483398</v>
      </c>
      <c r="CB26">
        <f t="shared" si="27"/>
        <v>3.1048131255826781</v>
      </c>
      <c r="CC26">
        <f t="shared" si="28"/>
        <v>4.2694534513185688E-2</v>
      </c>
      <c r="CD26">
        <f t="shared" si="29"/>
        <v>1.1088171266377322</v>
      </c>
      <c r="CE26">
        <f t="shared" si="30"/>
        <v>1.9959959989449458</v>
      </c>
      <c r="CF26">
        <f t="shared" si="31"/>
        <v>2.6701724812703147E-2</v>
      </c>
      <c r="CG26">
        <f t="shared" si="32"/>
        <v>13.71971601573247</v>
      </c>
      <c r="CH26">
        <f t="shared" si="33"/>
        <v>0.34244649557218215</v>
      </c>
      <c r="CI26">
        <f t="shared" si="34"/>
        <v>33.628670738379881</v>
      </c>
      <c r="CJ26">
        <f t="shared" si="35"/>
        <v>395.59893239251528</v>
      </c>
      <c r="CK26">
        <f t="shared" si="36"/>
        <v>5.7155313933060095E-3</v>
      </c>
      <c r="CL26">
        <f t="shared" si="37"/>
        <v>0</v>
      </c>
      <c r="CM26">
        <f t="shared" si="38"/>
        <v>873.69491885796992</v>
      </c>
      <c r="CN26">
        <f t="shared" si="39"/>
        <v>271.14056396484375</v>
      </c>
      <c r="CO26">
        <f t="shared" si="40"/>
        <v>0.10172436197244311</v>
      </c>
      <c r="CP26" t="e">
        <f t="shared" si="41"/>
        <v>#DIV/0!</v>
      </c>
    </row>
    <row r="27" spans="1:94" x14ac:dyDescent="0.3">
      <c r="A27" s="33">
        <v>6</v>
      </c>
      <c r="B27" s="33">
        <v>2</v>
      </c>
      <c r="C27" s="34">
        <v>45329</v>
      </c>
      <c r="D27" s="33" t="s">
        <v>411</v>
      </c>
      <c r="E27" s="35" t="s">
        <v>282</v>
      </c>
      <c r="F27" s="35" t="str">
        <f>MID(D27,5,3)</f>
        <v>102</v>
      </c>
      <c r="G27" s="36">
        <v>1</v>
      </c>
      <c r="H27" s="35" t="s">
        <v>19</v>
      </c>
      <c r="I27" s="44" t="s">
        <v>431</v>
      </c>
      <c r="J27" s="33">
        <v>3219.9999639559537</v>
      </c>
      <c r="K27" s="33">
        <v>0</v>
      </c>
      <c r="L27">
        <f t="shared" si="0"/>
        <v>6.3357863366978684</v>
      </c>
      <c r="M27">
        <f t="shared" si="1"/>
        <v>3.8833536398353186E-2</v>
      </c>
      <c r="N27">
        <f t="shared" si="2"/>
        <v>126.27030431141719</v>
      </c>
      <c r="O27" s="33">
        <v>6</v>
      </c>
      <c r="P27" s="33">
        <v>6</v>
      </c>
      <c r="Q27" s="33">
        <v>0</v>
      </c>
      <c r="R27" s="33">
        <v>0</v>
      </c>
      <c r="S27" s="33">
        <v>341.636962890625</v>
      </c>
      <c r="T27" s="33">
        <v>638.62890625</v>
      </c>
      <c r="U27" s="33">
        <v>557.28240966796875</v>
      </c>
      <c r="V27" t="e">
        <f t="shared" si="3"/>
        <v>#DIV/0!</v>
      </c>
      <c r="W27">
        <f t="shared" si="4"/>
        <v>0.46504619576852263</v>
      </c>
      <c r="X27">
        <f t="shared" si="5"/>
        <v>0.12737678452372941</v>
      </c>
      <c r="Y27" s="33">
        <v>-1</v>
      </c>
      <c r="Z27" s="33">
        <v>0.87</v>
      </c>
      <c r="AA27" s="33">
        <v>0.92</v>
      </c>
      <c r="AB27" s="33">
        <v>10.114733695983887</v>
      </c>
      <c r="AC27">
        <f t="shared" si="6"/>
        <v>0.87505736684799185</v>
      </c>
      <c r="AD27">
        <f t="shared" si="7"/>
        <v>8.3768111027442919E-3</v>
      </c>
      <c r="AE27">
        <f t="shared" si="8"/>
        <v>0.27390135793548431</v>
      </c>
      <c r="AF27">
        <f t="shared" si="9"/>
        <v>1.869320289135274</v>
      </c>
      <c r="AG27">
        <f t="shared" si="10"/>
        <v>-1</v>
      </c>
      <c r="AH27" s="33">
        <v>1000.763427734375</v>
      </c>
      <c r="AI27" s="33">
        <v>0.5</v>
      </c>
      <c r="AJ27">
        <f t="shared" si="11"/>
        <v>55.773543420094846</v>
      </c>
      <c r="AK27">
        <f t="shared" si="12"/>
        <v>0.78267167187820774</v>
      </c>
      <c r="AL27">
        <f t="shared" si="13"/>
        <v>2.000339709375242</v>
      </c>
      <c r="AM27">
        <f t="shared" si="14"/>
        <v>25.019708633422852</v>
      </c>
      <c r="AN27" s="33">
        <v>2</v>
      </c>
      <c r="AO27">
        <f t="shared" si="15"/>
        <v>4.644859790802002</v>
      </c>
      <c r="AP27" s="33">
        <v>1</v>
      </c>
      <c r="AQ27">
        <f t="shared" si="16"/>
        <v>9.2897195816040039</v>
      </c>
      <c r="AR27" s="33">
        <v>24.318605422973633</v>
      </c>
      <c r="AS27" s="33">
        <v>25.019708633422852</v>
      </c>
      <c r="AT27" s="33">
        <v>25.068891525268555</v>
      </c>
      <c r="AU27" s="33">
        <v>400.03094482421875</v>
      </c>
      <c r="AV27" s="33">
        <v>396.71112060546875</v>
      </c>
      <c r="AW27" s="33">
        <v>11.324913024902344</v>
      </c>
      <c r="AX27" s="33">
        <v>11.71127986907959</v>
      </c>
      <c r="AY27" s="33">
        <v>37.475566864013672</v>
      </c>
      <c r="AZ27" s="33">
        <v>38.754100799560547</v>
      </c>
      <c r="BA27" s="33">
        <v>400.39956665039063</v>
      </c>
      <c r="BB27" s="33">
        <v>1000.763427734375</v>
      </c>
      <c r="BC27" s="33">
        <v>20.77813720703125</v>
      </c>
      <c r="BD27" s="33">
        <v>101.02021026611328</v>
      </c>
      <c r="BE27" s="33">
        <v>-14.875926971435547</v>
      </c>
      <c r="BF27" s="33">
        <v>0.75986814498901367</v>
      </c>
      <c r="BG27" s="33">
        <v>0.24570147693157196</v>
      </c>
      <c r="BH27" s="33">
        <v>2.3767487145960331E-3</v>
      </c>
      <c r="BI27" s="33">
        <v>0.28804135322570801</v>
      </c>
      <c r="BJ27" s="33">
        <v>9.5151696586981416E-4</v>
      </c>
      <c r="BK27" s="33">
        <v>0.5</v>
      </c>
      <c r="BL27" s="33">
        <v>-1.355140209197998</v>
      </c>
      <c r="BM27" s="33">
        <v>7.355140209197998</v>
      </c>
      <c r="BN27" s="33">
        <v>1</v>
      </c>
      <c r="BO27" s="33">
        <v>0</v>
      </c>
      <c r="BP27" s="33">
        <v>0.15999999642372131</v>
      </c>
      <c r="BQ27" s="33">
        <v>111115</v>
      </c>
      <c r="BR27">
        <f t="shared" si="17"/>
        <v>2.001997833251953</v>
      </c>
      <c r="BS27">
        <f t="shared" si="18"/>
        <v>7.8267167187820777E-4</v>
      </c>
      <c r="BT27">
        <f t="shared" si="19"/>
        <v>298.16970863342283</v>
      </c>
      <c r="BU27">
        <f t="shared" si="20"/>
        <v>297.46860542297361</v>
      </c>
      <c r="BV27">
        <f t="shared" si="21"/>
        <v>160.12214485849108</v>
      </c>
      <c r="BW27">
        <f t="shared" si="22"/>
        <v>0.44923275049007089</v>
      </c>
      <c r="BX27">
        <f t="shared" si="23"/>
        <v>3.1834156642349618</v>
      </c>
      <c r="BY27">
        <f t="shared" si="24"/>
        <v>31.512661237281371</v>
      </c>
      <c r="BZ27">
        <f t="shared" si="25"/>
        <v>19.801381368201781</v>
      </c>
      <c r="CA27">
        <f t="shared" si="26"/>
        <v>24.669157028198242</v>
      </c>
      <c r="CB27">
        <f t="shared" si="27"/>
        <v>3.1174977643457447</v>
      </c>
      <c r="CC27">
        <f t="shared" si="28"/>
        <v>3.867187750761996E-2</v>
      </c>
      <c r="CD27">
        <f t="shared" si="29"/>
        <v>1.1830759548597198</v>
      </c>
      <c r="CE27">
        <f t="shared" si="30"/>
        <v>1.9344218094860248</v>
      </c>
      <c r="CF27">
        <f t="shared" si="31"/>
        <v>2.4184395681925767E-2</v>
      </c>
      <c r="CG27">
        <f t="shared" si="32"/>
        <v>12.755852691905474</v>
      </c>
      <c r="CH27">
        <f t="shared" si="33"/>
        <v>0.31829282758371086</v>
      </c>
      <c r="CI27">
        <f t="shared" si="34"/>
        <v>36.043072387076094</v>
      </c>
      <c r="CJ27">
        <f t="shared" si="35"/>
        <v>395.79039189246436</v>
      </c>
      <c r="CK27">
        <f t="shared" si="36"/>
        <v>5.7697511167652173E-3</v>
      </c>
      <c r="CL27">
        <f t="shared" si="37"/>
        <v>0</v>
      </c>
      <c r="CM27">
        <f t="shared" si="38"/>
        <v>875.72540991101278</v>
      </c>
      <c r="CN27">
        <f t="shared" si="39"/>
        <v>296.991943359375</v>
      </c>
      <c r="CO27">
        <f t="shared" si="40"/>
        <v>0.12737678452372941</v>
      </c>
      <c r="CP27" t="e">
        <f t="shared" si="41"/>
        <v>#DIV/0!</v>
      </c>
    </row>
    <row r="28" spans="1:94" x14ac:dyDescent="0.3">
      <c r="A28" s="33">
        <v>7</v>
      </c>
      <c r="B28" s="33">
        <v>2</v>
      </c>
      <c r="C28" s="34">
        <v>45329</v>
      </c>
      <c r="D28" s="33" t="s">
        <v>412</v>
      </c>
      <c r="E28" s="35" t="s">
        <v>282</v>
      </c>
      <c r="F28" s="35" t="str">
        <f>MID(D28,5,3)</f>
        <v>103</v>
      </c>
      <c r="G28" s="36">
        <v>1</v>
      </c>
      <c r="H28" s="35" t="s">
        <v>19</v>
      </c>
      <c r="I28" s="44" t="s">
        <v>432</v>
      </c>
      <c r="J28" s="33">
        <v>3453.999947829172</v>
      </c>
      <c r="K28" s="33">
        <v>0</v>
      </c>
      <c r="L28">
        <f t="shared" si="0"/>
        <v>5.7623100063164774</v>
      </c>
      <c r="M28">
        <f t="shared" si="1"/>
        <v>3.6046814650449933E-2</v>
      </c>
      <c r="N28">
        <f t="shared" si="2"/>
        <v>131.77671865232006</v>
      </c>
      <c r="O28" s="33">
        <v>7</v>
      </c>
      <c r="P28" s="33">
        <v>7</v>
      </c>
      <c r="Q28" s="33">
        <v>0</v>
      </c>
      <c r="R28" s="33">
        <v>0</v>
      </c>
      <c r="S28" s="33">
        <v>358.7080078125</v>
      </c>
      <c r="T28" s="33">
        <v>643.24212646484375</v>
      </c>
      <c r="U28" s="33">
        <v>574.304443359375</v>
      </c>
      <c r="V28" t="e">
        <f t="shared" si="3"/>
        <v>#DIV/0!</v>
      </c>
      <c r="W28">
        <f t="shared" si="4"/>
        <v>0.44234372555183527</v>
      </c>
      <c r="X28">
        <f t="shared" si="5"/>
        <v>0.10717221442622123</v>
      </c>
      <c r="Y28" s="33">
        <v>-1</v>
      </c>
      <c r="Z28" s="33">
        <v>0.87</v>
      </c>
      <c r="AA28" s="33">
        <v>0.92</v>
      </c>
      <c r="AB28" s="33">
        <v>10.114733695983887</v>
      </c>
      <c r="AC28">
        <f t="shared" si="6"/>
        <v>0.87505736684799185</v>
      </c>
      <c r="AD28">
        <f t="shared" si="7"/>
        <v>7.7173582681155511E-3</v>
      </c>
      <c r="AE28">
        <f t="shared" si="8"/>
        <v>0.24228265992135667</v>
      </c>
      <c r="AF28">
        <f t="shared" si="9"/>
        <v>1.7932193105682557</v>
      </c>
      <c r="AG28">
        <f t="shared" si="10"/>
        <v>-1</v>
      </c>
      <c r="AH28" s="33">
        <v>1001.3591918945313</v>
      </c>
      <c r="AI28" s="33">
        <v>0.5</v>
      </c>
      <c r="AJ28">
        <f t="shared" si="11"/>
        <v>46.954651633045039</v>
      </c>
      <c r="AK28">
        <f t="shared" si="12"/>
        <v>0.72211479813713797</v>
      </c>
      <c r="AL28">
        <f t="shared" si="13"/>
        <v>1.9876770695995756</v>
      </c>
      <c r="AM28">
        <f t="shared" si="14"/>
        <v>25.014703750610352</v>
      </c>
      <c r="AN28" s="33">
        <v>2</v>
      </c>
      <c r="AO28">
        <f t="shared" si="15"/>
        <v>4.644859790802002</v>
      </c>
      <c r="AP28" s="33">
        <v>1</v>
      </c>
      <c r="AQ28">
        <f t="shared" si="16"/>
        <v>9.2897195816040039</v>
      </c>
      <c r="AR28" s="33">
        <v>24.364883422851563</v>
      </c>
      <c r="AS28" s="33">
        <v>25.014703750610352</v>
      </c>
      <c r="AT28" s="33">
        <v>25.070934295654297</v>
      </c>
      <c r="AU28" s="33">
        <v>399.91867065429688</v>
      </c>
      <c r="AV28" s="33">
        <v>396.8973388671875</v>
      </c>
      <c r="AW28" s="33">
        <v>11.470041275024414</v>
      </c>
      <c r="AX28" s="33">
        <v>11.826459884643555</v>
      </c>
      <c r="AY28" s="33">
        <v>37.853172302246094</v>
      </c>
      <c r="AZ28" s="33">
        <v>39.0294189453125</v>
      </c>
      <c r="BA28" s="33">
        <v>400.41384887695313</v>
      </c>
      <c r="BB28" s="33">
        <v>1001.3591918945313</v>
      </c>
      <c r="BC28" s="33">
        <v>17.554738998413086</v>
      </c>
      <c r="BD28" s="33">
        <v>101.02676391601563</v>
      </c>
      <c r="BE28" s="33">
        <v>-14.875926971435547</v>
      </c>
      <c r="BF28" s="33">
        <v>0.75986814498901367</v>
      </c>
      <c r="BG28" s="33">
        <v>0.24570147693157196</v>
      </c>
      <c r="BH28" s="33">
        <v>2.3767487145960331E-3</v>
      </c>
      <c r="BI28" s="33">
        <v>0.28804135322570801</v>
      </c>
      <c r="BJ28" s="33">
        <v>9.5151696586981416E-4</v>
      </c>
      <c r="BK28" s="33">
        <v>0.5</v>
      </c>
      <c r="BL28" s="33">
        <v>-1.355140209197998</v>
      </c>
      <c r="BM28" s="33">
        <v>7.355140209197998</v>
      </c>
      <c r="BN28" s="33">
        <v>1</v>
      </c>
      <c r="BO28" s="33">
        <v>0</v>
      </c>
      <c r="BP28" s="33">
        <v>0.15999999642372131</v>
      </c>
      <c r="BQ28" s="33">
        <v>111115</v>
      </c>
      <c r="BR28">
        <f t="shared" si="17"/>
        <v>2.0020692443847654</v>
      </c>
      <c r="BS28">
        <f t="shared" si="18"/>
        <v>7.2211479813713792E-4</v>
      </c>
      <c r="BT28">
        <f t="shared" si="19"/>
        <v>298.16470375061033</v>
      </c>
      <c r="BU28">
        <f t="shared" si="20"/>
        <v>297.51488342285154</v>
      </c>
      <c r="BV28">
        <f t="shared" si="21"/>
        <v>160.21746712198546</v>
      </c>
      <c r="BW28">
        <f t="shared" si="22"/>
        <v>0.46202071583699172</v>
      </c>
      <c r="BX28">
        <f t="shared" si="23"/>
        <v>3.1824660403276894</v>
      </c>
      <c r="BY28">
        <f t="shared" si="24"/>
        <v>31.501217271230221</v>
      </c>
      <c r="BZ28">
        <f t="shared" si="25"/>
        <v>19.674757386586666</v>
      </c>
      <c r="CA28">
        <f t="shared" si="26"/>
        <v>24.689793586730957</v>
      </c>
      <c r="CB28">
        <f t="shared" si="27"/>
        <v>3.1213449575173682</v>
      </c>
      <c r="CC28">
        <f t="shared" si="28"/>
        <v>3.5907483169128916E-2</v>
      </c>
      <c r="CD28">
        <f t="shared" si="29"/>
        <v>1.1947889707281139</v>
      </c>
      <c r="CE28">
        <f t="shared" si="30"/>
        <v>1.9265559867892543</v>
      </c>
      <c r="CF28">
        <f t="shared" si="31"/>
        <v>2.2454653589957369E-2</v>
      </c>
      <c r="CG28">
        <f t="shared" si="32"/>
        <v>13.312975444915152</v>
      </c>
      <c r="CH28">
        <f t="shared" si="33"/>
        <v>0.33201713830693153</v>
      </c>
      <c r="CI28">
        <f t="shared" si="34"/>
        <v>36.406604335603731</v>
      </c>
      <c r="CJ28">
        <f t="shared" si="35"/>
        <v>396.05994884263475</v>
      </c>
      <c r="CK28">
        <f t="shared" si="36"/>
        <v>5.2968279441556942E-3</v>
      </c>
      <c r="CL28">
        <f t="shared" si="37"/>
        <v>0</v>
      </c>
      <c r="CM28">
        <f t="shared" si="38"/>
        <v>876.24673772826145</v>
      </c>
      <c r="CN28">
        <f t="shared" si="39"/>
        <v>284.53411865234375</v>
      </c>
      <c r="CO28">
        <f t="shared" si="40"/>
        <v>0.10717221442622123</v>
      </c>
      <c r="CP28" t="e">
        <f t="shared" si="41"/>
        <v>#DIV/0!</v>
      </c>
    </row>
    <row r="29" spans="1:94" x14ac:dyDescent="0.3">
      <c r="A29" s="33">
        <v>10</v>
      </c>
      <c r="B29" s="33">
        <v>2</v>
      </c>
      <c r="C29" s="34">
        <v>45329</v>
      </c>
      <c r="D29" s="33" t="s">
        <v>413</v>
      </c>
      <c r="E29" s="35" t="s">
        <v>282</v>
      </c>
      <c r="F29" s="35" t="str">
        <f>MID(D29,5,3)</f>
        <v>108</v>
      </c>
      <c r="G29" s="36">
        <v>1</v>
      </c>
      <c r="H29" s="35" t="s">
        <v>19</v>
      </c>
      <c r="I29" s="44" t="s">
        <v>433</v>
      </c>
      <c r="J29" s="33">
        <v>4395.999882908538</v>
      </c>
      <c r="K29" s="33">
        <v>0</v>
      </c>
      <c r="L29">
        <f t="shared" si="0"/>
        <v>7.5587522864735259</v>
      </c>
      <c r="M29">
        <f t="shared" si="1"/>
        <v>5.2896407983118593E-2</v>
      </c>
      <c r="N29">
        <f t="shared" si="2"/>
        <v>157.53020175795317</v>
      </c>
      <c r="O29" s="33">
        <v>10</v>
      </c>
      <c r="P29" s="33">
        <v>10</v>
      </c>
      <c r="Q29" s="33">
        <v>0</v>
      </c>
      <c r="R29" s="33">
        <v>0</v>
      </c>
      <c r="S29" s="33">
        <v>346.930419921875</v>
      </c>
      <c r="T29" s="33">
        <v>592.793701171875</v>
      </c>
      <c r="U29" s="33">
        <v>523.53564453125</v>
      </c>
      <c r="V29" t="e">
        <f t="shared" si="3"/>
        <v>#DIV/0!</v>
      </c>
      <c r="W29">
        <f t="shared" si="4"/>
        <v>0.41475353190150421</v>
      </c>
      <c r="X29">
        <f t="shared" si="5"/>
        <v>0.1168333207719835</v>
      </c>
      <c r="Y29" s="33">
        <v>-1</v>
      </c>
      <c r="Z29" s="33">
        <v>0.87</v>
      </c>
      <c r="AA29" s="33">
        <v>0.92</v>
      </c>
      <c r="AB29" s="33">
        <v>10.114733695983887</v>
      </c>
      <c r="AC29">
        <f t="shared" si="6"/>
        <v>0.87505736684799185</v>
      </c>
      <c r="AD29">
        <f t="shared" si="7"/>
        <v>9.7846538702655965E-3</v>
      </c>
      <c r="AE29">
        <f t="shared" si="8"/>
        <v>0.28169337157020069</v>
      </c>
      <c r="AF29">
        <f t="shared" si="9"/>
        <v>1.7086818195572639</v>
      </c>
      <c r="AG29">
        <f t="shared" si="10"/>
        <v>-1</v>
      </c>
      <c r="AH29" s="33">
        <v>999.6051025390625</v>
      </c>
      <c r="AI29" s="33">
        <v>0.5</v>
      </c>
      <c r="AJ29">
        <f t="shared" si="11"/>
        <v>51.097742677041971</v>
      </c>
      <c r="AK29">
        <f t="shared" si="12"/>
        <v>1.0288447839234998</v>
      </c>
      <c r="AL29">
        <f t="shared" si="13"/>
        <v>1.9328020203707827</v>
      </c>
      <c r="AM29">
        <f t="shared" si="14"/>
        <v>24.993904113769531</v>
      </c>
      <c r="AN29" s="33">
        <v>2</v>
      </c>
      <c r="AO29">
        <f t="shared" si="15"/>
        <v>4.644859790802002</v>
      </c>
      <c r="AP29" s="33">
        <v>1</v>
      </c>
      <c r="AQ29">
        <f t="shared" si="16"/>
        <v>9.2897195816040039</v>
      </c>
      <c r="AR29" s="33">
        <v>24.385019302368164</v>
      </c>
      <c r="AS29" s="33">
        <v>24.993904113769531</v>
      </c>
      <c r="AT29" s="33">
        <v>25.068557739257813</v>
      </c>
      <c r="AU29" s="33">
        <v>399.91366577148438</v>
      </c>
      <c r="AV29" s="33">
        <v>395.93453979492188</v>
      </c>
      <c r="AW29" s="33">
        <v>11.823670387268066</v>
      </c>
      <c r="AX29" s="33">
        <v>12.33124828338623</v>
      </c>
      <c r="AY29" s="33">
        <v>38.971115112304688</v>
      </c>
      <c r="AZ29" s="33">
        <v>40.64410400390625</v>
      </c>
      <c r="BA29" s="33">
        <v>400.39483642578125</v>
      </c>
      <c r="BB29" s="33">
        <v>999.6051025390625</v>
      </c>
      <c r="BC29" s="33">
        <v>18.652385711669922</v>
      </c>
      <c r="BD29" s="33">
        <v>101.02141571044922</v>
      </c>
      <c r="BE29" s="33">
        <v>-14.875926971435547</v>
      </c>
      <c r="BF29" s="33">
        <v>0.75986814498901367</v>
      </c>
      <c r="BG29" s="33">
        <v>0.24570147693157196</v>
      </c>
      <c r="BH29" s="33">
        <v>2.3767487145960331E-3</v>
      </c>
      <c r="BI29" s="33">
        <v>0.28804135322570801</v>
      </c>
      <c r="BJ29" s="33">
        <v>9.5151696586981416E-4</v>
      </c>
      <c r="BK29" s="33">
        <v>0.75</v>
      </c>
      <c r="BL29" s="33">
        <v>-1.355140209197998</v>
      </c>
      <c r="BM29" s="33">
        <v>7.355140209197998</v>
      </c>
      <c r="BN29" s="33">
        <v>1</v>
      </c>
      <c r="BO29" s="33">
        <v>0</v>
      </c>
      <c r="BP29" s="33">
        <v>0.15999999642372131</v>
      </c>
      <c r="BQ29" s="33">
        <v>111115</v>
      </c>
      <c r="BR29">
        <f t="shared" si="17"/>
        <v>2.0019741821289059</v>
      </c>
      <c r="BS29">
        <f t="shared" si="18"/>
        <v>1.0288447839234998E-3</v>
      </c>
      <c r="BT29">
        <f t="shared" si="19"/>
        <v>298.14390411376951</v>
      </c>
      <c r="BU29">
        <f t="shared" si="20"/>
        <v>297.53501930236814</v>
      </c>
      <c r="BV29">
        <f t="shared" si="21"/>
        <v>159.93681283138358</v>
      </c>
      <c r="BW29">
        <f t="shared" si="22"/>
        <v>0.41107141544930048</v>
      </c>
      <c r="BX29">
        <f t="shared" si="23"/>
        <v>3.1785221794355065</v>
      </c>
      <c r="BY29">
        <f t="shared" si="24"/>
        <v>31.463845137014189</v>
      </c>
      <c r="BZ29">
        <f t="shared" si="25"/>
        <v>19.132596853627959</v>
      </c>
      <c r="CA29">
        <f t="shared" si="26"/>
        <v>24.689461708068848</v>
      </c>
      <c r="CB29">
        <f t="shared" si="27"/>
        <v>3.1212830538569896</v>
      </c>
      <c r="CC29">
        <f t="shared" si="28"/>
        <v>5.2596916921874598E-2</v>
      </c>
      <c r="CD29">
        <f t="shared" si="29"/>
        <v>1.2457201590647238</v>
      </c>
      <c r="CE29">
        <f t="shared" si="30"/>
        <v>1.8755628947922658</v>
      </c>
      <c r="CF29">
        <f t="shared" si="31"/>
        <v>3.2899849924179575E-2</v>
      </c>
      <c r="CG29">
        <f t="shared" si="32"/>
        <v>15.913923998741126</v>
      </c>
      <c r="CH29">
        <f t="shared" si="33"/>
        <v>0.39786930900129969</v>
      </c>
      <c r="CI29">
        <f t="shared" si="34"/>
        <v>38.182436628893676</v>
      </c>
      <c r="CJ29">
        <f t="shared" si="35"/>
        <v>394.83608730697529</v>
      </c>
      <c r="CK29">
        <f t="shared" si="36"/>
        <v>7.3096555621419736E-3</v>
      </c>
      <c r="CL29">
        <f t="shared" si="37"/>
        <v>0</v>
      </c>
      <c r="CM29">
        <f t="shared" si="38"/>
        <v>874.71180891564893</v>
      </c>
      <c r="CN29">
        <f t="shared" si="39"/>
        <v>245.86328125</v>
      </c>
      <c r="CO29">
        <f t="shared" si="40"/>
        <v>0.1168333207719835</v>
      </c>
      <c r="CP29" t="e">
        <f t="shared" si="41"/>
        <v>#DIV/0!</v>
      </c>
    </row>
    <row r="30" spans="1:94" x14ac:dyDescent="0.3">
      <c r="A30" s="33">
        <v>8</v>
      </c>
      <c r="B30" s="33">
        <v>2</v>
      </c>
      <c r="C30" s="34">
        <v>45329</v>
      </c>
      <c r="D30" s="33" t="s">
        <v>414</v>
      </c>
      <c r="E30" s="35" t="s">
        <v>282</v>
      </c>
      <c r="F30" s="35" t="str">
        <f>MID(D30,5,3)</f>
        <v>110</v>
      </c>
      <c r="G30" s="36">
        <v>1</v>
      </c>
      <c r="H30" s="35" t="s">
        <v>19</v>
      </c>
      <c r="I30" s="44" t="s">
        <v>434</v>
      </c>
      <c r="J30" s="33">
        <v>3711.4999300828204</v>
      </c>
      <c r="K30" s="33">
        <v>0</v>
      </c>
      <c r="L30">
        <f t="shared" si="0"/>
        <v>7.2786381176632524</v>
      </c>
      <c r="M30">
        <f t="shared" si="1"/>
        <v>5.2990317751275967E-2</v>
      </c>
      <c r="N30">
        <f t="shared" si="2"/>
        <v>166.36602545955853</v>
      </c>
      <c r="O30" s="33">
        <v>8</v>
      </c>
      <c r="P30" s="33">
        <v>8</v>
      </c>
      <c r="Q30" s="33">
        <v>0</v>
      </c>
      <c r="R30" s="33">
        <v>0</v>
      </c>
      <c r="S30" s="33">
        <v>369.032470703125</v>
      </c>
      <c r="T30" s="33">
        <v>630.45538330078125</v>
      </c>
      <c r="U30" s="33">
        <v>560.17291259765625</v>
      </c>
      <c r="V30" t="e">
        <f t="shared" si="3"/>
        <v>#DIV/0!</v>
      </c>
      <c r="W30">
        <f t="shared" si="4"/>
        <v>0.41465727713984024</v>
      </c>
      <c r="X30">
        <f t="shared" si="5"/>
        <v>0.1114788969445507</v>
      </c>
      <c r="Y30" s="33">
        <v>-1</v>
      </c>
      <c r="Z30" s="33">
        <v>0.87</v>
      </c>
      <c r="AA30" s="33">
        <v>0.92</v>
      </c>
      <c r="AB30" s="33">
        <v>10.114733695983887</v>
      </c>
      <c r="AC30">
        <f t="shared" si="6"/>
        <v>0.87505736684799185</v>
      </c>
      <c r="AD30">
        <f t="shared" si="7"/>
        <v>9.459686206671045E-3</v>
      </c>
      <c r="AE30">
        <f t="shared" si="8"/>
        <v>0.26884587125419057</v>
      </c>
      <c r="AF30">
        <f t="shared" si="9"/>
        <v>1.7084008409871412</v>
      </c>
      <c r="AG30">
        <f t="shared" si="10"/>
        <v>-1</v>
      </c>
      <c r="AH30" s="33">
        <v>1000.1051025390625</v>
      </c>
      <c r="AI30" s="33">
        <v>0.5</v>
      </c>
      <c r="AJ30">
        <f t="shared" si="11"/>
        <v>48.780341408649427</v>
      </c>
      <c r="AK30">
        <f t="shared" si="12"/>
        <v>1.043297568258563</v>
      </c>
      <c r="AL30">
        <f t="shared" si="13"/>
        <v>1.9568829014168945</v>
      </c>
      <c r="AM30">
        <f t="shared" si="14"/>
        <v>25.002511978149414</v>
      </c>
      <c r="AN30" s="33">
        <v>2</v>
      </c>
      <c r="AO30">
        <f t="shared" si="15"/>
        <v>4.644859790802002</v>
      </c>
      <c r="AP30" s="33">
        <v>1</v>
      </c>
      <c r="AQ30">
        <f t="shared" si="16"/>
        <v>9.2897195816040039</v>
      </c>
      <c r="AR30" s="33">
        <v>24.344244003295898</v>
      </c>
      <c r="AS30" s="33">
        <v>25.002511978149414</v>
      </c>
      <c r="AT30" s="33">
        <v>25.070356369018555</v>
      </c>
      <c r="AU30" s="33">
        <v>399.95687866210938</v>
      </c>
      <c r="AV30" s="33">
        <v>396.11483764648438</v>
      </c>
      <c r="AW30" s="33">
        <v>11.593143463134766</v>
      </c>
      <c r="AX30" s="33">
        <v>12.107952117919922</v>
      </c>
      <c r="AY30" s="33">
        <v>38.308139801025391</v>
      </c>
      <c r="AZ30" s="33">
        <v>40.009262084960938</v>
      </c>
      <c r="BA30" s="33">
        <v>400.40716552734375</v>
      </c>
      <c r="BB30" s="33">
        <v>1000.1051025390625</v>
      </c>
      <c r="BC30" s="33">
        <v>13.52584171295166</v>
      </c>
      <c r="BD30" s="33">
        <v>101.03037261962891</v>
      </c>
      <c r="BE30" s="33">
        <v>-14.875926971435547</v>
      </c>
      <c r="BF30" s="33">
        <v>0.75986814498901367</v>
      </c>
      <c r="BG30" s="33">
        <v>0.24570147693157196</v>
      </c>
      <c r="BH30" s="33">
        <v>2.3767487145960331E-3</v>
      </c>
      <c r="BI30" s="33">
        <v>0.28804135322570801</v>
      </c>
      <c r="BJ30" s="33">
        <v>9.5151696586981416E-4</v>
      </c>
      <c r="BK30" s="33">
        <v>0.5</v>
      </c>
      <c r="BL30" s="33">
        <v>-1.355140209197998</v>
      </c>
      <c r="BM30" s="33">
        <v>7.355140209197998</v>
      </c>
      <c r="BN30" s="33">
        <v>1</v>
      </c>
      <c r="BO30" s="33">
        <v>0</v>
      </c>
      <c r="BP30" s="33">
        <v>0.15999999642372131</v>
      </c>
      <c r="BQ30" s="33">
        <v>111115</v>
      </c>
      <c r="BR30">
        <f t="shared" si="17"/>
        <v>2.0020358276367185</v>
      </c>
      <c r="BS30">
        <f t="shared" si="18"/>
        <v>1.0432975682585629E-3</v>
      </c>
      <c r="BT30">
        <f t="shared" si="19"/>
        <v>298.15251197814939</v>
      </c>
      <c r="BU30">
        <f t="shared" si="20"/>
        <v>297.49424400329588</v>
      </c>
      <c r="BV30">
        <f t="shared" si="21"/>
        <v>160.01681282959544</v>
      </c>
      <c r="BW30">
        <f t="shared" si="22"/>
        <v>0.40679848247737421</v>
      </c>
      <c r="BX30">
        <f t="shared" si="23"/>
        <v>3.1801538155509692</v>
      </c>
      <c r="BY30">
        <f t="shared" si="24"/>
        <v>31.477205647097716</v>
      </c>
      <c r="BZ30">
        <f t="shared" si="25"/>
        <v>19.369253529177794</v>
      </c>
      <c r="CA30">
        <f t="shared" si="26"/>
        <v>24.673377990722656</v>
      </c>
      <c r="CB30">
        <f t="shared" si="27"/>
        <v>3.1182843246016327</v>
      </c>
      <c r="CC30">
        <f t="shared" si="28"/>
        <v>5.2689765362768752E-2</v>
      </c>
      <c r="CD30">
        <f t="shared" si="29"/>
        <v>1.2232709141340747</v>
      </c>
      <c r="CE30">
        <f t="shared" si="30"/>
        <v>1.895013410467558</v>
      </c>
      <c r="CF30">
        <f t="shared" si="31"/>
        <v>3.2957974859246765E-2</v>
      </c>
      <c r="CG30">
        <f t="shared" si="32"/>
        <v>16.80802154342587</v>
      </c>
      <c r="CH30">
        <f t="shared" si="33"/>
        <v>0.4199944300193903</v>
      </c>
      <c r="CI30">
        <f t="shared" si="34"/>
        <v>37.451701513863668</v>
      </c>
      <c r="CJ30">
        <f t="shared" si="35"/>
        <v>395.05709189081017</v>
      </c>
      <c r="CK30">
        <f t="shared" si="36"/>
        <v>6.9002022190123814E-3</v>
      </c>
      <c r="CL30">
        <f t="shared" si="37"/>
        <v>0</v>
      </c>
      <c r="CM30">
        <f t="shared" si="38"/>
        <v>875.14933759907296</v>
      </c>
      <c r="CN30">
        <f t="shared" si="39"/>
        <v>261.42291259765625</v>
      </c>
      <c r="CO30">
        <f t="shared" si="40"/>
        <v>0.1114788969445507</v>
      </c>
      <c r="CP30" t="e">
        <f t="shared" si="41"/>
        <v>#DIV/0!</v>
      </c>
    </row>
    <row r="31" spans="1:94" x14ac:dyDescent="0.3">
      <c r="A31" s="33">
        <v>9</v>
      </c>
      <c r="B31" s="33">
        <v>2</v>
      </c>
      <c r="C31" s="34">
        <v>45329</v>
      </c>
      <c r="D31" s="33" t="s">
        <v>415</v>
      </c>
      <c r="E31" s="35" t="s">
        <v>282</v>
      </c>
      <c r="F31" s="35" t="str">
        <f>MID(D31,5,3)</f>
        <v>138</v>
      </c>
      <c r="G31" s="36">
        <v>1</v>
      </c>
      <c r="H31" s="35" t="s">
        <v>19</v>
      </c>
      <c r="I31" s="44" t="s">
        <v>435</v>
      </c>
      <c r="J31" s="33">
        <v>4087.9999041352421</v>
      </c>
      <c r="K31" s="33">
        <v>0</v>
      </c>
      <c r="L31">
        <f t="shared" si="0"/>
        <v>6.9794820419937107</v>
      </c>
      <c r="M31">
        <f t="shared" si="1"/>
        <v>7.5801973397423728E-2</v>
      </c>
      <c r="N31">
        <f t="shared" si="2"/>
        <v>238.00587557221519</v>
      </c>
      <c r="O31" s="33">
        <v>9</v>
      </c>
      <c r="P31" s="33">
        <v>9</v>
      </c>
      <c r="Q31" s="33">
        <v>0</v>
      </c>
      <c r="R31" s="33">
        <v>0</v>
      </c>
      <c r="S31" s="33">
        <v>348.0771484375</v>
      </c>
      <c r="T31" s="33">
        <v>567.59783935546875</v>
      </c>
      <c r="U31" s="33">
        <v>513.44866943359375</v>
      </c>
      <c r="V31" t="e">
        <f t="shared" si="3"/>
        <v>#DIV/0!</v>
      </c>
      <c r="W31">
        <f t="shared" si="4"/>
        <v>0.38675392275496279</v>
      </c>
      <c r="X31">
        <f t="shared" si="5"/>
        <v>9.5400592051871902E-2</v>
      </c>
      <c r="Y31" s="33">
        <v>-1</v>
      </c>
      <c r="Z31" s="33">
        <v>0.87</v>
      </c>
      <c r="AA31" s="33">
        <v>0.92</v>
      </c>
      <c r="AB31" s="33">
        <v>10.114733695983887</v>
      </c>
      <c r="AC31">
        <f t="shared" si="6"/>
        <v>0.87505736684799185</v>
      </c>
      <c r="AD31">
        <f t="shared" si="7"/>
        <v>9.0945573066027133E-3</v>
      </c>
      <c r="AE31">
        <f t="shared" si="8"/>
        <v>0.24667000497966568</v>
      </c>
      <c r="AF31">
        <f t="shared" si="9"/>
        <v>1.6306667700059758</v>
      </c>
      <c r="AG31">
        <f t="shared" si="10"/>
        <v>-1</v>
      </c>
      <c r="AH31" s="33">
        <v>1002.666748046875</v>
      </c>
      <c r="AI31" s="33">
        <v>0.5</v>
      </c>
      <c r="AJ31">
        <f t="shared" si="11"/>
        <v>41.851806823010989</v>
      </c>
      <c r="AK31">
        <f t="shared" si="12"/>
        <v>1.4650645081296658</v>
      </c>
      <c r="AL31">
        <f t="shared" si="13"/>
        <v>1.9252889360019625</v>
      </c>
      <c r="AM31">
        <f t="shared" si="14"/>
        <v>25.000253677368164</v>
      </c>
      <c r="AN31" s="33">
        <v>2</v>
      </c>
      <c r="AO31">
        <f t="shared" si="15"/>
        <v>4.644859790802002</v>
      </c>
      <c r="AP31" s="33">
        <v>1</v>
      </c>
      <c r="AQ31">
        <f t="shared" si="16"/>
        <v>9.2897195816040039</v>
      </c>
      <c r="AR31" s="33">
        <v>24.357624053955078</v>
      </c>
      <c r="AS31" s="33">
        <v>25.000253677368164</v>
      </c>
      <c r="AT31" s="33">
        <v>25.070041656494141</v>
      </c>
      <c r="AU31" s="33">
        <v>400.00662231445313</v>
      </c>
      <c r="AV31" s="33">
        <v>396.2305908203125</v>
      </c>
      <c r="AW31" s="33">
        <v>11.694454193115234</v>
      </c>
      <c r="AX31" s="33">
        <v>12.417132377624512</v>
      </c>
      <c r="AY31" s="33">
        <v>38.609764099121094</v>
      </c>
      <c r="AZ31" s="33">
        <v>40.995719909667969</v>
      </c>
      <c r="BA31" s="33">
        <v>400.41961669921875</v>
      </c>
      <c r="BB31" s="33">
        <v>1002.666748046875</v>
      </c>
      <c r="BC31" s="33">
        <v>18.725378036499023</v>
      </c>
      <c r="BD31" s="33">
        <v>101.02467346191406</v>
      </c>
      <c r="BE31" s="33">
        <v>-14.875926971435547</v>
      </c>
      <c r="BF31" s="33">
        <v>0.75986814498901367</v>
      </c>
      <c r="BG31" s="33">
        <v>0.24570147693157196</v>
      </c>
      <c r="BH31" s="33">
        <v>2.3767487145960331E-3</v>
      </c>
      <c r="BI31" s="33">
        <v>0.28804135322570801</v>
      </c>
      <c r="BJ31" s="33">
        <v>9.5151696586981416E-4</v>
      </c>
      <c r="BK31" s="33">
        <v>0.5</v>
      </c>
      <c r="BL31" s="33">
        <v>-1.355140209197998</v>
      </c>
      <c r="BM31" s="33">
        <v>7.355140209197998</v>
      </c>
      <c r="BN31" s="33">
        <v>1</v>
      </c>
      <c r="BO31" s="33">
        <v>0</v>
      </c>
      <c r="BP31" s="33">
        <v>0.15999999642372131</v>
      </c>
      <c r="BQ31" s="33">
        <v>111115</v>
      </c>
      <c r="BR31">
        <f t="shared" si="17"/>
        <v>2.0020980834960933</v>
      </c>
      <c r="BS31">
        <f t="shared" si="18"/>
        <v>1.4650645081296658E-3</v>
      </c>
      <c r="BT31">
        <f t="shared" si="19"/>
        <v>298.15025367736814</v>
      </c>
      <c r="BU31">
        <f t="shared" si="20"/>
        <v>297.50762405395506</v>
      </c>
      <c r="BV31">
        <f t="shared" si="21"/>
        <v>160.42667610168428</v>
      </c>
      <c r="BW31">
        <f t="shared" si="22"/>
        <v>0.33800565587040599</v>
      </c>
      <c r="BX31">
        <f t="shared" si="23"/>
        <v>3.1797256797848394</v>
      </c>
      <c r="BY31">
        <f t="shared" si="24"/>
        <v>31.47474345446496</v>
      </c>
      <c r="BZ31">
        <f t="shared" si="25"/>
        <v>19.057611076840448</v>
      </c>
      <c r="CA31">
        <f t="shared" si="26"/>
        <v>24.678938865661621</v>
      </c>
      <c r="CB31">
        <f t="shared" si="27"/>
        <v>3.1193208372034733</v>
      </c>
      <c r="CC31">
        <f t="shared" si="28"/>
        <v>7.5188452929054808E-2</v>
      </c>
      <c r="CD31">
        <f t="shared" si="29"/>
        <v>1.254436743782877</v>
      </c>
      <c r="CE31">
        <f t="shared" si="30"/>
        <v>1.8648840934205964</v>
      </c>
      <c r="CF31">
        <f t="shared" si="31"/>
        <v>4.7047521612903397E-2</v>
      </c>
      <c r="CG31">
        <f t="shared" si="32"/>
        <v>24.044465861699987</v>
      </c>
      <c r="CH31">
        <f t="shared" si="33"/>
        <v>0.60067516513420594</v>
      </c>
      <c r="CI31">
        <f t="shared" si="34"/>
        <v>38.593543544634457</v>
      </c>
      <c r="CJ31">
        <f t="shared" si="35"/>
        <v>395.21631900360984</v>
      </c>
      <c r="CK31">
        <f t="shared" si="36"/>
        <v>6.8155825342884726E-3</v>
      </c>
      <c r="CL31">
        <f t="shared" si="37"/>
        <v>0</v>
      </c>
      <c r="CM31">
        <f t="shared" si="38"/>
        <v>877.39092437193733</v>
      </c>
      <c r="CN31">
        <f t="shared" si="39"/>
        <v>219.52069091796875</v>
      </c>
      <c r="CO31">
        <f t="shared" si="40"/>
        <v>9.5400592051871902E-2</v>
      </c>
      <c r="CP31" t="e">
        <f t="shared" si="41"/>
        <v>#DIV/0!</v>
      </c>
    </row>
    <row r="32" spans="1:94" x14ac:dyDescent="0.3">
      <c r="A32" s="33">
        <v>15</v>
      </c>
      <c r="B32" s="33">
        <v>2</v>
      </c>
      <c r="C32" s="34">
        <v>45329</v>
      </c>
      <c r="D32" s="33" t="s">
        <v>416</v>
      </c>
      <c r="E32" s="33" t="s">
        <v>17</v>
      </c>
      <c r="F32" s="35" t="str">
        <f>MID(D32,3,3)</f>
        <v>060</v>
      </c>
      <c r="G32" s="36">
        <v>0</v>
      </c>
      <c r="H32" s="33" t="s">
        <v>17</v>
      </c>
      <c r="I32" s="44" t="s">
        <v>436</v>
      </c>
      <c r="J32" s="33">
        <v>6246.4997553760186</v>
      </c>
      <c r="K32" s="33">
        <v>0</v>
      </c>
      <c r="L32">
        <f t="shared" si="0"/>
        <v>7.7806750575865387</v>
      </c>
      <c r="M32">
        <f t="shared" si="1"/>
        <v>6.1348996063284901E-2</v>
      </c>
      <c r="N32">
        <f t="shared" si="2"/>
        <v>183.04707125776386</v>
      </c>
      <c r="O32" s="33">
        <v>15</v>
      </c>
      <c r="P32" s="33">
        <v>15</v>
      </c>
      <c r="Q32" s="33">
        <v>0</v>
      </c>
      <c r="R32" s="33">
        <v>0</v>
      </c>
      <c r="S32" s="33">
        <v>337.2587890625</v>
      </c>
      <c r="T32" s="33">
        <v>564.22833251953125</v>
      </c>
      <c r="U32" s="33">
        <v>499.72174072265625</v>
      </c>
      <c r="V32" t="e">
        <f t="shared" si="3"/>
        <v>#DIV/0!</v>
      </c>
      <c r="W32">
        <f t="shared" si="4"/>
        <v>0.40226541344265887</v>
      </c>
      <c r="X32">
        <f t="shared" si="5"/>
        <v>0.1143271049662187</v>
      </c>
      <c r="Y32" s="33">
        <v>-1</v>
      </c>
      <c r="Z32" s="33">
        <v>0.87</v>
      </c>
      <c r="AA32" s="33">
        <v>0.92</v>
      </c>
      <c r="AB32" s="33">
        <v>10.063747406005859</v>
      </c>
      <c r="AC32">
        <f t="shared" si="6"/>
        <v>0.87503187370300284</v>
      </c>
      <c r="AD32">
        <f t="shared" si="7"/>
        <v>1.0013900484317596E-2</v>
      </c>
      <c r="AE32">
        <f t="shared" si="8"/>
        <v>0.28420814006301715</v>
      </c>
      <c r="AF32">
        <f t="shared" si="9"/>
        <v>1.6729833315477207</v>
      </c>
      <c r="AG32">
        <f t="shared" si="10"/>
        <v>-1</v>
      </c>
      <c r="AH32" s="33">
        <v>1002.0762329101563</v>
      </c>
      <c r="AI32" s="33">
        <v>0.5</v>
      </c>
      <c r="AJ32">
        <f t="shared" si="11"/>
        <v>50.123783462551756</v>
      </c>
      <c r="AK32">
        <f t="shared" si="12"/>
        <v>1.1490478297045772</v>
      </c>
      <c r="AL32">
        <f t="shared" si="13"/>
        <v>1.8614664176089377</v>
      </c>
      <c r="AM32">
        <f t="shared" si="14"/>
        <v>25.052154541015625</v>
      </c>
      <c r="AN32" s="33">
        <v>2</v>
      </c>
      <c r="AO32">
        <f t="shared" si="15"/>
        <v>4.644859790802002</v>
      </c>
      <c r="AP32" s="33">
        <v>1</v>
      </c>
      <c r="AQ32">
        <f t="shared" si="16"/>
        <v>9.2897195816040039</v>
      </c>
      <c r="AR32" s="33">
        <v>24.625251770019531</v>
      </c>
      <c r="AS32" s="33">
        <v>25.052154541015625</v>
      </c>
      <c r="AT32" s="33">
        <v>25.067724227905273</v>
      </c>
      <c r="AU32" s="33">
        <v>399.95370483398438</v>
      </c>
      <c r="AV32" s="33">
        <v>395.83978271484375</v>
      </c>
      <c r="AW32" s="33">
        <v>12.584134101867676</v>
      </c>
      <c r="AX32" s="33">
        <v>13.150574684143066</v>
      </c>
      <c r="AY32" s="33">
        <v>40.873970031738281</v>
      </c>
      <c r="AZ32" s="33">
        <v>42.713802337646484</v>
      </c>
      <c r="BA32" s="33">
        <v>400.37286376953125</v>
      </c>
      <c r="BB32" s="33">
        <v>1002.0762329101563</v>
      </c>
      <c r="BC32" s="33">
        <v>33.995227813720703</v>
      </c>
      <c r="BD32" s="33">
        <v>100.99266052246094</v>
      </c>
      <c r="BE32" s="33">
        <v>-14.875926971435547</v>
      </c>
      <c r="BF32" s="33">
        <v>0.75986814498901367</v>
      </c>
      <c r="BG32" s="33">
        <v>0.24570147693157196</v>
      </c>
      <c r="BH32" s="33">
        <v>2.3767487145960331E-3</v>
      </c>
      <c r="BI32" s="33">
        <v>0.28804135322570801</v>
      </c>
      <c r="BJ32" s="33">
        <v>9.5151696586981416E-4</v>
      </c>
      <c r="BK32" s="33">
        <v>0.5</v>
      </c>
      <c r="BL32" s="33">
        <v>-1.355140209197998</v>
      </c>
      <c r="BM32" s="33">
        <v>7.355140209197998</v>
      </c>
      <c r="BN32" s="33">
        <v>1</v>
      </c>
      <c r="BO32" s="33">
        <v>0</v>
      </c>
      <c r="BP32" s="33">
        <v>0.15999999642372131</v>
      </c>
      <c r="BQ32" s="33">
        <v>111115</v>
      </c>
      <c r="BR32">
        <f t="shared" si="17"/>
        <v>2.0018643188476561</v>
      </c>
      <c r="BS32">
        <f t="shared" si="18"/>
        <v>1.1490478297045772E-3</v>
      </c>
      <c r="BT32">
        <f t="shared" si="19"/>
        <v>298.2021545410156</v>
      </c>
      <c r="BU32">
        <f t="shared" si="20"/>
        <v>297.77525177001951</v>
      </c>
      <c r="BV32">
        <f t="shared" si="21"/>
        <v>160.33219368192113</v>
      </c>
      <c r="BW32">
        <f t="shared" si="22"/>
        <v>0.40021092966574628</v>
      </c>
      <c r="BX32">
        <f t="shared" si="23"/>
        <v>3.1895779423598674</v>
      </c>
      <c r="BY32">
        <f t="shared" si="24"/>
        <v>31.582274651042585</v>
      </c>
      <c r="BZ32">
        <f t="shared" si="25"/>
        <v>18.431699966899519</v>
      </c>
      <c r="CA32">
        <f t="shared" si="26"/>
        <v>24.838703155517578</v>
      </c>
      <c r="CB32">
        <f t="shared" si="27"/>
        <v>3.1492288024079138</v>
      </c>
      <c r="CC32">
        <f t="shared" si="28"/>
        <v>6.0946507375846372E-2</v>
      </c>
      <c r="CD32">
        <f t="shared" si="29"/>
        <v>1.3281115247509296</v>
      </c>
      <c r="CE32">
        <f t="shared" si="30"/>
        <v>1.8211172776569842</v>
      </c>
      <c r="CF32">
        <f t="shared" si="31"/>
        <v>3.8127524874477882E-2</v>
      </c>
      <c r="CG32">
        <f t="shared" si="32"/>
        <v>18.48641072716606</v>
      </c>
      <c r="CH32">
        <f t="shared" si="33"/>
        <v>0.46242717192887067</v>
      </c>
      <c r="CI32">
        <f t="shared" si="34"/>
        <v>40.695555723860167</v>
      </c>
      <c r="CJ32">
        <f t="shared" si="35"/>
        <v>394.70907998098056</v>
      </c>
      <c r="CK32">
        <f t="shared" si="36"/>
        <v>8.0220828816636152E-3</v>
      </c>
      <c r="CL32">
        <f t="shared" si="37"/>
        <v>0</v>
      </c>
      <c r="CM32">
        <f t="shared" si="38"/>
        <v>876.84864367662067</v>
      </c>
      <c r="CN32">
        <f t="shared" si="39"/>
        <v>226.96954345703125</v>
      </c>
      <c r="CO32">
        <f t="shared" si="40"/>
        <v>0.1143271049662187</v>
      </c>
      <c r="CP32" t="e">
        <f t="shared" si="41"/>
        <v>#DIV/0!</v>
      </c>
    </row>
    <row r="33" spans="1:94" x14ac:dyDescent="0.3">
      <c r="A33" s="33">
        <v>12</v>
      </c>
      <c r="B33" s="33">
        <v>2</v>
      </c>
      <c r="C33" s="34">
        <v>45329</v>
      </c>
      <c r="D33" s="33" t="s">
        <v>417</v>
      </c>
      <c r="E33" s="33" t="s">
        <v>17</v>
      </c>
      <c r="F33" s="35" t="str">
        <f>MID(D33,3,3)</f>
        <v>065</v>
      </c>
      <c r="G33" s="36">
        <v>0</v>
      </c>
      <c r="H33" s="33" t="s">
        <v>17</v>
      </c>
      <c r="I33" s="44" t="s">
        <v>437</v>
      </c>
      <c r="J33" s="33">
        <v>5057.4998373193666</v>
      </c>
      <c r="K33" s="33">
        <v>0</v>
      </c>
      <c r="L33">
        <f t="shared" si="0"/>
        <v>7.3695882450046248</v>
      </c>
      <c r="M33">
        <f t="shared" si="1"/>
        <v>5.5609580180087145E-2</v>
      </c>
      <c r="N33">
        <f t="shared" si="2"/>
        <v>174.14168994029637</v>
      </c>
      <c r="O33" s="33">
        <v>12</v>
      </c>
      <c r="P33" s="33">
        <v>12</v>
      </c>
      <c r="Q33" s="33">
        <v>0</v>
      </c>
      <c r="R33" s="33">
        <v>0</v>
      </c>
      <c r="S33" s="33">
        <v>377.485595703125</v>
      </c>
      <c r="T33" s="33">
        <v>647.21844482421875</v>
      </c>
      <c r="U33" s="33">
        <v>579.5728759765625</v>
      </c>
      <c r="V33" t="e">
        <f t="shared" si="3"/>
        <v>#DIV/0!</v>
      </c>
      <c r="W33">
        <f t="shared" si="4"/>
        <v>0.41675704899657462</v>
      </c>
      <c r="X33">
        <f t="shared" si="5"/>
        <v>0.10451736873170919</v>
      </c>
      <c r="Y33" s="33">
        <v>-1</v>
      </c>
      <c r="Z33" s="33">
        <v>0.87</v>
      </c>
      <c r="AA33" s="33">
        <v>0.92</v>
      </c>
      <c r="AB33" s="33">
        <v>10.114733695983887</v>
      </c>
      <c r="AC33">
        <f t="shared" si="6"/>
        <v>0.87505736684799185</v>
      </c>
      <c r="AD33">
        <f t="shared" si="7"/>
        <v>9.5597148276502699E-3</v>
      </c>
      <c r="AE33">
        <f t="shared" si="8"/>
        <v>0.25078728478223827</v>
      </c>
      <c r="AF33">
        <f t="shared" si="9"/>
        <v>1.7145513688242191</v>
      </c>
      <c r="AG33">
        <f t="shared" si="10"/>
        <v>-1</v>
      </c>
      <c r="AH33" s="33">
        <v>1000.5127563476563</v>
      </c>
      <c r="AI33" s="33">
        <v>0.5</v>
      </c>
      <c r="AJ33">
        <f t="shared" si="11"/>
        <v>45.752794748938165</v>
      </c>
      <c r="AK33">
        <f t="shared" si="12"/>
        <v>1.0777259732087878</v>
      </c>
      <c r="AL33">
        <f t="shared" si="13"/>
        <v>1.9261286843173677</v>
      </c>
      <c r="AM33">
        <f t="shared" si="14"/>
        <v>25.027013778686523</v>
      </c>
      <c r="AN33" s="33">
        <v>2</v>
      </c>
      <c r="AO33">
        <f t="shared" si="15"/>
        <v>4.644859790802002</v>
      </c>
      <c r="AP33" s="33">
        <v>1</v>
      </c>
      <c r="AQ33">
        <f t="shared" si="16"/>
        <v>9.2897195816040039</v>
      </c>
      <c r="AR33" s="33">
        <v>24.37884521484375</v>
      </c>
      <c r="AS33" s="33">
        <v>25.027013778686523</v>
      </c>
      <c r="AT33" s="33">
        <v>25.067111968994141</v>
      </c>
      <c r="AU33" s="33">
        <v>400.0479736328125</v>
      </c>
      <c r="AV33" s="33">
        <v>396.15374755859375</v>
      </c>
      <c r="AW33" s="33">
        <v>11.928462982177734</v>
      </c>
      <c r="AX33" s="33">
        <v>12.460060119628906</v>
      </c>
      <c r="AY33" s="33">
        <v>39.329196929931641</v>
      </c>
      <c r="AZ33" s="33">
        <v>41.081920623779297</v>
      </c>
      <c r="BA33" s="33">
        <v>400.4150390625</v>
      </c>
      <c r="BB33" s="33">
        <v>1000.5127563476563</v>
      </c>
      <c r="BC33" s="33">
        <v>22.737222671508789</v>
      </c>
      <c r="BD33" s="33">
        <v>101.01664733886719</v>
      </c>
      <c r="BE33" s="33">
        <v>-14.875926971435547</v>
      </c>
      <c r="BF33" s="33">
        <v>0.75986814498901367</v>
      </c>
      <c r="BG33" s="33">
        <v>0.24570147693157196</v>
      </c>
      <c r="BH33" s="33">
        <v>2.3767487145960331E-3</v>
      </c>
      <c r="BI33" s="33">
        <v>0.28804135322570801</v>
      </c>
      <c r="BJ33" s="33">
        <v>9.5151696586981416E-4</v>
      </c>
      <c r="BK33" s="33">
        <v>0.5</v>
      </c>
      <c r="BL33" s="33">
        <v>-1.355140209197998</v>
      </c>
      <c r="BM33" s="33">
        <v>7.355140209197998</v>
      </c>
      <c r="BN33" s="33">
        <v>1</v>
      </c>
      <c r="BO33" s="33">
        <v>0</v>
      </c>
      <c r="BP33" s="33">
        <v>0.15999999642372131</v>
      </c>
      <c r="BQ33" s="33">
        <v>111115</v>
      </c>
      <c r="BR33">
        <f t="shared" si="17"/>
        <v>2.0020751953124996</v>
      </c>
      <c r="BS33">
        <f t="shared" si="18"/>
        <v>1.0777259732087877E-3</v>
      </c>
      <c r="BT33">
        <f t="shared" si="19"/>
        <v>298.1770137786865</v>
      </c>
      <c r="BU33">
        <f t="shared" si="20"/>
        <v>297.52884521484373</v>
      </c>
      <c r="BV33">
        <f t="shared" si="21"/>
        <v>160.08203743751255</v>
      </c>
      <c r="BW33">
        <f t="shared" si="22"/>
        <v>0.40167529428281973</v>
      </c>
      <c r="BX33">
        <f t="shared" si="23"/>
        <v>3.1848021832430042</v>
      </c>
      <c r="BY33">
        <f t="shared" si="24"/>
        <v>31.527498359348328</v>
      </c>
      <c r="BZ33">
        <f t="shared" si="25"/>
        <v>19.067438239719422</v>
      </c>
      <c r="CA33">
        <f t="shared" si="26"/>
        <v>24.702929496765137</v>
      </c>
      <c r="CB33">
        <f t="shared" si="27"/>
        <v>3.1237959947805267</v>
      </c>
      <c r="CC33">
        <f t="shared" si="28"/>
        <v>5.5278674189054598E-2</v>
      </c>
      <c r="CD33">
        <f t="shared" si="29"/>
        <v>1.2586734989256365</v>
      </c>
      <c r="CE33">
        <f t="shared" si="30"/>
        <v>1.8651224958548902</v>
      </c>
      <c r="CF33">
        <f t="shared" si="31"/>
        <v>3.4578749596118501E-2</v>
      </c>
      <c r="CG33">
        <f t="shared" si="32"/>
        <v>17.591209679693275</v>
      </c>
      <c r="CH33">
        <f t="shared" si="33"/>
        <v>0.43958107430130944</v>
      </c>
      <c r="CI33">
        <f t="shared" si="34"/>
        <v>38.529149596363851</v>
      </c>
      <c r="CJ33">
        <f t="shared" si="35"/>
        <v>395.08278475467256</v>
      </c>
      <c r="CK33">
        <f t="shared" si="36"/>
        <v>7.1869486323405179E-3</v>
      </c>
      <c r="CL33">
        <f t="shared" si="37"/>
        <v>0</v>
      </c>
      <c r="CM33">
        <f t="shared" si="38"/>
        <v>875.50605806740657</v>
      </c>
      <c r="CN33">
        <f t="shared" si="39"/>
        <v>269.73284912109375</v>
      </c>
      <c r="CO33">
        <f t="shared" si="40"/>
        <v>0.10451736873170919</v>
      </c>
      <c r="CP33" t="e">
        <f t="shared" si="41"/>
        <v>#DIV/0!</v>
      </c>
    </row>
    <row r="34" spans="1:94" x14ac:dyDescent="0.3">
      <c r="A34" s="33">
        <v>11</v>
      </c>
      <c r="B34" s="33">
        <v>2</v>
      </c>
      <c r="C34" s="34">
        <v>45329</v>
      </c>
      <c r="D34" s="33" t="s">
        <v>418</v>
      </c>
      <c r="E34" s="33" t="s">
        <v>17</v>
      </c>
      <c r="F34" s="35" t="str">
        <f>MID(D34,3,3)</f>
        <v>074</v>
      </c>
      <c r="G34" s="36">
        <v>0</v>
      </c>
      <c r="H34" s="33" t="s">
        <v>17</v>
      </c>
      <c r="I34" s="44" t="s">
        <v>438</v>
      </c>
      <c r="J34" s="33">
        <v>4675.9998636115342</v>
      </c>
      <c r="K34" s="33">
        <v>0</v>
      </c>
      <c r="L34">
        <f t="shared" si="0"/>
        <v>3.6789868700002017</v>
      </c>
      <c r="M34">
        <f t="shared" si="1"/>
        <v>3.0218232048244763E-2</v>
      </c>
      <c r="N34">
        <f t="shared" si="2"/>
        <v>193.52785800290829</v>
      </c>
      <c r="O34" s="33">
        <v>11</v>
      </c>
      <c r="P34" s="33">
        <v>11</v>
      </c>
      <c r="Q34" s="33">
        <v>0</v>
      </c>
      <c r="R34" s="33">
        <v>0</v>
      </c>
      <c r="S34" s="33">
        <v>370.48095703125</v>
      </c>
      <c r="T34" s="33">
        <v>598.66510009765625</v>
      </c>
      <c r="U34" s="33">
        <v>548.0650634765625</v>
      </c>
      <c r="V34" t="e">
        <f t="shared" si="3"/>
        <v>#DIV/0!</v>
      </c>
      <c r="W34">
        <f t="shared" si="4"/>
        <v>0.38115491120024214</v>
      </c>
      <c r="X34">
        <f t="shared" si="5"/>
        <v>8.4521440472878254E-2</v>
      </c>
      <c r="Y34" s="33">
        <v>-1</v>
      </c>
      <c r="Z34" s="33">
        <v>0.87</v>
      </c>
      <c r="AA34" s="33">
        <v>0.92</v>
      </c>
      <c r="AB34" s="33">
        <v>10.114733695983887</v>
      </c>
      <c r="AC34">
        <f t="shared" si="6"/>
        <v>0.87505736684799185</v>
      </c>
      <c r="AD34">
        <f t="shared" si="7"/>
        <v>5.3458958702627332E-3</v>
      </c>
      <c r="AE34">
        <f t="shared" si="8"/>
        <v>0.22175088917711563</v>
      </c>
      <c r="AF34">
        <f t="shared" si="9"/>
        <v>1.6159132844368003</v>
      </c>
      <c r="AG34">
        <f t="shared" si="10"/>
        <v>-1</v>
      </c>
      <c r="AH34" s="33">
        <v>1000.2183227539063</v>
      </c>
      <c r="AI34" s="33">
        <v>0.5</v>
      </c>
      <c r="AJ34">
        <f t="shared" si="11"/>
        <v>36.988628267713032</v>
      </c>
      <c r="AK34">
        <f t="shared" si="12"/>
        <v>0.59390212940420284</v>
      </c>
      <c r="AL34">
        <f t="shared" si="13"/>
        <v>1.9484449928130601</v>
      </c>
      <c r="AM34">
        <f t="shared" si="14"/>
        <v>24.98790168762207</v>
      </c>
      <c r="AN34" s="33">
        <v>2</v>
      </c>
      <c r="AO34">
        <f t="shared" si="15"/>
        <v>4.644859790802002</v>
      </c>
      <c r="AP34" s="33">
        <v>1</v>
      </c>
      <c r="AQ34">
        <f t="shared" si="16"/>
        <v>9.2897195816040039</v>
      </c>
      <c r="AR34" s="33">
        <v>24.402441024780273</v>
      </c>
      <c r="AS34" s="33">
        <v>24.98790168762207</v>
      </c>
      <c r="AT34" s="33">
        <v>25.070180892944336</v>
      </c>
      <c r="AU34" s="33">
        <v>400.151123046875</v>
      </c>
      <c r="AV34" s="33">
        <v>398.19561767578125</v>
      </c>
      <c r="AW34" s="33">
        <v>11.872282028198242</v>
      </c>
      <c r="AX34" s="33">
        <v>12.165286064147949</v>
      </c>
      <c r="AY34" s="33">
        <v>39.090065002441406</v>
      </c>
      <c r="AZ34" s="33">
        <v>40.054798126220703</v>
      </c>
      <c r="BA34" s="33">
        <v>400.45669555664063</v>
      </c>
      <c r="BB34" s="33">
        <v>1000.2183227539063</v>
      </c>
      <c r="BC34" s="33">
        <v>16.625198364257813</v>
      </c>
      <c r="BD34" s="33">
        <v>101.02021789550781</v>
      </c>
      <c r="BE34" s="33">
        <v>-14.875926971435547</v>
      </c>
      <c r="BF34" s="33">
        <v>0.75986814498901367</v>
      </c>
      <c r="BG34" s="33">
        <v>0.24570147693157196</v>
      </c>
      <c r="BH34" s="33">
        <v>2.3767487145960331E-3</v>
      </c>
      <c r="BI34" s="33">
        <v>0.28804135322570801</v>
      </c>
      <c r="BJ34" s="33">
        <v>9.5151696586981416E-4</v>
      </c>
      <c r="BK34" s="33">
        <v>0.75</v>
      </c>
      <c r="BL34" s="33">
        <v>-1.355140209197998</v>
      </c>
      <c r="BM34" s="33">
        <v>7.355140209197998</v>
      </c>
      <c r="BN34" s="33">
        <v>1</v>
      </c>
      <c r="BO34" s="33">
        <v>0</v>
      </c>
      <c r="BP34" s="33">
        <v>0.15999999642372131</v>
      </c>
      <c r="BQ34" s="33">
        <v>111115</v>
      </c>
      <c r="BR34">
        <f t="shared" si="17"/>
        <v>2.002283477783203</v>
      </c>
      <c r="BS34">
        <f t="shared" si="18"/>
        <v>5.9390212940420284E-4</v>
      </c>
      <c r="BT34">
        <f t="shared" si="19"/>
        <v>298.13790168762205</v>
      </c>
      <c r="BU34">
        <f t="shared" si="20"/>
        <v>297.55244102478025</v>
      </c>
      <c r="BV34">
        <f t="shared" si="21"/>
        <v>160.03492806356553</v>
      </c>
      <c r="BW34">
        <f t="shared" si="22"/>
        <v>0.48572075994528019</v>
      </c>
      <c r="BX34">
        <f t="shared" si="23"/>
        <v>3.1773848417744706</v>
      </c>
      <c r="BY34">
        <f t="shared" si="24"/>
        <v>31.452959694276835</v>
      </c>
      <c r="BZ34">
        <f t="shared" si="25"/>
        <v>19.287673630128886</v>
      </c>
      <c r="CA34">
        <f t="shared" si="26"/>
        <v>24.695171356201172</v>
      </c>
      <c r="CB34">
        <f t="shared" si="27"/>
        <v>3.1223481954335179</v>
      </c>
      <c r="CC34">
        <f t="shared" si="28"/>
        <v>3.0120254833548767E-2</v>
      </c>
      <c r="CD34">
        <f t="shared" si="29"/>
        <v>1.2289398489614105</v>
      </c>
      <c r="CE34">
        <f t="shared" si="30"/>
        <v>1.8934083464721074</v>
      </c>
      <c r="CF34">
        <f t="shared" si="31"/>
        <v>1.8833937461734604E-2</v>
      </c>
      <c r="CG34">
        <f t="shared" si="32"/>
        <v>19.55022638430469</v>
      </c>
      <c r="CH34">
        <f t="shared" si="33"/>
        <v>0.48601202376989117</v>
      </c>
      <c r="CI34">
        <f t="shared" si="34"/>
        <v>37.513771567048657</v>
      </c>
      <c r="CJ34">
        <f t="shared" si="35"/>
        <v>397.66098019497554</v>
      </c>
      <c r="CK34">
        <f t="shared" si="36"/>
        <v>3.4706113979724755E-3</v>
      </c>
      <c r="CL34">
        <f t="shared" si="37"/>
        <v>0</v>
      </c>
      <c r="CM34">
        <f t="shared" si="38"/>
        <v>875.24841178214808</v>
      </c>
      <c r="CN34">
        <f t="shared" si="39"/>
        <v>228.18414306640625</v>
      </c>
      <c r="CO34">
        <f t="shared" si="40"/>
        <v>8.4521440472878254E-2</v>
      </c>
      <c r="CP34" t="e">
        <f t="shared" si="41"/>
        <v>#DIV/0!</v>
      </c>
    </row>
    <row r="35" spans="1:94" x14ac:dyDescent="0.3">
      <c r="A35" s="33">
        <v>13</v>
      </c>
      <c r="B35" s="33">
        <v>2</v>
      </c>
      <c r="C35" s="34">
        <v>45329</v>
      </c>
      <c r="D35" s="33" t="s">
        <v>419</v>
      </c>
      <c r="E35" s="33" t="s">
        <v>17</v>
      </c>
      <c r="F35" s="35" t="str">
        <f>MID(D35,3,3)</f>
        <v>083</v>
      </c>
      <c r="G35" s="36">
        <v>0</v>
      </c>
      <c r="H35" s="33" t="s">
        <v>17</v>
      </c>
      <c r="I35" s="44" t="s">
        <v>439</v>
      </c>
      <c r="J35" s="33">
        <v>5460.9998095110059</v>
      </c>
      <c r="K35" s="33">
        <v>0</v>
      </c>
      <c r="L35">
        <f t="shared" si="0"/>
        <v>6.0232422775703549</v>
      </c>
      <c r="M35">
        <f t="shared" si="1"/>
        <v>4.890555271567875E-2</v>
      </c>
      <c r="N35">
        <f t="shared" si="2"/>
        <v>189.71770977479491</v>
      </c>
      <c r="O35" s="33">
        <v>13</v>
      </c>
      <c r="P35" s="33">
        <v>13</v>
      </c>
      <c r="Q35" s="33">
        <v>0</v>
      </c>
      <c r="R35" s="33">
        <v>0</v>
      </c>
      <c r="S35" s="33">
        <v>415.5283203125</v>
      </c>
      <c r="T35" s="33">
        <v>723.95916748046875</v>
      </c>
      <c r="U35" s="33">
        <v>637.08258056640625</v>
      </c>
      <c r="V35" t="e">
        <f t="shared" si="3"/>
        <v>#DIV/0!</v>
      </c>
      <c r="W35">
        <f t="shared" si="4"/>
        <v>0.42603348506708388</v>
      </c>
      <c r="X35">
        <f t="shared" si="5"/>
        <v>0.12000205372964808</v>
      </c>
      <c r="Y35" s="33">
        <v>-1</v>
      </c>
      <c r="Z35" s="33">
        <v>0.87</v>
      </c>
      <c r="AA35" s="33">
        <v>0.92</v>
      </c>
      <c r="AB35" s="33">
        <v>10.114733695983887</v>
      </c>
      <c r="AC35">
        <f t="shared" si="6"/>
        <v>0.87505736684799185</v>
      </c>
      <c r="AD35">
        <f t="shared" si="7"/>
        <v>8.037236727957104E-3</v>
      </c>
      <c r="AE35">
        <f t="shared" si="8"/>
        <v>0.28167282135288585</v>
      </c>
      <c r="AF35">
        <f t="shared" si="9"/>
        <v>1.742261915953194</v>
      </c>
      <c r="AG35">
        <f t="shared" si="10"/>
        <v>-1</v>
      </c>
      <c r="AH35" s="33">
        <v>998.6064453125</v>
      </c>
      <c r="AI35" s="33">
        <v>0.5</v>
      </c>
      <c r="AJ35">
        <f t="shared" si="11"/>
        <v>52.431172906584052</v>
      </c>
      <c r="AK35">
        <f t="shared" si="12"/>
        <v>0.94472432894431468</v>
      </c>
      <c r="AL35">
        <f t="shared" si="13"/>
        <v>1.9182518641398967</v>
      </c>
      <c r="AM35">
        <f t="shared" si="14"/>
        <v>25.024261474609375</v>
      </c>
      <c r="AN35" s="33">
        <v>2</v>
      </c>
      <c r="AO35">
        <f t="shared" si="15"/>
        <v>4.644859790802002</v>
      </c>
      <c r="AP35" s="33">
        <v>1</v>
      </c>
      <c r="AQ35">
        <f t="shared" si="16"/>
        <v>9.2897195816040039</v>
      </c>
      <c r="AR35" s="33">
        <v>24.450447082519531</v>
      </c>
      <c r="AS35" s="33">
        <v>25.024261474609375</v>
      </c>
      <c r="AT35" s="33">
        <v>25.068964004516602</v>
      </c>
      <c r="AU35" s="33">
        <v>399.96316528320313</v>
      </c>
      <c r="AV35" s="33">
        <v>396.76742553710938</v>
      </c>
      <c r="AW35" s="33">
        <v>12.068065643310547</v>
      </c>
      <c r="AX35" s="33">
        <v>12.534026145935059</v>
      </c>
      <c r="AY35" s="33">
        <v>39.615566253662109</v>
      </c>
      <c r="AZ35" s="33">
        <v>41.145164489746094</v>
      </c>
      <c r="BA35" s="33">
        <v>400.4129638671875</v>
      </c>
      <c r="BB35" s="33">
        <v>998.6064453125</v>
      </c>
      <c r="BC35" s="33">
        <v>23.075374603271484</v>
      </c>
      <c r="BD35" s="33">
        <v>101.00727844238281</v>
      </c>
      <c r="BE35" s="33">
        <v>-14.875926971435547</v>
      </c>
      <c r="BF35" s="33">
        <v>0.75986814498901367</v>
      </c>
      <c r="BG35" s="33">
        <v>0.24570147693157196</v>
      </c>
      <c r="BH35" s="33">
        <v>2.3767487145960331E-3</v>
      </c>
      <c r="BI35" s="33">
        <v>0.28804135322570801</v>
      </c>
      <c r="BJ35" s="33">
        <v>9.5151696586981416E-4</v>
      </c>
      <c r="BK35" s="33">
        <v>0.5</v>
      </c>
      <c r="BL35" s="33">
        <v>-1.355140209197998</v>
      </c>
      <c r="BM35" s="33">
        <v>7.355140209197998</v>
      </c>
      <c r="BN35" s="33">
        <v>1</v>
      </c>
      <c r="BO35" s="33">
        <v>0</v>
      </c>
      <c r="BP35" s="33">
        <v>0.15999999642372131</v>
      </c>
      <c r="BQ35" s="33">
        <v>111115</v>
      </c>
      <c r="BR35">
        <f t="shared" si="17"/>
        <v>2.0020648193359376</v>
      </c>
      <c r="BS35">
        <f t="shared" si="18"/>
        <v>9.4472432894431469E-4</v>
      </c>
      <c r="BT35">
        <f t="shared" si="19"/>
        <v>298.17426147460935</v>
      </c>
      <c r="BU35">
        <f t="shared" si="20"/>
        <v>297.60044708251951</v>
      </c>
      <c r="BV35">
        <f t="shared" si="21"/>
        <v>159.77702767870505</v>
      </c>
      <c r="BW35">
        <f t="shared" si="22"/>
        <v>0.42613659819392458</v>
      </c>
      <c r="BX35">
        <f t="shared" si="23"/>
        <v>3.1842797330664654</v>
      </c>
      <c r="BY35">
        <f t="shared" si="24"/>
        <v>31.525250280680133</v>
      </c>
      <c r="BZ35">
        <f t="shared" si="25"/>
        <v>18.991224134745075</v>
      </c>
      <c r="CA35">
        <f t="shared" si="26"/>
        <v>24.737354278564453</v>
      </c>
      <c r="CB35">
        <f t="shared" si="27"/>
        <v>3.1302273177663169</v>
      </c>
      <c r="CC35">
        <f t="shared" si="28"/>
        <v>4.8649438667622974E-2</v>
      </c>
      <c r="CD35">
        <f t="shared" si="29"/>
        <v>1.2660278689265687</v>
      </c>
      <c r="CE35">
        <f t="shared" si="30"/>
        <v>1.8641994488397482</v>
      </c>
      <c r="CF35">
        <f t="shared" si="31"/>
        <v>3.0428806155665143E-2</v>
      </c>
      <c r="CG35">
        <f t="shared" si="32"/>
        <v>19.162869536673881</v>
      </c>
      <c r="CH35">
        <f t="shared" si="33"/>
        <v>0.47815848167971831</v>
      </c>
      <c r="CI35">
        <f t="shared" si="34"/>
        <v>38.724285365820286</v>
      </c>
      <c r="CJ35">
        <f t="shared" si="35"/>
        <v>395.89211633070209</v>
      </c>
      <c r="CK35">
        <f t="shared" si="36"/>
        <v>5.8916493449258193E-3</v>
      </c>
      <c r="CL35">
        <f t="shared" si="37"/>
        <v>0</v>
      </c>
      <c r="CM35">
        <f t="shared" si="38"/>
        <v>873.83792655258947</v>
      </c>
      <c r="CN35">
        <f t="shared" si="39"/>
        <v>308.43084716796875</v>
      </c>
      <c r="CO35">
        <f t="shared" si="40"/>
        <v>0.12000205372964808</v>
      </c>
      <c r="CP35" t="e">
        <f t="shared" si="41"/>
        <v>#DIV/0!</v>
      </c>
    </row>
    <row r="36" spans="1:94" x14ac:dyDescent="0.3">
      <c r="A36" s="33">
        <v>14</v>
      </c>
      <c r="B36" s="33">
        <v>2</v>
      </c>
      <c r="C36" s="34">
        <v>45329</v>
      </c>
      <c r="D36" s="33" t="s">
        <v>420</v>
      </c>
      <c r="E36" s="33" t="s">
        <v>17</v>
      </c>
      <c r="F36" s="35" t="str">
        <f>MID(D36,3,3)</f>
        <v>097</v>
      </c>
      <c r="G36" s="36">
        <v>0</v>
      </c>
      <c r="H36" s="33" t="s">
        <v>17</v>
      </c>
      <c r="I36" s="44" t="s">
        <v>440</v>
      </c>
      <c r="J36" s="33">
        <v>5871.9997811857611</v>
      </c>
      <c r="K36" s="33">
        <v>0</v>
      </c>
      <c r="L36">
        <f t="shared" si="0"/>
        <v>5.8800007350118735</v>
      </c>
      <c r="M36">
        <f t="shared" si="1"/>
        <v>5.7715706628855008E-2</v>
      </c>
      <c r="N36">
        <f t="shared" si="2"/>
        <v>223.37644112663639</v>
      </c>
      <c r="O36" s="33">
        <v>14</v>
      </c>
      <c r="P36" s="33">
        <v>14</v>
      </c>
      <c r="Q36" s="33">
        <v>0</v>
      </c>
      <c r="R36" s="33">
        <v>0</v>
      </c>
      <c r="S36" s="33">
        <v>365.986328125</v>
      </c>
      <c r="T36" s="33">
        <v>538.9390869140625</v>
      </c>
      <c r="U36" s="33">
        <v>483.60504150390625</v>
      </c>
      <c r="V36" t="e">
        <f t="shared" si="3"/>
        <v>#DIV/0!</v>
      </c>
      <c r="W36">
        <f t="shared" si="4"/>
        <v>0.32091337033908807</v>
      </c>
      <c r="X36">
        <f t="shared" si="5"/>
        <v>0.10267216973813524</v>
      </c>
      <c r="Y36" s="33">
        <v>-1</v>
      </c>
      <c r="Z36" s="33">
        <v>0.87</v>
      </c>
      <c r="AA36" s="33">
        <v>0.92</v>
      </c>
      <c r="AB36" s="33">
        <v>10.114733695983887</v>
      </c>
      <c r="AC36">
        <f t="shared" si="6"/>
        <v>0.87505736684799185</v>
      </c>
      <c r="AD36">
        <f t="shared" si="7"/>
        <v>7.8809255063961928E-3</v>
      </c>
      <c r="AE36">
        <f t="shared" si="8"/>
        <v>0.3199373389449256</v>
      </c>
      <c r="AF36">
        <f t="shared" si="9"/>
        <v>1.4725661739200042</v>
      </c>
      <c r="AG36">
        <f t="shared" si="10"/>
        <v>-1</v>
      </c>
      <c r="AH36" s="33">
        <v>997.64202880859375</v>
      </c>
      <c r="AI36" s="33">
        <v>0.5</v>
      </c>
      <c r="AJ36">
        <f t="shared" si="11"/>
        <v>44.816094422560496</v>
      </c>
      <c r="AK36">
        <f t="shared" si="12"/>
        <v>1.1009628878260702</v>
      </c>
      <c r="AL36">
        <f t="shared" si="13"/>
        <v>1.8954950126078325</v>
      </c>
      <c r="AM36">
        <f t="shared" si="14"/>
        <v>25.059965133666992</v>
      </c>
      <c r="AN36" s="33">
        <v>2</v>
      </c>
      <c r="AO36">
        <f t="shared" si="15"/>
        <v>4.644859790802002</v>
      </c>
      <c r="AP36" s="33">
        <v>1</v>
      </c>
      <c r="AQ36">
        <f t="shared" si="16"/>
        <v>9.2897195816040039</v>
      </c>
      <c r="AR36" s="33">
        <v>24.509820938110352</v>
      </c>
      <c r="AS36" s="33">
        <v>25.059965133666992</v>
      </c>
      <c r="AT36" s="33">
        <v>25.069272994995117</v>
      </c>
      <c r="AU36" s="33">
        <v>399.91845703125</v>
      </c>
      <c r="AV36" s="33">
        <v>396.76348876953125</v>
      </c>
      <c r="AW36" s="33">
        <v>12.284934997558594</v>
      </c>
      <c r="AX36" s="33">
        <v>12.827762603759766</v>
      </c>
      <c r="AY36" s="33">
        <v>40.180408477783203</v>
      </c>
      <c r="AZ36" s="33">
        <v>41.955837249755859</v>
      </c>
      <c r="BA36" s="33">
        <v>400.4365234375</v>
      </c>
      <c r="BB36" s="33">
        <v>997.64202880859375</v>
      </c>
      <c r="BC36" s="33">
        <v>31.083438873291016</v>
      </c>
      <c r="BD36" s="33">
        <v>100.99718475341797</v>
      </c>
      <c r="BE36" s="33">
        <v>-14.875926971435547</v>
      </c>
      <c r="BF36" s="33">
        <v>0.75986814498901367</v>
      </c>
      <c r="BG36" s="33">
        <v>0.24570147693157196</v>
      </c>
      <c r="BH36" s="33">
        <v>2.3767487145960331E-3</v>
      </c>
      <c r="BI36" s="33">
        <v>0.28804135322570801</v>
      </c>
      <c r="BJ36" s="33">
        <v>9.5151696586981416E-4</v>
      </c>
      <c r="BK36" s="33">
        <v>0.75</v>
      </c>
      <c r="BL36" s="33">
        <v>-1.355140209197998</v>
      </c>
      <c r="BM36" s="33">
        <v>7.355140209197998</v>
      </c>
      <c r="BN36" s="33">
        <v>1</v>
      </c>
      <c r="BO36" s="33">
        <v>0</v>
      </c>
      <c r="BP36" s="33">
        <v>0.15999999642372131</v>
      </c>
      <c r="BQ36" s="33">
        <v>111115</v>
      </c>
      <c r="BR36">
        <f t="shared" si="17"/>
        <v>2.0021826171874997</v>
      </c>
      <c r="BS36">
        <f t="shared" si="18"/>
        <v>1.1009628878260703E-3</v>
      </c>
      <c r="BT36">
        <f t="shared" si="19"/>
        <v>298.20996513366697</v>
      </c>
      <c r="BU36">
        <f t="shared" si="20"/>
        <v>297.65982093811033</v>
      </c>
      <c r="BV36">
        <f t="shared" si="21"/>
        <v>159.62272104152908</v>
      </c>
      <c r="BW36">
        <f t="shared" si="22"/>
        <v>0.40024477245362561</v>
      </c>
      <c r="BX36">
        <f t="shared" si="23"/>
        <v>3.1910629222727436</v>
      </c>
      <c r="BY36">
        <f t="shared" si="24"/>
        <v>31.595563084888372</v>
      </c>
      <c r="BZ36">
        <f t="shared" si="25"/>
        <v>18.767800481128607</v>
      </c>
      <c r="CA36">
        <f t="shared" si="26"/>
        <v>24.784893035888672</v>
      </c>
      <c r="CB36">
        <f t="shared" si="27"/>
        <v>3.1391276498342524</v>
      </c>
      <c r="CC36">
        <f t="shared" si="28"/>
        <v>5.7359341199306489E-2</v>
      </c>
      <c r="CD36">
        <f t="shared" si="29"/>
        <v>1.2955679096649111</v>
      </c>
      <c r="CE36">
        <f t="shared" si="30"/>
        <v>1.8435597401693413</v>
      </c>
      <c r="CF36">
        <f t="shared" si="31"/>
        <v>3.5881436033576686E-2</v>
      </c>
      <c r="CG36">
        <f t="shared" si="32"/>
        <v>22.560391694027889</v>
      </c>
      <c r="CH36">
        <f t="shared" si="33"/>
        <v>0.56299646376078083</v>
      </c>
      <c r="CI36">
        <f t="shared" si="34"/>
        <v>39.625636830022394</v>
      </c>
      <c r="CJ36">
        <f t="shared" si="35"/>
        <v>395.90899570087231</v>
      </c>
      <c r="CK36">
        <f t="shared" si="36"/>
        <v>5.8851598780515378E-3</v>
      </c>
      <c r="CL36">
        <f t="shared" si="37"/>
        <v>0</v>
      </c>
      <c r="CM36">
        <f t="shared" si="38"/>
        <v>872.99400678613642</v>
      </c>
      <c r="CN36">
        <f t="shared" si="39"/>
        <v>172.9527587890625</v>
      </c>
      <c r="CO36">
        <f t="shared" si="40"/>
        <v>0.10267216973813524</v>
      </c>
      <c r="CP36" t="e">
        <f t="shared" si="41"/>
        <v>#DIV/0!</v>
      </c>
    </row>
    <row r="37" spans="1:94" x14ac:dyDescent="0.3">
      <c r="A37" s="33">
        <v>18</v>
      </c>
      <c r="B37" s="33">
        <v>2</v>
      </c>
      <c r="C37" s="34">
        <v>45329</v>
      </c>
      <c r="D37" s="33" t="s">
        <v>421</v>
      </c>
      <c r="E37" s="33" t="s">
        <v>22</v>
      </c>
      <c r="F37" s="35" t="str">
        <f>MID(D37,5,3)</f>
        <v>021</v>
      </c>
      <c r="G37" s="36">
        <v>1</v>
      </c>
      <c r="H37" s="33" t="s">
        <v>17</v>
      </c>
      <c r="I37" s="44" t="s">
        <v>441</v>
      </c>
      <c r="J37" s="33">
        <v>7523.999667333439</v>
      </c>
      <c r="K37" s="33">
        <v>0</v>
      </c>
      <c r="L37">
        <f t="shared" si="0"/>
        <v>1.7090986055823909</v>
      </c>
      <c r="M37">
        <f t="shared" si="1"/>
        <v>5.4879747799021035E-3</v>
      </c>
      <c r="N37">
        <f t="shared" si="2"/>
        <v>-103.48912979730538</v>
      </c>
      <c r="O37" s="33">
        <v>18</v>
      </c>
      <c r="P37" s="33">
        <v>18</v>
      </c>
      <c r="Q37" s="33">
        <v>0</v>
      </c>
      <c r="R37" s="33">
        <v>0</v>
      </c>
      <c r="S37" s="33">
        <v>359.005615234375</v>
      </c>
      <c r="T37" s="33">
        <v>584.6322021484375</v>
      </c>
      <c r="U37" s="33">
        <v>536.8458251953125</v>
      </c>
      <c r="V37" t="e">
        <f t="shared" si="3"/>
        <v>#DIV/0!</v>
      </c>
      <c r="W37">
        <f t="shared" si="4"/>
        <v>0.38592911249999218</v>
      </c>
      <c r="X37">
        <f t="shared" si="5"/>
        <v>8.1737503985440899E-2</v>
      </c>
      <c r="Y37" s="33">
        <v>-1</v>
      </c>
      <c r="Z37" s="33">
        <v>0.87</v>
      </c>
      <c r="AA37" s="33">
        <v>0.92</v>
      </c>
      <c r="AB37" s="33">
        <v>10.063747406005859</v>
      </c>
      <c r="AC37">
        <f t="shared" si="6"/>
        <v>0.87503187370300284</v>
      </c>
      <c r="AD37">
        <f t="shared" si="7"/>
        <v>3.1011376873513658E-3</v>
      </c>
      <c r="AE37">
        <f t="shared" si="8"/>
        <v>0.21179408688802287</v>
      </c>
      <c r="AF37">
        <f t="shared" si="9"/>
        <v>1.6284764843211808</v>
      </c>
      <c r="AG37">
        <f t="shared" si="10"/>
        <v>-1</v>
      </c>
      <c r="AH37" s="33">
        <v>998.34326171875</v>
      </c>
      <c r="AI37" s="33">
        <v>0.5</v>
      </c>
      <c r="AJ37">
        <f t="shared" si="11"/>
        <v>35.702213251270898</v>
      </c>
      <c r="AK37">
        <f t="shared" si="12"/>
        <v>0.10045275403264281</v>
      </c>
      <c r="AL37">
        <f t="shared" si="13"/>
        <v>1.8069951755405564</v>
      </c>
      <c r="AM37">
        <f t="shared" si="14"/>
        <v>25.143804550170898</v>
      </c>
      <c r="AN37" s="33">
        <v>2</v>
      </c>
      <c r="AO37">
        <f t="shared" si="15"/>
        <v>4.644859790802002</v>
      </c>
      <c r="AP37" s="33">
        <v>1</v>
      </c>
      <c r="AQ37">
        <f t="shared" si="16"/>
        <v>9.2897195816040039</v>
      </c>
      <c r="AR37" s="33">
        <v>24.915189743041992</v>
      </c>
      <c r="AS37" s="33">
        <v>25.143804550170898</v>
      </c>
      <c r="AT37" s="33">
        <v>25.064792633056641</v>
      </c>
      <c r="AU37" s="33">
        <v>400.25341796875</v>
      </c>
      <c r="AV37" s="33">
        <v>399.37969970703125</v>
      </c>
      <c r="AW37" s="33">
        <v>13.817063331604004</v>
      </c>
      <c r="AX37" s="33">
        <v>13.866542816162109</v>
      </c>
      <c r="AY37" s="33">
        <v>44.096420288085938</v>
      </c>
      <c r="AZ37" s="33">
        <v>44.254329681396484</v>
      </c>
      <c r="BA37" s="33">
        <v>400.40765380859375</v>
      </c>
      <c r="BB37" s="33">
        <v>998.34326171875</v>
      </c>
      <c r="BC37" s="33">
        <v>51.356777191162109</v>
      </c>
      <c r="BD37" s="33">
        <v>100.96573638916016</v>
      </c>
      <c r="BE37" s="33">
        <v>-14.875926971435547</v>
      </c>
      <c r="BF37" s="33">
        <v>0.75986814498901367</v>
      </c>
      <c r="BG37" s="33">
        <v>0.24570147693157196</v>
      </c>
      <c r="BH37" s="33">
        <v>2.3767487145960331E-3</v>
      </c>
      <c r="BI37" s="33">
        <v>0.28804135322570801</v>
      </c>
      <c r="BJ37" s="33">
        <v>9.5151696586981416E-4</v>
      </c>
      <c r="BK37" s="33">
        <v>0.5</v>
      </c>
      <c r="BL37" s="33">
        <v>-1.355140209197998</v>
      </c>
      <c r="BM37" s="33">
        <v>7.355140209197998</v>
      </c>
      <c r="BN37" s="33">
        <v>1</v>
      </c>
      <c r="BO37" s="33">
        <v>0</v>
      </c>
      <c r="BP37" s="33">
        <v>0.15999999642372131</v>
      </c>
      <c r="BQ37" s="33">
        <v>111115</v>
      </c>
      <c r="BR37">
        <f t="shared" si="17"/>
        <v>2.0020382690429686</v>
      </c>
      <c r="BS37">
        <f t="shared" si="18"/>
        <v>1.0045275403264281E-4</v>
      </c>
      <c r="BT37">
        <f t="shared" si="19"/>
        <v>298.29380455017088</v>
      </c>
      <c r="BU37">
        <f t="shared" si="20"/>
        <v>298.06518974304197</v>
      </c>
      <c r="BV37">
        <f t="shared" si="21"/>
        <v>159.73491830464627</v>
      </c>
      <c r="BW37">
        <f t="shared" si="22"/>
        <v>0.58312974325140821</v>
      </c>
      <c r="BX37">
        <f t="shared" si="23"/>
        <v>3.2070408821461824</v>
      </c>
      <c r="BY37">
        <f t="shared" si="24"/>
        <v>31.763655640414814</v>
      </c>
      <c r="BZ37">
        <f t="shared" si="25"/>
        <v>17.897112824252705</v>
      </c>
      <c r="CA37">
        <f t="shared" si="26"/>
        <v>25.029497146606445</v>
      </c>
      <c r="CB37">
        <f t="shared" si="27"/>
        <v>3.1852736474779508</v>
      </c>
      <c r="CC37">
        <f t="shared" si="28"/>
        <v>5.4847346298568089E-3</v>
      </c>
      <c r="CD37">
        <f t="shared" si="29"/>
        <v>1.400045706605626</v>
      </c>
      <c r="CE37">
        <f t="shared" si="30"/>
        <v>1.7852279408723248</v>
      </c>
      <c r="CF37">
        <f t="shared" si="31"/>
        <v>3.4282501037129483E-3</v>
      </c>
      <c r="CG37">
        <f t="shared" si="32"/>
        <v>-10.448856198258314</v>
      </c>
      <c r="CH37">
        <f t="shared" si="33"/>
        <v>-0.25912466225304093</v>
      </c>
      <c r="CI37">
        <f t="shared" si="34"/>
        <v>42.37389555967146</v>
      </c>
      <c r="CJ37">
        <f t="shared" si="35"/>
        <v>399.13133019519955</v>
      </c>
      <c r="CK37">
        <f t="shared" si="36"/>
        <v>1.8144695826987573E-3</v>
      </c>
      <c r="CL37">
        <f t="shared" si="37"/>
        <v>0</v>
      </c>
      <c r="CM37">
        <f t="shared" si="38"/>
        <v>873.58217490052516</v>
      </c>
      <c r="CN37">
        <f t="shared" si="39"/>
        <v>225.6265869140625</v>
      </c>
      <c r="CO37">
        <f t="shared" si="40"/>
        <v>8.1737503985440899E-2</v>
      </c>
      <c r="CP37" t="e">
        <f t="shared" si="41"/>
        <v>#DIV/0!</v>
      </c>
    </row>
    <row r="38" spans="1:94" x14ac:dyDescent="0.3">
      <c r="A38" s="33">
        <v>16</v>
      </c>
      <c r="B38" s="33">
        <v>2</v>
      </c>
      <c r="C38" s="34">
        <v>45329</v>
      </c>
      <c r="D38" s="33" t="s">
        <v>422</v>
      </c>
      <c r="E38" s="33" t="s">
        <v>22</v>
      </c>
      <c r="F38" s="35" t="str">
        <f>MID(D38,5,3)</f>
        <v>026</v>
      </c>
      <c r="G38" s="36">
        <v>1</v>
      </c>
      <c r="H38" s="33" t="s">
        <v>17</v>
      </c>
      <c r="I38" s="44" t="s">
        <v>442</v>
      </c>
      <c r="J38" s="33">
        <v>6782.999718401581</v>
      </c>
      <c r="K38" s="33">
        <v>0</v>
      </c>
      <c r="L38">
        <f t="shared" si="0"/>
        <v>4.2683528206101622</v>
      </c>
      <c r="M38">
        <f t="shared" si="1"/>
        <v>4.0102940748221093E-2</v>
      </c>
      <c r="N38">
        <f t="shared" si="2"/>
        <v>217.56409770641179</v>
      </c>
      <c r="O38" s="33">
        <v>16</v>
      </c>
      <c r="P38" s="33">
        <v>16</v>
      </c>
      <c r="Q38" s="33">
        <v>0</v>
      </c>
      <c r="R38" s="33">
        <v>0</v>
      </c>
      <c r="S38" s="33">
        <v>317.561767578125</v>
      </c>
      <c r="T38" s="33">
        <v>530.56768798828125</v>
      </c>
      <c r="U38" s="33">
        <v>485.4405517578125</v>
      </c>
      <c r="V38" t="e">
        <f t="shared" si="3"/>
        <v>#DIV/0!</v>
      </c>
      <c r="W38">
        <f t="shared" si="4"/>
        <v>0.40146794694150495</v>
      </c>
      <c r="X38">
        <f t="shared" si="5"/>
        <v>8.5054437449016834E-2</v>
      </c>
      <c r="Y38" s="33">
        <v>-1</v>
      </c>
      <c r="Z38" s="33">
        <v>0.87</v>
      </c>
      <c r="AA38" s="33">
        <v>0.92</v>
      </c>
      <c r="AB38" s="33">
        <v>10.063747406005859</v>
      </c>
      <c r="AC38">
        <f t="shared" si="6"/>
        <v>0.87503187370300284</v>
      </c>
      <c r="AD38">
        <f t="shared" si="7"/>
        <v>6.0097405326036352E-3</v>
      </c>
      <c r="AE38">
        <f t="shared" si="8"/>
        <v>0.21185860066036485</v>
      </c>
      <c r="AF38">
        <f t="shared" si="9"/>
        <v>1.6707542977690271</v>
      </c>
      <c r="AG38">
        <f t="shared" si="10"/>
        <v>-1</v>
      </c>
      <c r="AH38" s="33">
        <v>1001.8328247070313</v>
      </c>
      <c r="AI38" s="33">
        <v>0.5</v>
      </c>
      <c r="AJ38">
        <f t="shared" si="11"/>
        <v>37.280876188327454</v>
      </c>
      <c r="AK38">
        <f t="shared" si="12"/>
        <v>0.7380165687005138</v>
      </c>
      <c r="AL38">
        <f t="shared" si="13"/>
        <v>1.8243029538066937</v>
      </c>
      <c r="AM38">
        <f t="shared" si="14"/>
        <v>25.082258224487305</v>
      </c>
      <c r="AN38" s="33">
        <v>2</v>
      </c>
      <c r="AO38">
        <f t="shared" si="15"/>
        <v>4.644859790802002</v>
      </c>
      <c r="AP38" s="33">
        <v>1</v>
      </c>
      <c r="AQ38">
        <f t="shared" si="16"/>
        <v>9.2897195816040039</v>
      </c>
      <c r="AR38" s="33">
        <v>24.730974197387695</v>
      </c>
      <c r="AS38" s="33">
        <v>25.082258224487305</v>
      </c>
      <c r="AT38" s="33">
        <v>25.064853668212891</v>
      </c>
      <c r="AU38" s="33">
        <v>399.85797119140625</v>
      </c>
      <c r="AV38" s="33">
        <v>397.57931518554688</v>
      </c>
      <c r="AW38" s="33">
        <v>13.212311744689941</v>
      </c>
      <c r="AX38" s="33">
        <v>13.575954437255859</v>
      </c>
      <c r="AY38" s="33">
        <v>42.641853332519531</v>
      </c>
      <c r="AZ38" s="33">
        <v>43.815486907958984</v>
      </c>
      <c r="BA38" s="33">
        <v>400.39154052734375</v>
      </c>
      <c r="BB38" s="33">
        <v>1001.8328247070313</v>
      </c>
      <c r="BC38" s="33">
        <v>34.411846160888672</v>
      </c>
      <c r="BD38" s="33">
        <v>100.98750305175781</v>
      </c>
      <c r="BE38" s="33">
        <v>-14.875926971435547</v>
      </c>
      <c r="BF38" s="33">
        <v>0.75986814498901367</v>
      </c>
      <c r="BG38" s="33">
        <v>0.24570147693157196</v>
      </c>
      <c r="BH38" s="33">
        <v>2.3767487145960331E-3</v>
      </c>
      <c r="BI38" s="33">
        <v>0.28804135322570801</v>
      </c>
      <c r="BJ38" s="33">
        <v>9.5151696586981416E-4</v>
      </c>
      <c r="BK38" s="33">
        <v>0.75</v>
      </c>
      <c r="BL38" s="33">
        <v>-1.355140209197998</v>
      </c>
      <c r="BM38" s="33">
        <v>7.355140209197998</v>
      </c>
      <c r="BN38" s="33">
        <v>1</v>
      </c>
      <c r="BO38" s="33">
        <v>0</v>
      </c>
      <c r="BP38" s="33">
        <v>0.15999999642372131</v>
      </c>
      <c r="BQ38" s="33">
        <v>111115</v>
      </c>
      <c r="BR38">
        <f t="shared" si="17"/>
        <v>2.0019577026367186</v>
      </c>
      <c r="BS38">
        <f t="shared" si="18"/>
        <v>7.3801656870051385E-4</v>
      </c>
      <c r="BT38">
        <f t="shared" si="19"/>
        <v>298.23225822448728</v>
      </c>
      <c r="BU38">
        <f t="shared" si="20"/>
        <v>297.88097419738767</v>
      </c>
      <c r="BV38">
        <f t="shared" si="21"/>
        <v>160.29324837029162</v>
      </c>
      <c r="BW38">
        <f t="shared" si="22"/>
        <v>0.4725656166934083</v>
      </c>
      <c r="BX38">
        <f t="shared" si="23"/>
        <v>3.1953046939695948</v>
      </c>
      <c r="BY38">
        <f t="shared" si="24"/>
        <v>31.640595097513668</v>
      </c>
      <c r="BZ38">
        <f t="shared" si="25"/>
        <v>18.064640660257808</v>
      </c>
      <c r="CA38">
        <f t="shared" si="26"/>
        <v>24.9066162109375</v>
      </c>
      <c r="CB38">
        <f t="shared" si="27"/>
        <v>3.1620178779519419</v>
      </c>
      <c r="CC38">
        <f t="shared" si="28"/>
        <v>3.9930563851146968E-2</v>
      </c>
      <c r="CD38">
        <f t="shared" si="29"/>
        <v>1.3710017401629011</v>
      </c>
      <c r="CE38">
        <f t="shared" si="30"/>
        <v>1.7910161377890408</v>
      </c>
      <c r="CF38">
        <f t="shared" si="31"/>
        <v>2.4972032359163322E-2</v>
      </c>
      <c r="CG38">
        <f t="shared" si="32"/>
        <v>21.971254981079195</v>
      </c>
      <c r="CH38">
        <f t="shared" si="33"/>
        <v>0.54722187346410733</v>
      </c>
      <c r="CI38">
        <f t="shared" si="34"/>
        <v>41.837207681841406</v>
      </c>
      <c r="CJ38">
        <f t="shared" si="35"/>
        <v>396.95902990597455</v>
      </c>
      <c r="CK38">
        <f t="shared" si="36"/>
        <v>4.498599350606515E-3</v>
      </c>
      <c r="CL38">
        <f t="shared" si="37"/>
        <v>0</v>
      </c>
      <c r="CM38">
        <f t="shared" si="38"/>
        <v>876.63565374056554</v>
      </c>
      <c r="CN38">
        <f t="shared" si="39"/>
        <v>213.00592041015625</v>
      </c>
      <c r="CO38">
        <f t="shared" si="40"/>
        <v>8.5054437449016834E-2</v>
      </c>
      <c r="CP38" t="e">
        <f t="shared" si="41"/>
        <v>#DIV/0!</v>
      </c>
    </row>
    <row r="39" spans="1:94" x14ac:dyDescent="0.3">
      <c r="A39" s="33">
        <v>19</v>
      </c>
      <c r="B39" s="33">
        <v>2</v>
      </c>
      <c r="C39" s="34">
        <v>45329</v>
      </c>
      <c r="D39" s="33" t="s">
        <v>423</v>
      </c>
      <c r="E39" s="33" t="s">
        <v>22</v>
      </c>
      <c r="F39" s="35" t="str">
        <f>MID(D39,5,3)</f>
        <v>033</v>
      </c>
      <c r="G39" s="36">
        <v>1</v>
      </c>
      <c r="H39" s="33" t="s">
        <v>17</v>
      </c>
      <c r="I39" s="44" t="s">
        <v>443</v>
      </c>
      <c r="J39" s="33">
        <v>8072.4999630255625</v>
      </c>
      <c r="K39" s="33">
        <v>0</v>
      </c>
      <c r="L39">
        <f t="shared" si="0"/>
        <v>4.6362749935002388</v>
      </c>
      <c r="M39">
        <f t="shared" si="1"/>
        <v>3.0552186105368202E-2</v>
      </c>
      <c r="N39">
        <f t="shared" si="2"/>
        <v>146.26143285964599</v>
      </c>
      <c r="O39" s="33">
        <v>19</v>
      </c>
      <c r="P39" s="33">
        <v>19</v>
      </c>
      <c r="Q39" s="33">
        <v>0</v>
      </c>
      <c r="R39" s="33">
        <v>0</v>
      </c>
      <c r="S39" s="33">
        <v>301.662353515625</v>
      </c>
      <c r="T39" s="33">
        <v>492.79257202148438</v>
      </c>
      <c r="U39" s="33">
        <v>459.947021484375</v>
      </c>
      <c r="V39" t="e">
        <f t="shared" si="3"/>
        <v>#DIV/0!</v>
      </c>
      <c r="W39">
        <f t="shared" si="4"/>
        <v>0.38785125701433387</v>
      </c>
      <c r="X39">
        <f t="shared" si="5"/>
        <v>6.6651878299166814E-2</v>
      </c>
      <c r="Y39" s="33">
        <v>-1</v>
      </c>
      <c r="Z39" s="33">
        <v>0.87</v>
      </c>
      <c r="AA39" s="33">
        <v>0.92</v>
      </c>
      <c r="AB39" s="33">
        <v>10.013273239135742</v>
      </c>
      <c r="AC39">
        <f t="shared" si="6"/>
        <v>0.8750066366195679</v>
      </c>
      <c r="AD39">
        <f t="shared" si="7"/>
        <v>6.4278428786405991E-3</v>
      </c>
      <c r="AE39">
        <f t="shared" si="8"/>
        <v>0.17184907124512311</v>
      </c>
      <c r="AF39">
        <f t="shared" si="9"/>
        <v>1.6335898937285176</v>
      </c>
      <c r="AG39">
        <f t="shared" si="10"/>
        <v>-1</v>
      </c>
      <c r="AH39" s="33">
        <v>1002.1104125976563</v>
      </c>
      <c r="AI39" s="33">
        <v>0.5</v>
      </c>
      <c r="AJ39">
        <f t="shared" si="11"/>
        <v>29.221958440812404</v>
      </c>
      <c r="AK39">
        <f t="shared" si="12"/>
        <v>0.53215710902956126</v>
      </c>
      <c r="AL39">
        <f t="shared" si="13"/>
        <v>1.7231828801367803</v>
      </c>
      <c r="AM39">
        <f t="shared" si="14"/>
        <v>25.156194686889648</v>
      </c>
      <c r="AN39" s="33">
        <v>2</v>
      </c>
      <c r="AO39">
        <f t="shared" si="15"/>
        <v>4.644859790802002</v>
      </c>
      <c r="AP39" s="33">
        <v>1</v>
      </c>
      <c r="AQ39">
        <f t="shared" si="16"/>
        <v>9.2897195816040039</v>
      </c>
      <c r="AR39" s="33">
        <v>25.013343811035156</v>
      </c>
      <c r="AS39" s="33">
        <v>25.156194686889648</v>
      </c>
      <c r="AT39" s="33">
        <v>25.061262130737305</v>
      </c>
      <c r="AU39" s="33">
        <v>399.76205444335938</v>
      </c>
      <c r="AV39" s="33">
        <v>397.34024047851563</v>
      </c>
      <c r="AW39" s="33">
        <v>14.459744453430176</v>
      </c>
      <c r="AX39" s="33">
        <v>14.721684455871582</v>
      </c>
      <c r="AY39" s="33">
        <v>45.873210906982422</v>
      </c>
      <c r="AZ39" s="33">
        <v>46.704208374023438</v>
      </c>
      <c r="BA39" s="33">
        <v>400.338134765625</v>
      </c>
      <c r="BB39" s="33">
        <v>1002.1104125976563</v>
      </c>
      <c r="BC39" s="33">
        <v>40.13153076171875</v>
      </c>
      <c r="BD39" s="33">
        <v>100.954833984375</v>
      </c>
      <c r="BE39" s="33">
        <v>-14.875926971435547</v>
      </c>
      <c r="BF39" s="33">
        <v>0.75986814498901367</v>
      </c>
      <c r="BG39" s="33">
        <v>0.24570147693157196</v>
      </c>
      <c r="BH39" s="33">
        <v>2.3767487145960331E-3</v>
      </c>
      <c r="BI39" s="33">
        <v>0.28804135322570801</v>
      </c>
      <c r="BJ39" s="33">
        <v>9.5151696586981416E-4</v>
      </c>
      <c r="BK39" s="33">
        <v>0.5</v>
      </c>
      <c r="BL39" s="33">
        <v>-1.355140209197998</v>
      </c>
      <c r="BM39" s="33">
        <v>7.355140209197998</v>
      </c>
      <c r="BN39" s="33">
        <v>1</v>
      </c>
      <c r="BO39" s="33">
        <v>0</v>
      </c>
      <c r="BP39" s="33">
        <v>0.15999999642372131</v>
      </c>
      <c r="BQ39" s="33">
        <v>111115</v>
      </c>
      <c r="BR39">
        <f t="shared" si="17"/>
        <v>2.0016906738281248</v>
      </c>
      <c r="BS39">
        <f t="shared" si="18"/>
        <v>5.3215710902956121E-4</v>
      </c>
      <c r="BT39">
        <f t="shared" si="19"/>
        <v>298.30619468688963</v>
      </c>
      <c r="BU39">
        <f t="shared" si="20"/>
        <v>298.16334381103513</v>
      </c>
      <c r="BV39">
        <f t="shared" si="21"/>
        <v>160.33766243179889</v>
      </c>
      <c r="BW39">
        <f t="shared" si="22"/>
        <v>0.51646107021474275</v>
      </c>
      <c r="BX39">
        <f t="shared" si="23"/>
        <v>3.2094080903496498</v>
      </c>
      <c r="BY39">
        <f t="shared" si="24"/>
        <v>31.790534080283631</v>
      </c>
      <c r="BZ39">
        <f t="shared" si="25"/>
        <v>17.068849624412049</v>
      </c>
      <c r="CA39">
        <f t="shared" si="26"/>
        <v>25.084769248962402</v>
      </c>
      <c r="CB39">
        <f t="shared" si="27"/>
        <v>3.1957827825501997</v>
      </c>
      <c r="CC39">
        <f t="shared" si="28"/>
        <v>3.0452034940350571E-2</v>
      </c>
      <c r="CD39">
        <f t="shared" si="29"/>
        <v>1.4862252102128695</v>
      </c>
      <c r="CE39">
        <f t="shared" si="30"/>
        <v>1.7095575723373302</v>
      </c>
      <c r="CF39">
        <f t="shared" si="31"/>
        <v>1.9041494526416441E-2</v>
      </c>
      <c r="CG39">
        <f t="shared" si="32"/>
        <v>14.765798672662372</v>
      </c>
      <c r="CH39">
        <f t="shared" si="33"/>
        <v>0.36810123405448136</v>
      </c>
      <c r="CI39">
        <f t="shared" si="34"/>
        <v>45.210195187401823</v>
      </c>
      <c r="CJ39">
        <f t="shared" si="35"/>
        <v>396.66648803784778</v>
      </c>
      <c r="CK39">
        <f t="shared" si="36"/>
        <v>5.2842098770546084E-3</v>
      </c>
      <c r="CL39">
        <f t="shared" si="37"/>
        <v>0</v>
      </c>
      <c r="CM39">
        <f t="shared" si="38"/>
        <v>876.85326164852268</v>
      </c>
      <c r="CN39">
        <f t="shared" si="39"/>
        <v>191.13021850585938</v>
      </c>
      <c r="CO39">
        <f t="shared" si="40"/>
        <v>6.6651878299166814E-2</v>
      </c>
      <c r="CP39" t="e">
        <f t="shared" si="41"/>
        <v>#DIV/0!</v>
      </c>
    </row>
    <row r="40" spans="1:94" ht="12" customHeight="1" x14ac:dyDescent="0.3">
      <c r="A40" s="33">
        <v>17</v>
      </c>
      <c r="B40" s="33">
        <v>2</v>
      </c>
      <c r="C40" s="34">
        <v>45329</v>
      </c>
      <c r="D40" s="33" t="s">
        <v>424</v>
      </c>
      <c r="E40" s="33" t="s">
        <v>22</v>
      </c>
      <c r="F40" s="35" t="str">
        <f>MID(D40,5,3)</f>
        <v>046</v>
      </c>
      <c r="G40" s="36">
        <v>1</v>
      </c>
      <c r="H40" s="33" t="s">
        <v>17</v>
      </c>
      <c r="I40" s="44" t="s">
        <v>444</v>
      </c>
      <c r="J40" s="33">
        <v>7155.9996926952153</v>
      </c>
      <c r="K40" s="33">
        <v>0</v>
      </c>
      <c r="L40">
        <f t="shared" si="0"/>
        <v>3.1989395378806504</v>
      </c>
      <c r="M40">
        <f t="shared" si="1"/>
        <v>3.663146290366049E-2</v>
      </c>
      <c r="N40">
        <f t="shared" si="2"/>
        <v>248.7769806495607</v>
      </c>
      <c r="O40" s="33">
        <v>17</v>
      </c>
      <c r="P40" s="33">
        <v>17</v>
      </c>
      <c r="Q40" s="33">
        <v>0</v>
      </c>
      <c r="R40" s="33">
        <v>0</v>
      </c>
      <c r="S40" s="33">
        <v>379.56787109375</v>
      </c>
      <c r="T40" s="33">
        <v>571.62042236328125</v>
      </c>
      <c r="U40" s="33">
        <v>546.8958740234375</v>
      </c>
      <c r="V40" t="e">
        <f t="shared" si="3"/>
        <v>#DIV/0!</v>
      </c>
      <c r="W40">
        <f t="shared" si="4"/>
        <v>0.33597916336774319</v>
      </c>
      <c r="X40">
        <f t="shared" si="5"/>
        <v>4.3253437722927592E-2</v>
      </c>
      <c r="Y40" s="33">
        <v>-1</v>
      </c>
      <c r="Z40" s="33">
        <v>0.87</v>
      </c>
      <c r="AA40" s="33">
        <v>0.92</v>
      </c>
      <c r="AB40" s="33">
        <v>10.063747406005859</v>
      </c>
      <c r="AC40">
        <f t="shared" si="6"/>
        <v>0.87503187370300284</v>
      </c>
      <c r="AD40">
        <f t="shared" si="7"/>
        <v>4.7860306337018776E-3</v>
      </c>
      <c r="AE40">
        <f t="shared" si="8"/>
        <v>0.12873845297240918</v>
      </c>
      <c r="AF40">
        <f t="shared" si="9"/>
        <v>1.5059768381241518</v>
      </c>
      <c r="AG40">
        <f t="shared" si="10"/>
        <v>-1</v>
      </c>
      <c r="AH40" s="33">
        <v>1002.6290283203125</v>
      </c>
      <c r="AI40" s="33">
        <v>0.5</v>
      </c>
      <c r="AJ40">
        <f t="shared" si="11"/>
        <v>18.97382023896299</v>
      </c>
      <c r="AK40">
        <f t="shared" si="12"/>
        <v>0.66993416437111086</v>
      </c>
      <c r="AL40">
        <f t="shared" si="13"/>
        <v>1.8116969239129901</v>
      </c>
      <c r="AM40">
        <f t="shared" si="14"/>
        <v>25.155176162719727</v>
      </c>
      <c r="AN40" s="33">
        <v>2</v>
      </c>
      <c r="AO40">
        <f t="shared" si="15"/>
        <v>4.644859790802002</v>
      </c>
      <c r="AP40" s="33">
        <v>1</v>
      </c>
      <c r="AQ40">
        <f t="shared" si="16"/>
        <v>9.2897195816040039</v>
      </c>
      <c r="AR40" s="33">
        <v>24.819713592529297</v>
      </c>
      <c r="AS40" s="33">
        <v>25.155176162719727</v>
      </c>
      <c r="AT40" s="33">
        <v>25.065143585205078</v>
      </c>
      <c r="AU40" s="33">
        <v>400.20608520507813</v>
      </c>
      <c r="AV40" s="33">
        <v>398.47476196289063</v>
      </c>
      <c r="AW40" s="33">
        <v>13.510007858276367</v>
      </c>
      <c r="AX40" s="33">
        <v>13.840029716491699</v>
      </c>
      <c r="AY40" s="33">
        <v>43.367420196533203</v>
      </c>
      <c r="AZ40" s="33">
        <v>44.426799774169922</v>
      </c>
      <c r="BA40" s="33">
        <v>400.37484741210938</v>
      </c>
      <c r="BB40" s="33">
        <v>1002.6290283203125</v>
      </c>
      <c r="BC40" s="33">
        <v>39.521011352539063</v>
      </c>
      <c r="BD40" s="33">
        <v>100.97640991210938</v>
      </c>
      <c r="BE40" s="33">
        <v>-14.875926971435547</v>
      </c>
      <c r="BF40" s="33">
        <v>0.75986814498901367</v>
      </c>
      <c r="BG40" s="33">
        <v>0.24570147693157196</v>
      </c>
      <c r="BH40" s="33">
        <v>2.3767487145960331E-3</v>
      </c>
      <c r="BI40" s="33">
        <v>0.28804135322570801</v>
      </c>
      <c r="BJ40" s="33">
        <v>9.5151696586981416E-4</v>
      </c>
      <c r="BK40" s="33">
        <v>0.75</v>
      </c>
      <c r="BL40" s="33">
        <v>-1.355140209197998</v>
      </c>
      <c r="BM40" s="33">
        <v>7.355140209197998</v>
      </c>
      <c r="BN40" s="33">
        <v>1</v>
      </c>
      <c r="BO40" s="33">
        <v>0</v>
      </c>
      <c r="BP40" s="33">
        <v>0.15999999642372131</v>
      </c>
      <c r="BQ40" s="33">
        <v>111115</v>
      </c>
      <c r="BR40">
        <f t="shared" si="17"/>
        <v>2.0018742370605467</v>
      </c>
      <c r="BS40">
        <f t="shared" si="18"/>
        <v>6.6993416437111087E-4</v>
      </c>
      <c r="BT40">
        <f t="shared" si="19"/>
        <v>298.3051761627197</v>
      </c>
      <c r="BU40">
        <f t="shared" si="20"/>
        <v>297.96971359252927</v>
      </c>
      <c r="BV40">
        <f t="shared" si="21"/>
        <v>160.42064094556918</v>
      </c>
      <c r="BW40">
        <f t="shared" si="22"/>
        <v>0.48518064012851991</v>
      </c>
      <c r="BX40">
        <f t="shared" si="23"/>
        <v>3.2092134377612309</v>
      </c>
      <c r="BY40">
        <f t="shared" si="24"/>
        <v>31.781813599379841</v>
      </c>
      <c r="BZ40">
        <f t="shared" si="25"/>
        <v>17.941783882888142</v>
      </c>
      <c r="CA40">
        <f t="shared" si="26"/>
        <v>24.987444877624512</v>
      </c>
      <c r="CB40">
        <f t="shared" si="27"/>
        <v>3.1772983001361852</v>
      </c>
      <c r="CC40">
        <f t="shared" si="28"/>
        <v>3.6487584116763172E-2</v>
      </c>
      <c r="CD40">
        <f t="shared" si="29"/>
        <v>1.3975165138482408</v>
      </c>
      <c r="CE40">
        <f t="shared" si="30"/>
        <v>1.7797817862879444</v>
      </c>
      <c r="CF40">
        <f t="shared" si="31"/>
        <v>2.2817623184365143E-2</v>
      </c>
      <c r="CG40">
        <f t="shared" si="32"/>
        <v>25.120606374766943</v>
      </c>
      <c r="CH40">
        <f t="shared" si="33"/>
        <v>0.62432305480046668</v>
      </c>
      <c r="CI40">
        <f t="shared" si="34"/>
        <v>42.456114009196419</v>
      </c>
      <c r="CJ40">
        <f t="shared" si="35"/>
        <v>398.00988588797759</v>
      </c>
      <c r="CK40">
        <f t="shared" si="36"/>
        <v>3.4123409127333301E-3</v>
      </c>
      <c r="CL40">
        <f t="shared" si="37"/>
        <v>0</v>
      </c>
      <c r="CM40">
        <f t="shared" si="38"/>
        <v>877.33235728014415</v>
      </c>
      <c r="CN40">
        <f t="shared" si="39"/>
        <v>192.05255126953125</v>
      </c>
      <c r="CO40">
        <f t="shared" si="40"/>
        <v>4.3253437722927592E-2</v>
      </c>
      <c r="CP40" t="e">
        <f t="shared" si="41"/>
        <v>#DIV/0!</v>
      </c>
    </row>
    <row r="41" spans="1:94" s="43" customFormat="1" ht="13.5" customHeight="1" x14ac:dyDescent="0.3">
      <c r="A41" s="38">
        <v>20</v>
      </c>
      <c r="B41" s="38">
        <v>2</v>
      </c>
      <c r="C41" s="39">
        <v>45329</v>
      </c>
      <c r="D41" s="38" t="s">
        <v>425</v>
      </c>
      <c r="E41" s="38" t="s">
        <v>22</v>
      </c>
      <c r="F41" s="40" t="str">
        <f>MID(D41,5,3)</f>
        <v>048</v>
      </c>
      <c r="G41" s="41">
        <v>1</v>
      </c>
      <c r="H41" s="38" t="s">
        <v>17</v>
      </c>
      <c r="I41" s="45" t="s">
        <v>445</v>
      </c>
      <c r="J41" s="38">
        <v>8546.4999303584918</v>
      </c>
      <c r="K41" s="38">
        <v>0</v>
      </c>
      <c r="L41" s="43">
        <f t="shared" si="0"/>
        <v>5.0452948732012004</v>
      </c>
      <c r="M41" s="43">
        <f t="shared" si="1"/>
        <v>3.9999592348981941E-2</v>
      </c>
      <c r="N41" s="43">
        <f t="shared" si="2"/>
        <v>187.03361569061289</v>
      </c>
      <c r="O41" s="38">
        <v>20</v>
      </c>
      <c r="P41" s="38">
        <v>20</v>
      </c>
      <c r="Q41" s="38">
        <v>0</v>
      </c>
      <c r="R41" s="38">
        <v>0</v>
      </c>
      <c r="S41" s="38">
        <v>249.654296875</v>
      </c>
      <c r="T41" s="38">
        <v>387.17807006835938</v>
      </c>
      <c r="U41" s="38">
        <v>359.8876953125</v>
      </c>
      <c r="V41" s="43" t="e">
        <f t="shared" si="3"/>
        <v>#DIV/0!</v>
      </c>
      <c r="W41" s="43">
        <f t="shared" si="4"/>
        <v>0.35519515133974</v>
      </c>
      <c r="X41" s="43">
        <f t="shared" si="5"/>
        <v>7.0485331855290878E-2</v>
      </c>
      <c r="Y41" s="38">
        <v>-1</v>
      </c>
      <c r="Z41" s="38">
        <v>0.87</v>
      </c>
      <c r="AA41" s="38">
        <v>0.92</v>
      </c>
      <c r="AB41" s="38">
        <v>10.013273239135742</v>
      </c>
      <c r="AC41" s="43">
        <f t="shared" si="6"/>
        <v>0.8750066366195679</v>
      </c>
      <c r="AD41" s="43">
        <f t="shared" si="7"/>
        <v>6.8927730280279867E-3</v>
      </c>
      <c r="AE41" s="43">
        <f t="shared" si="8"/>
        <v>0.19844114309959282</v>
      </c>
      <c r="AF41" s="43">
        <f t="shared" si="9"/>
        <v>1.5508568244760332</v>
      </c>
      <c r="AG41" s="43">
        <f t="shared" si="10"/>
        <v>-1</v>
      </c>
      <c r="AH41" s="38">
        <v>1002.3333129882813</v>
      </c>
      <c r="AI41" s="38">
        <v>0.5</v>
      </c>
      <c r="AJ41" s="43">
        <f t="shared" si="11"/>
        <v>30.909520273481512</v>
      </c>
      <c r="AK41" s="43">
        <f t="shared" si="12"/>
        <v>0.67274665750472329</v>
      </c>
      <c r="AL41" s="43">
        <f t="shared" si="13"/>
        <v>1.6648037392146469</v>
      </c>
      <c r="AM41" s="43">
        <f t="shared" si="14"/>
        <v>25.19276237487793</v>
      </c>
      <c r="AN41" s="38">
        <v>2</v>
      </c>
      <c r="AO41" s="43">
        <f t="shared" si="15"/>
        <v>4.644859790802002</v>
      </c>
      <c r="AP41" s="38">
        <v>1</v>
      </c>
      <c r="AQ41" s="43">
        <f t="shared" si="16"/>
        <v>9.2897195816040039</v>
      </c>
      <c r="AR41" s="38">
        <v>25.161230087280273</v>
      </c>
      <c r="AS41" s="38">
        <v>25.19276237487793</v>
      </c>
      <c r="AT41" s="38">
        <v>25.060537338256836</v>
      </c>
      <c r="AU41" s="38">
        <v>400.139404296875</v>
      </c>
      <c r="AV41" s="38">
        <v>397.48526000976563</v>
      </c>
      <c r="AW41" s="38">
        <v>15.03995418548584</v>
      </c>
      <c r="AX41" s="38">
        <v>15.370882034301758</v>
      </c>
      <c r="AY41" s="38">
        <v>47.290321350097656</v>
      </c>
      <c r="AZ41" s="38">
        <v>48.330860137939453</v>
      </c>
      <c r="BA41" s="38">
        <v>400.33255004882813</v>
      </c>
      <c r="BB41" s="38">
        <v>1002.3333129882813</v>
      </c>
      <c r="BC41" s="38">
        <v>43.092418670654297</v>
      </c>
      <c r="BD41" s="38">
        <v>100.944091796875</v>
      </c>
      <c r="BE41" s="38">
        <v>-14.875926971435547</v>
      </c>
      <c r="BF41" s="38">
        <v>0.75986814498901367</v>
      </c>
      <c r="BG41" s="38">
        <v>0.24570147693157196</v>
      </c>
      <c r="BH41" s="38">
        <v>2.3767487145960331E-3</v>
      </c>
      <c r="BI41" s="38">
        <v>0.28804135322570801</v>
      </c>
      <c r="BJ41" s="38">
        <v>9.5151696586981416E-4</v>
      </c>
      <c r="BK41" s="38">
        <v>0.75</v>
      </c>
      <c r="BL41" s="38">
        <v>-1.355140209197998</v>
      </c>
      <c r="BM41" s="38">
        <v>7.355140209197998</v>
      </c>
      <c r="BN41" s="38">
        <v>1</v>
      </c>
      <c r="BO41" s="38">
        <v>0</v>
      </c>
      <c r="BP41" s="38">
        <v>0.15999999642372131</v>
      </c>
      <c r="BQ41" s="38">
        <v>111115</v>
      </c>
      <c r="BR41" s="43">
        <f t="shared" si="17"/>
        <v>2.0016627502441402</v>
      </c>
      <c r="BS41" s="43">
        <f t="shared" si="18"/>
        <v>6.727466575047233E-4</v>
      </c>
      <c r="BT41" s="43">
        <f t="shared" si="19"/>
        <v>298.34276237487791</v>
      </c>
      <c r="BU41" s="43">
        <f t="shared" si="20"/>
        <v>298.31123008728025</v>
      </c>
      <c r="BV41" s="43">
        <f t="shared" si="21"/>
        <v>160.37332649350174</v>
      </c>
      <c r="BW41" s="43">
        <f t="shared" si="22"/>
        <v>0.49776994792236579</v>
      </c>
      <c r="BX41" s="43">
        <f t="shared" si="23"/>
        <v>3.2164034662841403</v>
      </c>
      <c r="BY41" s="43">
        <f t="shared" si="24"/>
        <v>31.863216648244816</v>
      </c>
      <c r="BZ41" s="43">
        <f t="shared" si="25"/>
        <v>16.492334613943058</v>
      </c>
      <c r="CA41" s="43">
        <f t="shared" si="26"/>
        <v>25.176996231079102</v>
      </c>
      <c r="CB41" s="43">
        <f t="shared" si="27"/>
        <v>3.2133857807102451</v>
      </c>
      <c r="CC41" s="43">
        <f t="shared" si="28"/>
        <v>3.9828100864806128E-2</v>
      </c>
      <c r="CD41" s="43">
        <f t="shared" si="29"/>
        <v>1.5515997270694935</v>
      </c>
      <c r="CE41" s="43">
        <f t="shared" si="30"/>
        <v>1.6617860536407516</v>
      </c>
      <c r="CF41" s="43">
        <f t="shared" si="31"/>
        <v>2.490791388253397E-2</v>
      </c>
      <c r="CG41" s="43">
        <f t="shared" si="32"/>
        <v>18.879938471374668</v>
      </c>
      <c r="CH41" s="43">
        <f t="shared" si="33"/>
        <v>0.4705422678718143</v>
      </c>
      <c r="CI41" s="43">
        <f t="shared" si="34"/>
        <v>47.215505488038104</v>
      </c>
      <c r="CJ41" s="43">
        <f t="shared" si="35"/>
        <v>396.75206800983602</v>
      </c>
      <c r="CK41" s="43">
        <f t="shared" si="36"/>
        <v>6.0041564236659774E-3</v>
      </c>
      <c r="CL41" s="43">
        <f t="shared" si="37"/>
        <v>0</v>
      </c>
      <c r="CM41" s="43">
        <f t="shared" si="38"/>
        <v>877.04830096962462</v>
      </c>
      <c r="CN41" s="43">
        <f t="shared" si="39"/>
        <v>137.52377319335938</v>
      </c>
      <c r="CO41" s="43">
        <f t="shared" si="40"/>
        <v>7.0485331855290878E-2</v>
      </c>
      <c r="CP41" s="43" t="e">
        <f t="shared" si="41"/>
        <v>#DIV/0!</v>
      </c>
    </row>
    <row r="42" spans="1:94" x14ac:dyDescent="0.3">
      <c r="A42" s="33">
        <v>5</v>
      </c>
      <c r="B42" s="33">
        <v>3</v>
      </c>
      <c r="C42" s="34">
        <v>45337</v>
      </c>
      <c r="D42" s="33" t="s">
        <v>406</v>
      </c>
      <c r="E42" s="35" t="s">
        <v>19</v>
      </c>
      <c r="F42" s="35" t="str">
        <f>MID(D42,3,3)</f>
        <v>158</v>
      </c>
      <c r="G42" s="36">
        <v>0</v>
      </c>
      <c r="H42" s="35" t="s">
        <v>19</v>
      </c>
      <c r="I42" s="44" t="s">
        <v>446</v>
      </c>
      <c r="J42" s="33">
        <v>2008.4998909374699</v>
      </c>
      <c r="K42" s="33">
        <v>0</v>
      </c>
      <c r="L42">
        <v>5.0745014361163179</v>
      </c>
      <c r="M42">
        <v>7.8608315136111204E-2</v>
      </c>
      <c r="N42">
        <v>283.81929874897151</v>
      </c>
      <c r="O42" s="33">
        <v>5</v>
      </c>
      <c r="P42" s="33">
        <v>5</v>
      </c>
      <c r="Q42" s="33">
        <v>0</v>
      </c>
      <c r="R42" s="33">
        <v>0</v>
      </c>
      <c r="S42" s="33">
        <v>360.73388671875</v>
      </c>
      <c r="T42" s="33">
        <v>595.22210693359375</v>
      </c>
      <c r="U42" s="33">
        <v>543.17999267578125</v>
      </c>
      <c r="V42" t="e">
        <v>#DIV/0!</v>
      </c>
      <c r="W42">
        <v>0.39395079161769869</v>
      </c>
      <c r="X42">
        <v>8.7433100436940941E-2</v>
      </c>
      <c r="Y42" s="33">
        <v>-1</v>
      </c>
      <c r="Z42" s="33">
        <v>0.87</v>
      </c>
      <c r="AA42" s="33">
        <v>0.92</v>
      </c>
      <c r="AB42" s="33">
        <v>10.063747406005859</v>
      </c>
      <c r="AC42">
        <v>0.87503187370300284</v>
      </c>
      <c r="AD42">
        <v>6.9439009899014423E-3</v>
      </c>
      <c r="AE42">
        <v>0.22193914137831855</v>
      </c>
      <c r="AF42">
        <v>1.6500310307627544</v>
      </c>
      <c r="AG42">
        <v>-1</v>
      </c>
      <c r="AH42" s="33">
        <v>999.731201171875</v>
      </c>
      <c r="AI42" s="33">
        <v>0.5</v>
      </c>
      <c r="AJ42">
        <v>38.243092387168268</v>
      </c>
      <c r="AK42">
        <v>1.3338556767637206</v>
      </c>
      <c r="AL42">
        <v>1.6716749047996089</v>
      </c>
      <c r="AM42">
        <v>25.138589859008789</v>
      </c>
      <c r="AN42" s="33">
        <v>2</v>
      </c>
      <c r="AO42">
        <v>4.644859790802002</v>
      </c>
      <c r="AP42" s="33">
        <v>1</v>
      </c>
      <c r="AQ42">
        <v>9.2897195816040039</v>
      </c>
      <c r="AR42" s="33">
        <v>24.832246780395508</v>
      </c>
      <c r="AS42" s="33">
        <v>25.138589859008789</v>
      </c>
      <c r="AT42" s="33">
        <v>25.063146591186523</v>
      </c>
      <c r="AU42" s="33">
        <v>399.96536254882813</v>
      </c>
      <c r="AV42" s="33">
        <v>397.16561889648438</v>
      </c>
      <c r="AW42" s="33">
        <v>14.678262710571289</v>
      </c>
      <c r="AX42" s="33">
        <v>15.334403991699219</v>
      </c>
      <c r="AY42" s="33">
        <v>46.655307769775391</v>
      </c>
      <c r="AZ42" s="33">
        <v>48.740875244140625</v>
      </c>
      <c r="BA42" s="33">
        <v>400.34115600585938</v>
      </c>
      <c r="BB42" s="33">
        <v>999.731201171875</v>
      </c>
      <c r="BC42" s="33">
        <v>47.649517059326172</v>
      </c>
      <c r="BD42" s="33">
        <v>100.06063079833984</v>
      </c>
      <c r="BE42" s="33">
        <v>-14.371851921081543</v>
      </c>
      <c r="BF42" s="33">
        <v>0.8014940619468689</v>
      </c>
      <c r="BG42" s="33">
        <v>0.14867673814296722</v>
      </c>
      <c r="BH42" s="33">
        <v>7.7002742327749729E-3</v>
      </c>
      <c r="BI42" s="33">
        <v>7.4172124266624451E-2</v>
      </c>
      <c r="BJ42" s="33">
        <v>2.1353289484977722E-3</v>
      </c>
      <c r="BK42" s="33">
        <v>0.75</v>
      </c>
      <c r="BL42" s="33">
        <v>-1.355140209197998</v>
      </c>
      <c r="BM42" s="33">
        <v>7.355140209197998</v>
      </c>
      <c r="BN42" s="33">
        <v>1</v>
      </c>
      <c r="BO42" s="33">
        <v>0</v>
      </c>
      <c r="BP42" s="33">
        <v>0.15999999642372131</v>
      </c>
      <c r="BQ42" s="33">
        <v>111115</v>
      </c>
      <c r="BR42">
        <v>2.0017057800292966</v>
      </c>
      <c r="BS42">
        <v>1.3338556767637207E-3</v>
      </c>
      <c r="BT42">
        <v>298.28858985900877</v>
      </c>
      <c r="BU42">
        <v>297.98224678039549</v>
      </c>
      <c r="BV42">
        <v>159.95698861218261</v>
      </c>
      <c r="BW42">
        <v>0.37286823130593938</v>
      </c>
      <c r="BX42">
        <v>3.2060450411256132</v>
      </c>
      <c r="BY42">
        <v>32.04102368280099</v>
      </c>
      <c r="BZ42">
        <v>16.706619691101771</v>
      </c>
      <c r="CA42">
        <v>24.985418319702148</v>
      </c>
      <c r="CB42">
        <v>3.1769143980822765</v>
      </c>
      <c r="CC42">
        <v>7.7948723875360351E-2</v>
      </c>
      <c r="CD42">
        <v>1.5343701363260043</v>
      </c>
      <c r="CE42">
        <v>1.6425442617562722</v>
      </c>
      <c r="CF42">
        <v>4.8776786295461984E-2</v>
      </c>
      <c r="CG42">
        <v>28.399138065564557</v>
      </c>
      <c r="CH42">
        <v>0.71461195341519479</v>
      </c>
      <c r="CI42">
        <v>47.041707909476848</v>
      </c>
      <c r="CJ42">
        <v>396.42818254239648</v>
      </c>
      <c r="CK42">
        <v>6.0216005030993263E-3</v>
      </c>
      <c r="CL42">
        <v>0</v>
      </c>
      <c r="CM42">
        <v>874.79666616077941</v>
      </c>
      <c r="CN42">
        <v>234.48822021484375</v>
      </c>
      <c r="CO42">
        <v>8.7433100436940941E-2</v>
      </c>
      <c r="CP42" t="e">
        <v>#DIV/0!</v>
      </c>
    </row>
    <row r="43" spans="1:94" x14ac:dyDescent="0.3">
      <c r="A43" s="33">
        <v>4</v>
      </c>
      <c r="B43" s="33">
        <v>3</v>
      </c>
      <c r="C43" s="34">
        <v>45337</v>
      </c>
      <c r="D43" s="33" t="s">
        <v>407</v>
      </c>
      <c r="E43" s="35" t="s">
        <v>19</v>
      </c>
      <c r="F43" s="35" t="str">
        <f>MID(D43,3,3)</f>
        <v>167</v>
      </c>
      <c r="G43" s="36">
        <v>0</v>
      </c>
      <c r="H43" s="35" t="s">
        <v>19</v>
      </c>
      <c r="I43" s="44" t="s">
        <v>447</v>
      </c>
      <c r="J43" s="33">
        <v>1691.4999127844349</v>
      </c>
      <c r="K43" s="33">
        <v>0</v>
      </c>
      <c r="L43">
        <v>6.277020366326636</v>
      </c>
      <c r="M43">
        <v>5.8696117288228676E-2</v>
      </c>
      <c r="N43">
        <v>216.01087111174039</v>
      </c>
      <c r="O43" s="33">
        <v>4</v>
      </c>
      <c r="P43" s="33">
        <v>4</v>
      </c>
      <c r="Q43" s="33">
        <v>0</v>
      </c>
      <c r="R43" s="33">
        <v>0</v>
      </c>
      <c r="S43" s="33">
        <v>336.494384765625</v>
      </c>
      <c r="T43" s="33">
        <v>653.33416748046875</v>
      </c>
      <c r="U43" s="33">
        <v>555.69403076171875</v>
      </c>
      <c r="V43" t="e">
        <v>#DIV/0!</v>
      </c>
      <c r="W43">
        <v>0.48495823192090376</v>
      </c>
      <c r="X43">
        <v>0.14944899804535161</v>
      </c>
      <c r="Y43" s="33">
        <v>-1</v>
      </c>
      <c r="Z43" s="33">
        <v>0.87</v>
      </c>
      <c r="AA43" s="33">
        <v>0.92</v>
      </c>
      <c r="AB43" s="33">
        <v>10.013273239135742</v>
      </c>
      <c r="AC43">
        <v>0.8750066366195679</v>
      </c>
      <c r="AD43">
        <v>8.2971469706509728E-3</v>
      </c>
      <c r="AE43">
        <v>0.30816880343156355</v>
      </c>
      <c r="AF43">
        <v>1.9415901039047916</v>
      </c>
      <c r="AG43">
        <v>-1</v>
      </c>
      <c r="AH43" s="33">
        <v>1002.3363037109375</v>
      </c>
      <c r="AI43" s="33">
        <v>0.5</v>
      </c>
      <c r="AJ43">
        <v>65.537190455348025</v>
      </c>
      <c r="AK43">
        <v>1.0122479086085796</v>
      </c>
      <c r="AL43">
        <v>1.6956092579707651</v>
      </c>
      <c r="AM43">
        <v>25.130117416381836</v>
      </c>
      <c r="AN43" s="33">
        <v>2</v>
      </c>
      <c r="AO43">
        <v>4.644859790802002</v>
      </c>
      <c r="AP43" s="33">
        <v>1</v>
      </c>
      <c r="AQ43">
        <v>9.2897195816040039</v>
      </c>
      <c r="AR43" s="33">
        <v>24.941413879394531</v>
      </c>
      <c r="AS43" s="33">
        <v>25.130117416381836</v>
      </c>
      <c r="AT43" s="33">
        <v>25.061494827270508</v>
      </c>
      <c r="AU43" s="33">
        <v>399.87521362304688</v>
      </c>
      <c r="AV43" s="33">
        <v>396.53887939453125</v>
      </c>
      <c r="AW43" s="33">
        <v>14.580962181091309</v>
      </c>
      <c r="AX43" s="33">
        <v>15.079025268554688</v>
      </c>
      <c r="AY43" s="33">
        <v>46.045169830322266</v>
      </c>
      <c r="AZ43" s="33">
        <v>47.618000030517578</v>
      </c>
      <c r="BA43" s="33">
        <v>400.34454345703125</v>
      </c>
      <c r="BB43" s="33">
        <v>1002.3363037109375</v>
      </c>
      <c r="BC43" s="33">
        <v>30.518964767456055</v>
      </c>
      <c r="BD43" s="33">
        <v>100.06073760986328</v>
      </c>
      <c r="BE43" s="33">
        <v>-14.371851921081543</v>
      </c>
      <c r="BF43" s="33">
        <v>0.8014940619468689</v>
      </c>
      <c r="BG43" s="33">
        <v>0.14867673814296722</v>
      </c>
      <c r="BH43" s="33">
        <v>7.7002742327749729E-3</v>
      </c>
      <c r="BI43" s="33">
        <v>7.4172124266624451E-2</v>
      </c>
      <c r="BJ43" s="33">
        <v>2.1353289484977722E-3</v>
      </c>
      <c r="BK43" s="33">
        <v>0.5</v>
      </c>
      <c r="BL43" s="33">
        <v>-1.355140209197998</v>
      </c>
      <c r="BM43" s="33">
        <v>7.355140209197998</v>
      </c>
      <c r="BN43" s="33">
        <v>1</v>
      </c>
      <c r="BO43" s="33">
        <v>0</v>
      </c>
      <c r="BP43" s="33">
        <v>0.15999999642372131</v>
      </c>
      <c r="BQ43" s="33">
        <v>111115</v>
      </c>
      <c r="BR43">
        <v>2.0017227172851562</v>
      </c>
      <c r="BS43">
        <v>1.0122479086085796E-3</v>
      </c>
      <c r="BT43">
        <v>298.28011741638181</v>
      </c>
      <c r="BU43">
        <v>298.09141387939451</v>
      </c>
      <c r="BV43">
        <v>160.37380500911604</v>
      </c>
      <c r="BW43">
        <v>0.43375183875273854</v>
      </c>
      <c r="BX43">
        <v>3.204427648780114</v>
      </c>
      <c r="BY43">
        <v>32.024825374305898</v>
      </c>
      <c r="BZ43">
        <v>16.945800105751211</v>
      </c>
      <c r="CA43">
        <v>25.035765647888184</v>
      </c>
      <c r="CB43">
        <v>3.1864639857421544</v>
      </c>
      <c r="CC43">
        <v>5.8327580597554794E-2</v>
      </c>
      <c r="CD43">
        <v>1.5088183908093489</v>
      </c>
      <c r="CE43">
        <v>1.6776455949328055</v>
      </c>
      <c r="CF43">
        <v>3.6487670422545172E-2</v>
      </c>
      <c r="CG43">
        <v>21.614207095189851</v>
      </c>
      <c r="CH43">
        <v>0.54474071102829524</v>
      </c>
      <c r="CI43">
        <v>46.149375519621131</v>
      </c>
      <c r="CJ43">
        <v>395.62669066589388</v>
      </c>
      <c r="CK43">
        <v>7.322068426231447E-3</v>
      </c>
      <c r="CL43">
        <v>0</v>
      </c>
      <c r="CM43">
        <v>877.05091787179708</v>
      </c>
      <c r="CN43">
        <v>316.83978271484375</v>
      </c>
      <c r="CO43">
        <v>0.14944899804535161</v>
      </c>
      <c r="CP43" t="e">
        <v>#DIV/0!</v>
      </c>
    </row>
    <row r="44" spans="1:94" x14ac:dyDescent="0.3">
      <c r="A44" s="33">
        <v>1</v>
      </c>
      <c r="B44" s="33">
        <v>3</v>
      </c>
      <c r="C44" s="34">
        <v>45337</v>
      </c>
      <c r="D44" s="33" t="s">
        <v>408</v>
      </c>
      <c r="E44" s="35" t="s">
        <v>19</v>
      </c>
      <c r="F44" s="35" t="str">
        <f>MID(D44,3,3)</f>
        <v>180</v>
      </c>
      <c r="G44" s="36">
        <v>0</v>
      </c>
      <c r="H44" s="35" t="s">
        <v>19</v>
      </c>
      <c r="I44" s="44" t="s">
        <v>448</v>
      </c>
      <c r="J44" s="33">
        <v>786.49997515510768</v>
      </c>
      <c r="K44" s="33">
        <v>0</v>
      </c>
      <c r="L44">
        <v>6.4813788311109581</v>
      </c>
      <c r="M44">
        <v>6.7563661594977953E-2</v>
      </c>
      <c r="N44">
        <v>232.82976933735833</v>
      </c>
      <c r="O44" s="33">
        <v>1</v>
      </c>
      <c r="P44" s="33">
        <v>1</v>
      </c>
      <c r="Q44" s="33">
        <v>0</v>
      </c>
      <c r="R44" s="33">
        <v>0</v>
      </c>
      <c r="S44" s="33">
        <v>382.403564453125</v>
      </c>
      <c r="T44" s="33">
        <v>642.56134033203125</v>
      </c>
      <c r="U44" s="33">
        <v>571.346923828125</v>
      </c>
      <c r="V44" t="e">
        <v>#DIV/0!</v>
      </c>
      <c r="W44">
        <v>0.40487617220244637</v>
      </c>
      <c r="X44">
        <v>0.11082897777060097</v>
      </c>
      <c r="Y44" s="33">
        <v>-1</v>
      </c>
      <c r="Z44" s="33">
        <v>0.87</v>
      </c>
      <c r="AA44" s="33">
        <v>0.92</v>
      </c>
      <c r="AB44" s="33">
        <v>10.063747406005859</v>
      </c>
      <c r="AC44">
        <v>0.87503187370300284</v>
      </c>
      <c r="AD44">
        <v>8.5646362382778042E-3</v>
      </c>
      <c r="AE44">
        <v>0.27373549094705479</v>
      </c>
      <c r="AF44">
        <v>1.6803225703477886</v>
      </c>
      <c r="AG44">
        <v>-1</v>
      </c>
      <c r="AH44" s="33">
        <v>998.27191162109375</v>
      </c>
      <c r="AI44" s="33">
        <v>0.5</v>
      </c>
      <c r="AJ44">
        <v>48.405649994854251</v>
      </c>
      <c r="AK44">
        <v>1.2454391472990858</v>
      </c>
      <c r="AL44">
        <v>1.8149700973970304</v>
      </c>
      <c r="AM44">
        <v>25.08009147644043</v>
      </c>
      <c r="AN44" s="33">
        <v>2</v>
      </c>
      <c r="AO44">
        <v>4.644859790802002</v>
      </c>
      <c r="AP44" s="33">
        <v>1</v>
      </c>
      <c r="AQ44">
        <v>9.2897195816040039</v>
      </c>
      <c r="AR44" s="33">
        <v>24.747573852539063</v>
      </c>
      <c r="AS44" s="33">
        <v>25.08009147644043</v>
      </c>
      <c r="AT44" s="33">
        <v>25.070066452026367</v>
      </c>
      <c r="AU44" s="33">
        <v>400.09756469726563</v>
      </c>
      <c r="AV44" s="33">
        <v>396.6136474609375</v>
      </c>
      <c r="AW44" s="33">
        <v>13.180709838867188</v>
      </c>
      <c r="AX44" s="33">
        <v>13.79417896270752</v>
      </c>
      <c r="AY44" s="33">
        <v>42.097518920898438</v>
      </c>
      <c r="AZ44" s="33">
        <v>44.056865692138672</v>
      </c>
      <c r="BA44" s="33">
        <v>400.43069458007813</v>
      </c>
      <c r="BB44" s="33">
        <v>998.27191162109375</v>
      </c>
      <c r="BC44" s="33">
        <v>36.330493927001953</v>
      </c>
      <c r="BD44" s="33">
        <v>100.03655242919922</v>
      </c>
      <c r="BE44" s="33">
        <v>-14.371851921081543</v>
      </c>
      <c r="BF44" s="33">
        <v>0.8014940619468689</v>
      </c>
      <c r="BG44" s="33">
        <v>0.14867673814296722</v>
      </c>
      <c r="BH44" s="33">
        <v>7.7002742327749729E-3</v>
      </c>
      <c r="BI44" s="33">
        <v>7.4172124266624451E-2</v>
      </c>
      <c r="BJ44" s="33">
        <v>2.1353289484977722E-3</v>
      </c>
      <c r="BK44" s="33">
        <v>0.5</v>
      </c>
      <c r="BL44" s="33">
        <v>-1.355140209197998</v>
      </c>
      <c r="BM44" s="33">
        <v>7.355140209197998</v>
      </c>
      <c r="BN44" s="33">
        <v>1</v>
      </c>
      <c r="BO44" s="33">
        <v>0</v>
      </c>
      <c r="BP44" s="33">
        <v>0.15999999642372131</v>
      </c>
      <c r="BQ44" s="33">
        <v>111115</v>
      </c>
      <c r="BR44">
        <v>2.0021534729003903</v>
      </c>
      <c r="BS44">
        <v>1.2454391472990858E-3</v>
      </c>
      <c r="BT44">
        <v>298.23009147644041</v>
      </c>
      <c r="BU44">
        <v>297.89757385253904</v>
      </c>
      <c r="BV44">
        <v>159.72350228927644</v>
      </c>
      <c r="BW44">
        <v>0.38574625901591497</v>
      </c>
      <c r="BX44">
        <v>3.1948922044176782</v>
      </c>
      <c r="BY44">
        <v>31.937248204138786</v>
      </c>
      <c r="BZ44">
        <v>18.143069241431267</v>
      </c>
      <c r="CA44">
        <v>24.913832664489746</v>
      </c>
      <c r="CB44">
        <v>3.1633795114187606</v>
      </c>
      <c r="CC44">
        <v>6.7075822523585252E-2</v>
      </c>
      <c r="CD44">
        <v>1.3799221070206478</v>
      </c>
      <c r="CE44">
        <v>1.7834574043981128</v>
      </c>
      <c r="CF44">
        <v>4.1965947112755454E-2</v>
      </c>
      <c r="CG44">
        <v>23.291487427395008</v>
      </c>
      <c r="CH44">
        <v>0.58704427048312735</v>
      </c>
      <c r="CI44">
        <v>42.281924613556086</v>
      </c>
      <c r="CJ44">
        <v>395.67176096531853</v>
      </c>
      <c r="CK44">
        <v>6.9260735327773982E-3</v>
      </c>
      <c r="CL44">
        <v>0</v>
      </c>
      <c r="CM44">
        <v>873.5197412908841</v>
      </c>
      <c r="CN44">
        <v>260.15777587890625</v>
      </c>
      <c r="CO44">
        <v>0.11082897777060097</v>
      </c>
      <c r="CP44" t="e">
        <v>#DIV/0!</v>
      </c>
    </row>
    <row r="45" spans="1:94" x14ac:dyDescent="0.3">
      <c r="A45" s="33">
        <v>3</v>
      </c>
      <c r="B45" s="33">
        <v>3</v>
      </c>
      <c r="C45" s="34">
        <v>45337</v>
      </c>
      <c r="D45" s="33" t="s">
        <v>409</v>
      </c>
      <c r="E45" s="35" t="s">
        <v>19</v>
      </c>
      <c r="F45" s="35" t="str">
        <f>MID(D45,3,3)</f>
        <v>186</v>
      </c>
      <c r="G45" s="36">
        <v>0</v>
      </c>
      <c r="H45" s="35" t="s">
        <v>19</v>
      </c>
      <c r="I45" s="44" t="s">
        <v>449</v>
      </c>
      <c r="J45" s="33">
        <v>1371.9999348036945</v>
      </c>
      <c r="K45" s="33">
        <v>0</v>
      </c>
      <c r="L45">
        <v>7.8611459432401078</v>
      </c>
      <c r="M45">
        <v>8.8029745893318703E-2</v>
      </c>
      <c r="N45">
        <v>242.9870701034684</v>
      </c>
      <c r="O45" s="33">
        <v>3</v>
      </c>
      <c r="P45" s="33">
        <v>3</v>
      </c>
      <c r="Q45" s="33">
        <v>0</v>
      </c>
      <c r="R45" s="33">
        <v>0</v>
      </c>
      <c r="S45" s="33">
        <v>360.438720703125</v>
      </c>
      <c r="T45" s="33">
        <v>583.22430419921875</v>
      </c>
      <c r="U45" s="33">
        <v>512.65875244140625</v>
      </c>
      <c r="V45" t="e">
        <v>#DIV/0!</v>
      </c>
      <c r="W45">
        <v>0.38198953968830879</v>
      </c>
      <c r="X45">
        <v>0.12099213158597828</v>
      </c>
      <c r="Y45" s="33">
        <v>-1</v>
      </c>
      <c r="Z45" s="33">
        <v>0.87</v>
      </c>
      <c r="AA45" s="33">
        <v>0.92</v>
      </c>
      <c r="AB45" s="33">
        <v>10.013273239135742</v>
      </c>
      <c r="AC45">
        <v>0.8750066366195679</v>
      </c>
      <c r="AD45">
        <v>1.0106380911450684E-2</v>
      </c>
      <c r="AE45">
        <v>0.3167420021100682</v>
      </c>
      <c r="AF45">
        <v>1.6180955893459372</v>
      </c>
      <c r="AG45">
        <v>-1</v>
      </c>
      <c r="AH45" s="33">
        <v>1002.0349731445313</v>
      </c>
      <c r="AI45" s="33">
        <v>0.5</v>
      </c>
      <c r="AJ45">
        <v>53.042179260843326</v>
      </c>
      <c r="AK45">
        <v>1.5192354308632507</v>
      </c>
      <c r="AL45">
        <v>1.7022207644562113</v>
      </c>
      <c r="AM45">
        <v>25.127103805541992</v>
      </c>
      <c r="AN45" s="33">
        <v>2</v>
      </c>
      <c r="AO45">
        <v>4.644859790802002</v>
      </c>
      <c r="AP45" s="33">
        <v>1</v>
      </c>
      <c r="AQ45">
        <v>9.2897195816040039</v>
      </c>
      <c r="AR45" s="33">
        <v>24.974025726318359</v>
      </c>
      <c r="AS45" s="33">
        <v>25.127103805541992</v>
      </c>
      <c r="AT45" s="33">
        <v>25.064825057983398</v>
      </c>
      <c r="AU45" s="33">
        <v>400.1480712890625</v>
      </c>
      <c r="AV45" s="33">
        <v>395.92071533203125</v>
      </c>
      <c r="AW45" s="33">
        <v>14.259883880615234</v>
      </c>
      <c r="AX45" s="33">
        <v>15.007400512695313</v>
      </c>
      <c r="AY45" s="33">
        <v>44.943145751953125</v>
      </c>
      <c r="AZ45" s="33">
        <v>47.299106597900391</v>
      </c>
      <c r="BA45" s="33">
        <v>400.37521362304688</v>
      </c>
      <c r="BB45" s="33">
        <v>1002.0349731445313</v>
      </c>
      <c r="BC45" s="33">
        <v>35.079334259033203</v>
      </c>
      <c r="BD45" s="33">
        <v>100.05941772460938</v>
      </c>
      <c r="BE45" s="33">
        <v>-14.371851921081543</v>
      </c>
      <c r="BF45" s="33">
        <v>0.8014940619468689</v>
      </c>
      <c r="BG45" s="33">
        <v>0.14867673814296722</v>
      </c>
      <c r="BH45" s="33">
        <v>7.7002742327749729E-3</v>
      </c>
      <c r="BI45" s="33">
        <v>7.4172124266624451E-2</v>
      </c>
      <c r="BJ45" s="33">
        <v>2.1353289484977722E-3</v>
      </c>
      <c r="BK45" s="33">
        <v>0.75</v>
      </c>
      <c r="BL45" s="33">
        <v>-1.355140209197998</v>
      </c>
      <c r="BM45" s="33">
        <v>7.355140209197998</v>
      </c>
      <c r="BN45" s="33">
        <v>1</v>
      </c>
      <c r="BO45" s="33">
        <v>0</v>
      </c>
      <c r="BP45" s="33">
        <v>0.15999999642372131</v>
      </c>
      <c r="BQ45" s="33">
        <v>111115</v>
      </c>
      <c r="BR45">
        <v>2.0018760681152341</v>
      </c>
      <c r="BS45">
        <v>1.5192354308632507E-3</v>
      </c>
      <c r="BT45">
        <v>298.27710380554197</v>
      </c>
      <c r="BU45">
        <v>298.12402572631834</v>
      </c>
      <c r="BV45">
        <v>160.32559211956868</v>
      </c>
      <c r="BW45">
        <v>0.34973611719681008</v>
      </c>
      <c r="BX45">
        <v>3.2038525213165086</v>
      </c>
      <c r="BY45">
        <v>32.019499954860606</v>
      </c>
      <c r="BZ45">
        <v>17.012099442165294</v>
      </c>
      <c r="CA45">
        <v>25.050564765930176</v>
      </c>
      <c r="CB45">
        <v>3.1892757621823367</v>
      </c>
      <c r="CC45">
        <v>8.7203403037328736E-2</v>
      </c>
      <c r="CD45">
        <v>1.5016317568602973</v>
      </c>
      <c r="CE45">
        <v>1.6876440053220394</v>
      </c>
      <c r="CF45">
        <v>5.4575771100663355E-2</v>
      </c>
      <c r="CG45">
        <v>24.313144749161886</v>
      </c>
      <c r="CH45">
        <v>0.61372658891993559</v>
      </c>
      <c r="CI45">
        <v>46.100952960863395</v>
      </c>
      <c r="CJ45">
        <v>394.77831841357209</v>
      </c>
      <c r="CK45">
        <v>9.1799955175890721E-3</v>
      </c>
      <c r="CL45">
        <v>0</v>
      </c>
      <c r="CM45">
        <v>876.78725162637534</v>
      </c>
      <c r="CN45">
        <v>222.78558349609375</v>
      </c>
      <c r="CO45">
        <v>0.12099213158597828</v>
      </c>
      <c r="CP45" t="e">
        <v>#DIV/0!</v>
      </c>
    </row>
    <row r="46" spans="1:94" x14ac:dyDescent="0.3">
      <c r="A46" s="33">
        <v>2</v>
      </c>
      <c r="B46" s="33">
        <v>3</v>
      </c>
      <c r="C46" s="34">
        <v>45337</v>
      </c>
      <c r="D46" s="33" t="s">
        <v>410</v>
      </c>
      <c r="E46" s="35" t="s">
        <v>19</v>
      </c>
      <c r="F46" s="35" t="str">
        <f>MID(D46,3,3)</f>
        <v>196</v>
      </c>
      <c r="G46" s="36">
        <v>0</v>
      </c>
      <c r="H46" s="35" t="s">
        <v>19</v>
      </c>
      <c r="I46" s="44" t="s">
        <v>450</v>
      </c>
      <c r="J46" s="33">
        <v>1099.4999535838142</v>
      </c>
      <c r="K46" s="33">
        <v>0</v>
      </c>
      <c r="L46">
        <v>4.5881165051101016</v>
      </c>
      <c r="M46">
        <v>8.5146894206334187E-2</v>
      </c>
      <c r="N46">
        <v>300.53711524874035</v>
      </c>
      <c r="O46" s="33">
        <v>2</v>
      </c>
      <c r="P46" s="33">
        <v>2</v>
      </c>
      <c r="Q46" s="33">
        <v>0</v>
      </c>
      <c r="R46" s="33">
        <v>0</v>
      </c>
      <c r="S46" s="33">
        <v>303.837890625</v>
      </c>
      <c r="T46" s="33">
        <v>631.2445068359375</v>
      </c>
      <c r="U46" s="33">
        <v>567.2850341796875</v>
      </c>
      <c r="V46" t="e">
        <v>#DIV/0!</v>
      </c>
      <c r="W46">
        <v>0.51866845994753585</v>
      </c>
      <c r="X46">
        <v>0.10132281859661912</v>
      </c>
      <c r="Y46" s="33">
        <v>-1</v>
      </c>
      <c r="Z46" s="33">
        <v>0.87</v>
      </c>
      <c r="AA46" s="33">
        <v>0.92</v>
      </c>
      <c r="AB46" s="33">
        <v>10.063747406005859</v>
      </c>
      <c r="AC46">
        <v>0.87503187370300284</v>
      </c>
      <c r="AD46">
        <v>6.384652030229458E-3</v>
      </c>
      <c r="AE46">
        <v>0.19535180258862875</v>
      </c>
      <c r="AF46">
        <v>2.0775700671744928</v>
      </c>
      <c r="AG46">
        <v>-1</v>
      </c>
      <c r="AH46" s="33">
        <v>1000.2402954101563</v>
      </c>
      <c r="AI46" s="33">
        <v>0.5</v>
      </c>
      <c r="AJ46">
        <v>44.341000281866201</v>
      </c>
      <c r="AK46">
        <v>1.4988874404656567</v>
      </c>
      <c r="AL46">
        <v>1.7358762660234983</v>
      </c>
      <c r="AM46">
        <v>25.068359375</v>
      </c>
      <c r="AN46" s="33">
        <v>2</v>
      </c>
      <c r="AO46">
        <v>4.644859790802002</v>
      </c>
      <c r="AP46" s="33">
        <v>1</v>
      </c>
      <c r="AQ46">
        <v>9.2897195816040039</v>
      </c>
      <c r="AR46" s="33">
        <v>24.882856369018555</v>
      </c>
      <c r="AS46" s="33">
        <v>25.068359375</v>
      </c>
      <c r="AT46" s="33">
        <v>25.067626953125</v>
      </c>
      <c r="AU46" s="33">
        <v>399.92373657226563</v>
      </c>
      <c r="AV46" s="33">
        <v>397.33444213867188</v>
      </c>
      <c r="AW46" s="33">
        <v>13.82441234588623</v>
      </c>
      <c r="AX46" s="33">
        <v>14.562217712402344</v>
      </c>
      <c r="AY46" s="33">
        <v>43.799125671386719</v>
      </c>
      <c r="AZ46" s="33">
        <v>46.136676788330078</v>
      </c>
      <c r="BA46" s="33">
        <v>400.3929443359375</v>
      </c>
      <c r="BB46" s="33">
        <v>1000.2402954101563</v>
      </c>
      <c r="BC46" s="33">
        <v>31.676044464111328</v>
      </c>
      <c r="BD46" s="33">
        <v>100.03855895996094</v>
      </c>
      <c r="BE46" s="33">
        <v>-14.371851921081543</v>
      </c>
      <c r="BF46" s="33">
        <v>0.8014940619468689</v>
      </c>
      <c r="BG46" s="33">
        <v>0.14867673814296722</v>
      </c>
      <c r="BH46" s="33">
        <v>7.7002742327749729E-3</v>
      </c>
      <c r="BI46" s="33">
        <v>7.4172124266624451E-2</v>
      </c>
      <c r="BJ46" s="33">
        <v>2.1353289484977722E-3</v>
      </c>
      <c r="BK46" s="33">
        <v>0.5</v>
      </c>
      <c r="BL46" s="33">
        <v>-1.355140209197998</v>
      </c>
      <c r="BM46" s="33">
        <v>7.355140209197998</v>
      </c>
      <c r="BN46" s="33">
        <v>1</v>
      </c>
      <c r="BO46" s="33">
        <v>0</v>
      </c>
      <c r="BP46" s="33">
        <v>0.15999999642372131</v>
      </c>
      <c r="BQ46" s="33">
        <v>111115</v>
      </c>
      <c r="BR46">
        <v>2.0019647216796872</v>
      </c>
      <c r="BS46">
        <v>1.4988874404656567E-3</v>
      </c>
      <c r="BT46">
        <v>298.21835937499998</v>
      </c>
      <c r="BU46">
        <v>298.03285636901853</v>
      </c>
      <c r="BV46">
        <v>160.03844368848695</v>
      </c>
      <c r="BW46">
        <v>0.35066662898897821</v>
      </c>
      <c r="BX46">
        <v>3.1926595412334478</v>
      </c>
      <c r="BY46">
        <v>31.914289594188038</v>
      </c>
      <c r="BZ46">
        <v>17.352071881785694</v>
      </c>
      <c r="CA46">
        <v>24.975607872009277</v>
      </c>
      <c r="CB46">
        <v>3.1750565238469597</v>
      </c>
      <c r="CC46">
        <v>8.437355054200664E-2</v>
      </c>
      <c r="CD46">
        <v>1.4567832752099494</v>
      </c>
      <c r="CE46">
        <v>1.7182732486370103</v>
      </c>
      <c r="CF46">
        <v>5.2802408140207008E-2</v>
      </c>
      <c r="CG46">
        <v>30.065299923467688</v>
      </c>
      <c r="CH46">
        <v>0.75638324639335264</v>
      </c>
      <c r="CI46">
        <v>44.84117228187403</v>
      </c>
      <c r="CJ46">
        <v>396.66768818259294</v>
      </c>
      <c r="CK46">
        <v>5.1866216680660866E-3</v>
      </c>
      <c r="CL46">
        <v>0</v>
      </c>
      <c r="CM46">
        <v>875.24213984599407</v>
      </c>
      <c r="CN46">
        <v>327.4066162109375</v>
      </c>
      <c r="CO46">
        <v>0.10132281859661912</v>
      </c>
      <c r="CP46" t="e">
        <v>#DIV/0!</v>
      </c>
    </row>
    <row r="47" spans="1:94" x14ac:dyDescent="0.3">
      <c r="A47" s="33">
        <v>6</v>
      </c>
      <c r="B47" s="33">
        <v>3</v>
      </c>
      <c r="C47" s="34">
        <v>45337</v>
      </c>
      <c r="D47" s="33" t="s">
        <v>411</v>
      </c>
      <c r="E47" s="35" t="s">
        <v>282</v>
      </c>
      <c r="F47" s="35" t="str">
        <f>MID(D47,5,3)</f>
        <v>102</v>
      </c>
      <c r="G47" s="36">
        <v>1</v>
      </c>
      <c r="H47" s="35" t="s">
        <v>19</v>
      </c>
      <c r="I47" s="44" t="s">
        <v>451</v>
      </c>
      <c r="J47" s="33">
        <v>2441.999861061573</v>
      </c>
      <c r="K47" s="33">
        <v>0</v>
      </c>
      <c r="L47">
        <v>6.7934782252627519</v>
      </c>
      <c r="M47">
        <v>6.6754483874104334E-2</v>
      </c>
      <c r="N47">
        <v>224.18211141388042</v>
      </c>
      <c r="O47" s="33">
        <v>6</v>
      </c>
      <c r="P47" s="33">
        <v>6</v>
      </c>
      <c r="Q47" s="33">
        <v>0</v>
      </c>
      <c r="R47" s="33">
        <v>0</v>
      </c>
      <c r="S47" s="33">
        <v>330.73291015625</v>
      </c>
      <c r="T47" s="33">
        <v>597.14129638671875</v>
      </c>
      <c r="U47" s="33">
        <v>493.26937866210938</v>
      </c>
      <c r="V47" t="e">
        <v>#DIV/0!</v>
      </c>
      <c r="W47">
        <v>0.44613961191848001</v>
      </c>
      <c r="X47">
        <v>0.17394864222778553</v>
      </c>
      <c r="Y47" s="33">
        <v>-1</v>
      </c>
      <c r="Z47" s="33">
        <v>0.87</v>
      </c>
      <c r="AA47" s="33">
        <v>0.92</v>
      </c>
      <c r="AB47" s="33">
        <v>10.013273239135742</v>
      </c>
      <c r="AC47">
        <v>0.8750066366195679</v>
      </c>
      <c r="AD47">
        <v>8.8996174142729392E-3</v>
      </c>
      <c r="AE47">
        <v>0.38989732716127873</v>
      </c>
      <c r="AF47">
        <v>1.8055091527015197</v>
      </c>
      <c r="AG47">
        <v>-1</v>
      </c>
      <c r="AH47" s="33">
        <v>1000.8031005859375</v>
      </c>
      <c r="AI47" s="33">
        <v>0.5</v>
      </c>
      <c r="AJ47">
        <v>76.164226640916738</v>
      </c>
      <c r="AK47">
        <v>1.1162638058338525</v>
      </c>
      <c r="AL47">
        <v>1.6444264949904537</v>
      </c>
      <c r="AM47">
        <v>25.158994674682617</v>
      </c>
      <c r="AN47" s="33">
        <v>2</v>
      </c>
      <c r="AO47">
        <v>4.644859790802002</v>
      </c>
      <c r="AP47" s="33">
        <v>1</v>
      </c>
      <c r="AQ47">
        <v>9.2897195816040039</v>
      </c>
      <c r="AR47" s="33">
        <v>25.002162933349609</v>
      </c>
      <c r="AS47" s="33">
        <v>25.158994674682617</v>
      </c>
      <c r="AT47" s="33">
        <v>25.062776565551758</v>
      </c>
      <c r="AU47" s="33">
        <v>399.9803466796875</v>
      </c>
      <c r="AV47" s="33">
        <v>396.36544799804688</v>
      </c>
      <c r="AW47" s="33">
        <v>15.102224349975586</v>
      </c>
      <c r="AX47" s="33">
        <v>15.651155471801758</v>
      </c>
      <c r="AY47" s="33">
        <v>47.50213623046875</v>
      </c>
      <c r="AZ47" s="33">
        <v>49.228729248046875</v>
      </c>
      <c r="BA47" s="33">
        <v>400.339111328125</v>
      </c>
      <c r="BB47" s="33">
        <v>1000.8031005859375</v>
      </c>
      <c r="BC47" s="33">
        <v>31.864311218261719</v>
      </c>
      <c r="BD47" s="33">
        <v>100.025634765625</v>
      </c>
      <c r="BE47" s="33">
        <v>-14.371851921081543</v>
      </c>
      <c r="BF47" s="33">
        <v>0.8014940619468689</v>
      </c>
      <c r="BG47" s="33">
        <v>0.14867673814296722</v>
      </c>
      <c r="BH47" s="33">
        <v>7.7002742327749729E-3</v>
      </c>
      <c r="BI47" s="33">
        <v>7.4172124266624451E-2</v>
      </c>
      <c r="BJ47" s="33">
        <v>2.1353289484977722E-3</v>
      </c>
      <c r="BK47" s="33">
        <v>0.5</v>
      </c>
      <c r="BL47" s="33">
        <v>-1.355140209197998</v>
      </c>
      <c r="BM47" s="33">
        <v>7.355140209197998</v>
      </c>
      <c r="BN47" s="33">
        <v>1</v>
      </c>
      <c r="BO47" s="33">
        <v>0</v>
      </c>
      <c r="BP47" s="33">
        <v>0.15999999642372131</v>
      </c>
      <c r="BQ47" s="33">
        <v>111115</v>
      </c>
      <c r="BR47">
        <v>2.0016955566406249</v>
      </c>
      <c r="BS47">
        <v>1.1162638058338525E-3</v>
      </c>
      <c r="BT47">
        <v>298.30899467468259</v>
      </c>
      <c r="BU47">
        <v>298.15216293334959</v>
      </c>
      <c r="BV47">
        <v>160.1284925145992</v>
      </c>
      <c r="BW47">
        <v>0.41667917577793212</v>
      </c>
      <c r="BX47">
        <v>3.2099432558729095</v>
      </c>
      <c r="BY47">
        <v>32.091206053271101</v>
      </c>
      <c r="BZ47">
        <v>16.440050581469343</v>
      </c>
      <c r="CA47">
        <v>25.080578804016113</v>
      </c>
      <c r="CB47">
        <v>3.1949849742001386</v>
      </c>
      <c r="CC47">
        <v>6.6278218874478073E-2</v>
      </c>
      <c r="CD47">
        <v>1.5655167608824558</v>
      </c>
      <c r="CE47">
        <v>1.6294682133176828</v>
      </c>
      <c r="CF47">
        <v>4.146641456188592E-2</v>
      </c>
      <c r="CG47">
        <v>22.423957997271454</v>
      </c>
      <c r="CH47">
        <v>0.56559448495365594</v>
      </c>
      <c r="CI47">
        <v>47.892485057028601</v>
      </c>
      <c r="CJ47">
        <v>395.37820661540428</v>
      </c>
      <c r="CK47">
        <v>8.2289956539038367E-3</v>
      </c>
      <c r="CL47">
        <v>0</v>
      </c>
      <c r="CM47">
        <v>875.70935496213633</v>
      </c>
      <c r="CN47">
        <v>266.40838623046875</v>
      </c>
      <c r="CO47">
        <v>0.17394864222778553</v>
      </c>
      <c r="CP47" t="e">
        <v>#DIV/0!</v>
      </c>
    </row>
    <row r="48" spans="1:94" x14ac:dyDescent="0.3">
      <c r="A48" s="33">
        <v>7</v>
      </c>
      <c r="B48" s="33">
        <v>3</v>
      </c>
      <c r="C48" s="34">
        <v>45337</v>
      </c>
      <c r="D48" s="33" t="s">
        <v>412</v>
      </c>
      <c r="E48" s="35" t="s">
        <v>282</v>
      </c>
      <c r="F48" s="35" t="str">
        <f>MID(D48,5,3)</f>
        <v>103</v>
      </c>
      <c r="G48" s="36">
        <v>1</v>
      </c>
      <c r="H48" s="35" t="s">
        <v>19</v>
      </c>
      <c r="I48" s="44" t="s">
        <v>452</v>
      </c>
      <c r="J48" s="33">
        <v>2777.4998379396275</v>
      </c>
      <c r="K48" s="33">
        <v>0</v>
      </c>
      <c r="L48">
        <v>6.6435956820053432</v>
      </c>
      <c r="M48">
        <v>8.2297746644569486E-2</v>
      </c>
      <c r="N48">
        <v>257.61585704090487</v>
      </c>
      <c r="O48" s="33">
        <v>7</v>
      </c>
      <c r="P48" s="33">
        <v>7</v>
      </c>
      <c r="Q48" s="33">
        <v>0</v>
      </c>
      <c r="R48" s="33">
        <v>0</v>
      </c>
      <c r="S48" s="33">
        <v>336.466552734375</v>
      </c>
      <c r="T48" s="33">
        <v>586.190673828125</v>
      </c>
      <c r="U48" s="33">
        <v>508.08383178710938</v>
      </c>
      <c r="V48" t="e">
        <v>#DIV/0!</v>
      </c>
      <c r="W48">
        <v>0.42601176075170855</v>
      </c>
      <c r="X48">
        <v>0.13324477090523804</v>
      </c>
      <c r="Y48" s="33">
        <v>-1</v>
      </c>
      <c r="Z48" s="33">
        <v>0.87</v>
      </c>
      <c r="AA48" s="33">
        <v>0.92</v>
      </c>
      <c r="AB48" s="33">
        <v>10.013273239135742</v>
      </c>
      <c r="AC48">
        <v>0.8750066366195679</v>
      </c>
      <c r="AD48">
        <v>8.7214845003511267E-3</v>
      </c>
      <c r="AE48">
        <v>0.31277251752422108</v>
      </c>
      <c r="AF48">
        <v>1.7421959747984097</v>
      </c>
      <c r="AG48">
        <v>-1</v>
      </c>
      <c r="AH48" s="33">
        <v>1001.603759765625</v>
      </c>
      <c r="AI48" s="33">
        <v>0.5</v>
      </c>
      <c r="AJ48">
        <v>58.388520641185863</v>
      </c>
      <c r="AK48">
        <v>1.3464266349287541</v>
      </c>
      <c r="AL48">
        <v>1.6113182747362691</v>
      </c>
      <c r="AM48">
        <v>25.16020393371582</v>
      </c>
      <c r="AN48" s="33">
        <v>2</v>
      </c>
      <c r="AO48">
        <v>4.644859790802002</v>
      </c>
      <c r="AP48" s="33">
        <v>1</v>
      </c>
      <c r="AQ48">
        <v>9.2897195816040039</v>
      </c>
      <c r="AR48" s="33">
        <v>25.029315948486328</v>
      </c>
      <c r="AS48" s="33">
        <v>25.16020393371582</v>
      </c>
      <c r="AT48" s="33">
        <v>25.061164855957031</v>
      </c>
      <c r="AU48" s="33">
        <v>399.96817016601563</v>
      </c>
      <c r="AV48" s="33">
        <v>396.3824462890625</v>
      </c>
      <c r="AW48" s="33">
        <v>15.322108268737793</v>
      </c>
      <c r="AX48" s="33">
        <v>15.984021186828613</v>
      </c>
      <c r="AY48" s="33">
        <v>48.117141723632813</v>
      </c>
      <c r="AZ48" s="33">
        <v>50.195793151855469</v>
      </c>
      <c r="BA48" s="33">
        <v>400.326171875</v>
      </c>
      <c r="BB48" s="33">
        <v>1001.603759765625</v>
      </c>
      <c r="BC48" s="33">
        <v>26.235263824462891</v>
      </c>
      <c r="BD48" s="33">
        <v>100.02840423583984</v>
      </c>
      <c r="BE48" s="33">
        <v>-14.371851921081543</v>
      </c>
      <c r="BF48" s="33">
        <v>0.8014940619468689</v>
      </c>
      <c r="BG48" s="33">
        <v>0.14867673814296722</v>
      </c>
      <c r="BH48" s="33">
        <v>7.7002742327749729E-3</v>
      </c>
      <c r="BI48" s="33">
        <v>7.4172124266624451E-2</v>
      </c>
      <c r="BJ48" s="33">
        <v>2.1353289484977722E-3</v>
      </c>
      <c r="BK48" s="33">
        <v>0.75</v>
      </c>
      <c r="BL48" s="33">
        <v>-1.355140209197998</v>
      </c>
      <c r="BM48" s="33">
        <v>7.355140209197998</v>
      </c>
      <c r="BN48" s="33">
        <v>1</v>
      </c>
      <c r="BO48" s="33">
        <v>0</v>
      </c>
      <c r="BP48" s="33">
        <v>0.15999999642372131</v>
      </c>
      <c r="BQ48" s="33">
        <v>111115</v>
      </c>
      <c r="BR48">
        <v>2.0016308593749996</v>
      </c>
      <c r="BS48">
        <v>1.3464266349287541E-3</v>
      </c>
      <c r="BT48">
        <v>298.3102039337158</v>
      </c>
      <c r="BU48">
        <v>298.17931594848631</v>
      </c>
      <c r="BV48">
        <v>160.25659798048582</v>
      </c>
      <c r="BW48">
        <v>0.37953694719254027</v>
      </c>
      <c r="BX48">
        <v>3.2101744073265901</v>
      </c>
      <c r="BY48">
        <v>32.092628407405854</v>
      </c>
      <c r="BZ48">
        <v>16.108607220577241</v>
      </c>
      <c r="CA48">
        <v>25.094759941101074</v>
      </c>
      <c r="CB48">
        <v>3.1976855878015216</v>
      </c>
      <c r="CC48">
        <v>8.1575072020146924E-2</v>
      </c>
      <c r="CD48">
        <v>1.598856132590321</v>
      </c>
      <c r="CE48">
        <v>1.5988294552112006</v>
      </c>
      <c r="CF48">
        <v>5.1048859006961857E-2</v>
      </c>
      <c r="CG48">
        <v>25.76890308564996</v>
      </c>
      <c r="CH48">
        <v>0.64991742054348722</v>
      </c>
      <c r="CI48">
        <v>49.02121711347317</v>
      </c>
      <c r="CJ48">
        <v>395.41698612722212</v>
      </c>
      <c r="CK48">
        <v>8.2362963091558456E-3</v>
      </c>
      <c r="CL48">
        <v>0</v>
      </c>
      <c r="CM48">
        <v>876.40993705803317</v>
      </c>
      <c r="CN48">
        <v>249.72412109375</v>
      </c>
      <c r="CO48">
        <v>0.13324477090523804</v>
      </c>
      <c r="CP48" t="e">
        <v>#DIV/0!</v>
      </c>
    </row>
    <row r="49" spans="1:94" x14ac:dyDescent="0.3">
      <c r="A49" s="33">
        <v>10</v>
      </c>
      <c r="B49" s="33">
        <v>3</v>
      </c>
      <c r="C49" s="34">
        <v>45337</v>
      </c>
      <c r="D49" s="33" t="s">
        <v>413</v>
      </c>
      <c r="E49" s="35" t="s">
        <v>282</v>
      </c>
      <c r="F49" s="35" t="str">
        <f>MID(D49,5,3)</f>
        <v>108</v>
      </c>
      <c r="G49" s="36">
        <v>1</v>
      </c>
      <c r="H49" s="35" t="s">
        <v>19</v>
      </c>
      <c r="I49" s="44" t="s">
        <v>453</v>
      </c>
      <c r="J49" s="33">
        <v>3693.9997747763991</v>
      </c>
      <c r="K49" s="33">
        <v>0</v>
      </c>
      <c r="L49">
        <v>7.1456304102919983</v>
      </c>
      <c r="M49">
        <v>0.14505739960661998</v>
      </c>
      <c r="N49">
        <v>307.16742344346727</v>
      </c>
      <c r="O49" s="33">
        <v>10</v>
      </c>
      <c r="P49" s="33">
        <v>10</v>
      </c>
      <c r="Q49" s="33">
        <v>0</v>
      </c>
      <c r="R49" s="33">
        <v>0</v>
      </c>
      <c r="S49" s="33">
        <v>354.40966796875</v>
      </c>
      <c r="T49" s="33">
        <v>590.15948486328125</v>
      </c>
      <c r="U49" s="33">
        <v>522.5804443359375</v>
      </c>
      <c r="V49" t="e">
        <v>#DIV/0!</v>
      </c>
      <c r="W49">
        <v>0.39946797931943095</v>
      </c>
      <c r="X49">
        <v>0.11450979313329071</v>
      </c>
      <c r="Y49" s="33">
        <v>-1</v>
      </c>
      <c r="Z49" s="33">
        <v>0.87</v>
      </c>
      <c r="AA49" s="33">
        <v>0.92</v>
      </c>
      <c r="AB49" s="33">
        <v>10.063747406005859</v>
      </c>
      <c r="AC49">
        <v>0.87503187370300284</v>
      </c>
      <c r="AD49">
        <v>9.3191592809989086E-3</v>
      </c>
      <c r="AE49">
        <v>0.28665574980097214</v>
      </c>
      <c r="AF49">
        <v>1.6651901406801308</v>
      </c>
      <c r="AG49">
        <v>-1</v>
      </c>
      <c r="AH49" s="33">
        <v>998.90478515625</v>
      </c>
      <c r="AI49" s="33">
        <v>0.5</v>
      </c>
      <c r="AJ49">
        <v>50.044989311675216</v>
      </c>
      <c r="AK49">
        <v>2.2889760177112093</v>
      </c>
      <c r="AL49">
        <v>1.5649308968485034</v>
      </c>
      <c r="AM49">
        <v>25.178623199462891</v>
      </c>
      <c r="AN49" s="33">
        <v>2</v>
      </c>
      <c r="AO49">
        <v>4.644859790802002</v>
      </c>
      <c r="AP49" s="33">
        <v>1</v>
      </c>
      <c r="AQ49">
        <v>9.2897195816040039</v>
      </c>
      <c r="AR49" s="33">
        <v>24.942983627319336</v>
      </c>
      <c r="AS49" s="33">
        <v>25.178623199462891</v>
      </c>
      <c r="AT49" s="33">
        <v>25.060182571411133</v>
      </c>
      <c r="AU49" s="33">
        <v>400.05679321289063</v>
      </c>
      <c r="AV49" s="33">
        <v>396.03414916992188</v>
      </c>
      <c r="AW49" s="33">
        <v>15.349881172180176</v>
      </c>
      <c r="AX49" s="33">
        <v>16.474555969238281</v>
      </c>
      <c r="AY49" s="33">
        <v>48.477909088134766</v>
      </c>
      <c r="AZ49" s="33">
        <v>52.029850006103516</v>
      </c>
      <c r="BA49" s="33">
        <v>400.3408203125</v>
      </c>
      <c r="BB49" s="33">
        <v>998.90478515625</v>
      </c>
      <c r="BC49" s="33">
        <v>28.967868804931641</v>
      </c>
      <c r="BD49" s="33">
        <v>100.07955169677734</v>
      </c>
      <c r="BE49" s="33">
        <v>-14.371851921081543</v>
      </c>
      <c r="BF49" s="33">
        <v>0.8014940619468689</v>
      </c>
      <c r="BG49" s="33">
        <v>0.14867673814296722</v>
      </c>
      <c r="BH49" s="33">
        <v>7.7002742327749729E-3</v>
      </c>
      <c r="BI49" s="33">
        <v>7.4172124266624451E-2</v>
      </c>
      <c r="BJ49" s="33">
        <v>2.1353289484977722E-3</v>
      </c>
      <c r="BK49" s="33">
        <v>0.75</v>
      </c>
      <c r="BL49" s="33">
        <v>-1.355140209197998</v>
      </c>
      <c r="BM49" s="33">
        <v>7.355140209197998</v>
      </c>
      <c r="BN49" s="33">
        <v>1</v>
      </c>
      <c r="BO49" s="33">
        <v>0</v>
      </c>
      <c r="BP49" s="33">
        <v>0.15999999642372131</v>
      </c>
      <c r="BQ49" s="33">
        <v>111115</v>
      </c>
      <c r="BR49">
        <v>2.0017041015624999</v>
      </c>
      <c r="BS49">
        <v>2.2889760177112091E-3</v>
      </c>
      <c r="BT49">
        <v>298.32862319946287</v>
      </c>
      <c r="BU49">
        <v>298.09298362731931</v>
      </c>
      <c r="BV49">
        <v>159.82476205263811</v>
      </c>
      <c r="BW49">
        <v>0.21457685191999507</v>
      </c>
      <c r="BX49">
        <v>3.2136970726533378</v>
      </c>
      <c r="BY49">
        <v>32.1114255426548</v>
      </c>
      <c r="BZ49">
        <v>15.636869573416519</v>
      </c>
      <c r="CA49">
        <v>25.060803413391113</v>
      </c>
      <c r="CB49">
        <v>3.1912223351317714</v>
      </c>
      <c r="CC49">
        <v>0.14282717739548142</v>
      </c>
      <c r="CD49">
        <v>1.6487661758048344</v>
      </c>
      <c r="CE49">
        <v>1.542456159326937</v>
      </c>
      <c r="CF49">
        <v>8.946471373806536E-2</v>
      </c>
      <c r="CG49">
        <v>30.74117803407638</v>
      </c>
      <c r="CH49">
        <v>0.77560842691793841</v>
      </c>
      <c r="CI49">
        <v>50.859251324610021</v>
      </c>
      <c r="CJ49">
        <v>394.99573235129185</v>
      </c>
      <c r="CK49">
        <v>9.2006415043139247E-3</v>
      </c>
      <c r="CL49">
        <v>0</v>
      </c>
      <c r="CM49">
        <v>874.07352580616896</v>
      </c>
      <c r="CN49">
        <v>235.74981689453125</v>
      </c>
      <c r="CO49">
        <v>0.11450979313329071</v>
      </c>
      <c r="CP49" t="e">
        <v>#DIV/0!</v>
      </c>
    </row>
    <row r="50" spans="1:94" x14ac:dyDescent="0.3">
      <c r="A50" s="33">
        <v>8</v>
      </c>
      <c r="B50" s="33">
        <v>3</v>
      </c>
      <c r="C50" s="34">
        <v>45337</v>
      </c>
      <c r="D50" s="33" t="s">
        <v>414</v>
      </c>
      <c r="E50" s="35" t="s">
        <v>282</v>
      </c>
      <c r="F50" s="35" t="str">
        <f>MID(D50,5,3)</f>
        <v>110</v>
      </c>
      <c r="G50" s="36">
        <v>1</v>
      </c>
      <c r="H50" s="35" t="s">
        <v>19</v>
      </c>
      <c r="I50" s="44" t="s">
        <v>454</v>
      </c>
      <c r="J50" s="33">
        <v>3078.9998171608895</v>
      </c>
      <c r="K50" s="33">
        <v>0</v>
      </c>
      <c r="L50">
        <v>8.2848915094709685</v>
      </c>
      <c r="M50">
        <v>8.3745829428667956E-2</v>
      </c>
      <c r="N50">
        <v>227.92649797434464</v>
      </c>
      <c r="O50" s="33">
        <v>8</v>
      </c>
      <c r="P50" s="33">
        <v>8</v>
      </c>
      <c r="Q50" s="33">
        <v>0</v>
      </c>
      <c r="R50" s="33">
        <v>0</v>
      </c>
      <c r="S50" s="33">
        <v>355.381103515625</v>
      </c>
      <c r="T50" s="33">
        <v>622.793212890625</v>
      </c>
      <c r="U50" s="33">
        <v>531.744140625</v>
      </c>
      <c r="V50" t="e">
        <v>#DIV/0!</v>
      </c>
      <c r="W50">
        <v>0.42937543929523031</v>
      </c>
      <c r="X50">
        <v>0.14619470858237346</v>
      </c>
      <c r="Y50" s="33">
        <v>-1</v>
      </c>
      <c r="Z50" s="33">
        <v>0.87</v>
      </c>
      <c r="AA50" s="33">
        <v>0.92</v>
      </c>
      <c r="AB50" s="33">
        <v>10.013273239135742</v>
      </c>
      <c r="AC50">
        <v>0.8750066366195679</v>
      </c>
      <c r="AD50">
        <v>1.0608677472720023E-2</v>
      </c>
      <c r="AE50">
        <v>0.34048223350253809</v>
      </c>
      <c r="AF50">
        <v>1.7524657522012639</v>
      </c>
      <c r="AG50">
        <v>-1</v>
      </c>
      <c r="AH50" s="33">
        <v>1000.2400512695313</v>
      </c>
      <c r="AI50" s="33">
        <v>0.5</v>
      </c>
      <c r="AJ50">
        <v>63.976023964183604</v>
      </c>
      <c r="AK50">
        <v>1.3622356711046082</v>
      </c>
      <c r="AL50">
        <v>1.602446559578697</v>
      </c>
      <c r="AM50">
        <v>25.160842895507813</v>
      </c>
      <c r="AN50" s="33">
        <v>2</v>
      </c>
      <c r="AO50">
        <v>4.644859790802002</v>
      </c>
      <c r="AP50" s="33">
        <v>1</v>
      </c>
      <c r="AQ50">
        <v>9.2897195816040039</v>
      </c>
      <c r="AR50" s="33">
        <v>25.021272659301758</v>
      </c>
      <c r="AS50" s="33">
        <v>25.160842895507813</v>
      </c>
      <c r="AT50" s="33">
        <v>25.061233520507813</v>
      </c>
      <c r="AU50" s="33">
        <v>400.01943969726563</v>
      </c>
      <c r="AV50" s="33">
        <v>395.61148071289063</v>
      </c>
      <c r="AW50" s="33">
        <v>15.402155876159668</v>
      </c>
      <c r="AX50" s="33">
        <v>16.071727752685547</v>
      </c>
      <c r="AY50" s="33">
        <v>48.398357391357422</v>
      </c>
      <c r="AZ50" s="33">
        <v>50.502361297607422</v>
      </c>
      <c r="BA50" s="33">
        <v>400.35797119140625</v>
      </c>
      <c r="BB50" s="33">
        <v>1000.2400512695313</v>
      </c>
      <c r="BC50" s="33">
        <v>27.388465881347656</v>
      </c>
      <c r="BD50" s="33">
        <v>100.04213714599609</v>
      </c>
      <c r="BE50" s="33">
        <v>-14.371851921081543</v>
      </c>
      <c r="BF50" s="33">
        <v>0.8014940619468689</v>
      </c>
      <c r="BG50" s="33">
        <v>0.14867673814296722</v>
      </c>
      <c r="BH50" s="33">
        <v>7.7002742327749729E-3</v>
      </c>
      <c r="BI50" s="33">
        <v>7.4172124266624451E-2</v>
      </c>
      <c r="BJ50" s="33">
        <v>2.1353289484977722E-3</v>
      </c>
      <c r="BK50" s="33">
        <v>0.75</v>
      </c>
      <c r="BL50" s="33">
        <v>-1.355140209197998</v>
      </c>
      <c r="BM50" s="33">
        <v>7.355140209197998</v>
      </c>
      <c r="BN50" s="33">
        <v>1</v>
      </c>
      <c r="BO50" s="33">
        <v>0</v>
      </c>
      <c r="BP50" s="33">
        <v>0.15999999642372131</v>
      </c>
      <c r="BQ50" s="33">
        <v>111115</v>
      </c>
      <c r="BR50">
        <v>2.0017898559570311</v>
      </c>
      <c r="BS50">
        <v>1.3622356711046081E-3</v>
      </c>
      <c r="BT50">
        <v>298.31084289550779</v>
      </c>
      <c r="BU50">
        <v>298.17127265930174</v>
      </c>
      <c r="BV50">
        <v>160.03840462598782</v>
      </c>
      <c r="BW50">
        <v>0.37566227762256199</v>
      </c>
      <c r="BX50">
        <v>3.210296551585976</v>
      </c>
      <c r="BY50">
        <v>32.089443940017418</v>
      </c>
      <c r="BZ50">
        <v>16.017716187331871</v>
      </c>
      <c r="CA50">
        <v>25.091057777404785</v>
      </c>
      <c r="CB50">
        <v>3.1969803664212573</v>
      </c>
      <c r="CC50">
        <v>8.2997614799482824E-2</v>
      </c>
      <c r="CD50">
        <v>1.6078499920072791</v>
      </c>
      <c r="CE50">
        <v>1.5891303744139782</v>
      </c>
      <c r="CF50">
        <v>5.1940216742479887E-2</v>
      </c>
      <c r="CG50">
        <v>22.802253969555988</v>
      </c>
      <c r="CH50">
        <v>0.57613721817077157</v>
      </c>
      <c r="CI50">
        <v>49.309465728127456</v>
      </c>
      <c r="CJ50">
        <v>394.4075042699489</v>
      </c>
      <c r="CK50">
        <v>1.035790570728853E-2</v>
      </c>
      <c r="CL50">
        <v>0</v>
      </c>
      <c r="CM50">
        <v>875.21668307353673</v>
      </c>
      <c r="CN50">
        <v>267.412109375</v>
      </c>
      <c r="CO50">
        <v>0.14619470858237346</v>
      </c>
      <c r="CP50" t="e">
        <v>#DIV/0!</v>
      </c>
    </row>
    <row r="51" spans="1:94" x14ac:dyDescent="0.3">
      <c r="A51" s="33">
        <v>9</v>
      </c>
      <c r="B51" s="33">
        <v>3</v>
      </c>
      <c r="C51" s="34">
        <v>45337</v>
      </c>
      <c r="D51" s="33" t="s">
        <v>415</v>
      </c>
      <c r="E51" s="35" t="s">
        <v>282</v>
      </c>
      <c r="F51" s="35" t="str">
        <f>MID(D51,5,3)</f>
        <v>138</v>
      </c>
      <c r="G51" s="36">
        <v>1</v>
      </c>
      <c r="H51" s="35" t="s">
        <v>19</v>
      </c>
      <c r="I51" s="44" t="s">
        <v>455</v>
      </c>
      <c r="J51" s="33">
        <v>3378.9997964855283</v>
      </c>
      <c r="K51" s="33">
        <v>0</v>
      </c>
      <c r="L51">
        <v>8.2130512652921652</v>
      </c>
      <c r="M51">
        <v>0.11743184129179031</v>
      </c>
      <c r="N51">
        <v>273.69141918610717</v>
      </c>
      <c r="O51" s="33">
        <v>9</v>
      </c>
      <c r="P51" s="33">
        <v>9</v>
      </c>
      <c r="Q51" s="33">
        <v>0</v>
      </c>
      <c r="R51" s="33">
        <v>0</v>
      </c>
      <c r="S51" s="33">
        <v>351.8193359375</v>
      </c>
      <c r="T51" s="33">
        <v>603.94232177734375</v>
      </c>
      <c r="U51" s="33">
        <v>523.56146240234375</v>
      </c>
      <c r="V51" t="e">
        <v>#DIV/0!</v>
      </c>
      <c r="W51">
        <v>0.41746202699931712</v>
      </c>
      <c r="X51">
        <v>0.13309360261166484</v>
      </c>
      <c r="Y51" s="33">
        <v>-1</v>
      </c>
      <c r="Z51" s="33">
        <v>0.87</v>
      </c>
      <c r="AA51" s="33">
        <v>0.92</v>
      </c>
      <c r="AB51" s="33">
        <v>10.013273239135742</v>
      </c>
      <c r="AC51">
        <v>0.8750066366195679</v>
      </c>
      <c r="AD51">
        <v>1.0512382874526723E-2</v>
      </c>
      <c r="AE51">
        <v>0.31881606949578323</v>
      </c>
      <c r="AF51">
        <v>1.71662629107069</v>
      </c>
      <c r="AG51">
        <v>-1</v>
      </c>
      <c r="AH51" s="33">
        <v>1001.59228515625</v>
      </c>
      <c r="AI51" s="33">
        <v>0.5</v>
      </c>
      <c r="AJ51">
        <v>58.32160979005895</v>
      </c>
      <c r="AK51">
        <v>1.8722702609534507</v>
      </c>
      <c r="AL51">
        <v>1.5765731253222131</v>
      </c>
      <c r="AM51">
        <v>25.161611557006836</v>
      </c>
      <c r="AN51" s="33">
        <v>2</v>
      </c>
      <c r="AO51">
        <v>4.644859790802002</v>
      </c>
      <c r="AP51" s="33">
        <v>1</v>
      </c>
      <c r="AQ51">
        <v>9.2897195816040039</v>
      </c>
      <c r="AR51" s="33">
        <v>24.949724197387695</v>
      </c>
      <c r="AS51" s="33">
        <v>25.161611557006836</v>
      </c>
      <c r="AT51" s="33">
        <v>25.059303283691406</v>
      </c>
      <c r="AU51" s="33">
        <v>399.90478515625</v>
      </c>
      <c r="AV51" s="33">
        <v>395.43173217773438</v>
      </c>
      <c r="AW51" s="33">
        <v>15.40668773651123</v>
      </c>
      <c r="AX51" s="33">
        <v>16.326787948608398</v>
      </c>
      <c r="AY51" s="33">
        <v>48.634563446044922</v>
      </c>
      <c r="AZ51" s="33">
        <v>51.5390625</v>
      </c>
      <c r="BA51" s="33">
        <v>400.326416015625</v>
      </c>
      <c r="BB51" s="33">
        <v>1001.59228515625</v>
      </c>
      <c r="BC51" s="33">
        <v>27.117855072021484</v>
      </c>
      <c r="BD51" s="33">
        <v>100.07298278808594</v>
      </c>
      <c r="BE51" s="33">
        <v>-14.371851921081543</v>
      </c>
      <c r="BF51" s="33">
        <v>0.8014940619468689</v>
      </c>
      <c r="BG51" s="33">
        <v>0.14867673814296722</v>
      </c>
      <c r="BH51" s="33">
        <v>7.7002742327749729E-3</v>
      </c>
      <c r="BI51" s="33">
        <v>7.4172124266624451E-2</v>
      </c>
      <c r="BJ51" s="33">
        <v>2.1353289484977722E-3</v>
      </c>
      <c r="BK51" s="33">
        <v>0.5</v>
      </c>
      <c r="BL51" s="33">
        <v>-1.355140209197998</v>
      </c>
      <c r="BM51" s="33">
        <v>7.355140209197998</v>
      </c>
      <c r="BN51" s="33">
        <v>1</v>
      </c>
      <c r="BO51" s="33">
        <v>0</v>
      </c>
      <c r="BP51" s="33">
        <v>0.15999999642372131</v>
      </c>
      <c r="BQ51" s="33">
        <v>111115</v>
      </c>
      <c r="BR51">
        <v>2.0016320800781249</v>
      </c>
      <c r="BS51">
        <v>1.8722702609534508E-3</v>
      </c>
      <c r="BT51">
        <v>298.31161155700681</v>
      </c>
      <c r="BU51">
        <v>298.09972419738767</v>
      </c>
      <c r="BV51">
        <v>160.25476204302686</v>
      </c>
      <c r="BW51">
        <v>0.28743717358729765</v>
      </c>
      <c r="BX51">
        <v>3.2104434946880303</v>
      </c>
      <c r="BY51">
        <v>32.081021323072278</v>
      </c>
      <c r="BZ51">
        <v>15.75423337446388</v>
      </c>
      <c r="CA51">
        <v>25.055667877197266</v>
      </c>
      <c r="CB51">
        <v>3.1902458366065218</v>
      </c>
      <c r="CC51">
        <v>0.11596591003064186</v>
      </c>
      <c r="CD51">
        <v>1.6338703693658172</v>
      </c>
      <c r="CE51">
        <v>1.5563754672407046</v>
      </c>
      <c r="CF51">
        <v>7.2608988236354352E-2</v>
      </c>
      <c r="CG51">
        <v>27.389116681458116</v>
      </c>
      <c r="CH51">
        <v>0.69213317221363335</v>
      </c>
      <c r="CI51">
        <v>50.302506841516873</v>
      </c>
      <c r="CJ51">
        <v>394.23819569789265</v>
      </c>
      <c r="CK51">
        <v>1.0479376985041745E-2</v>
      </c>
      <c r="CL51">
        <v>0</v>
      </c>
      <c r="CM51">
        <v>876.39989669867748</v>
      </c>
      <c r="CN51">
        <v>252.12298583984375</v>
      </c>
      <c r="CO51">
        <v>0.13309360261166484</v>
      </c>
      <c r="CP51" t="e">
        <v>#DIV/0!</v>
      </c>
    </row>
    <row r="52" spans="1:94" x14ac:dyDescent="0.3">
      <c r="A52" s="33">
        <v>15</v>
      </c>
      <c r="B52" s="33">
        <v>3</v>
      </c>
      <c r="C52" s="34">
        <v>45337</v>
      </c>
      <c r="D52" s="33" t="s">
        <v>416</v>
      </c>
      <c r="E52" s="33" t="s">
        <v>17</v>
      </c>
      <c r="F52" s="35" t="str">
        <f>MID(D52,3,3)</f>
        <v>060</v>
      </c>
      <c r="G52" s="36">
        <v>0</v>
      </c>
      <c r="H52" s="33" t="s">
        <v>17</v>
      </c>
      <c r="I52" s="44" t="s">
        <v>456</v>
      </c>
      <c r="J52" s="33">
        <v>5274.4996658517048</v>
      </c>
      <c r="K52" s="33">
        <v>0</v>
      </c>
      <c r="L52">
        <v>4.2486643007128198</v>
      </c>
      <c r="M52">
        <v>5.2656866668972027E-2</v>
      </c>
      <c r="N52">
        <v>258.96851222588509</v>
      </c>
      <c r="O52" s="33">
        <v>15</v>
      </c>
      <c r="P52" s="33">
        <v>15</v>
      </c>
      <c r="Q52" s="33">
        <v>0</v>
      </c>
      <c r="R52" s="33">
        <v>0</v>
      </c>
      <c r="S52" s="33">
        <v>314.923095703125</v>
      </c>
      <c r="T52" s="33">
        <v>540.77691650390625</v>
      </c>
      <c r="U52" s="33">
        <v>487.54449462890625</v>
      </c>
      <c r="V52" t="e">
        <v>#DIV/0!</v>
      </c>
      <c r="W52">
        <v>0.4176469333434461</v>
      </c>
      <c r="X52">
        <v>9.843693443711457E-2</v>
      </c>
      <c r="Y52" s="33">
        <v>-1</v>
      </c>
      <c r="Z52" s="33">
        <v>0.87</v>
      </c>
      <c r="AA52" s="33">
        <v>0.92</v>
      </c>
      <c r="AB52" s="33">
        <v>10.063747406005859</v>
      </c>
      <c r="AC52">
        <v>0.87503187370300284</v>
      </c>
      <c r="AD52">
        <v>5.9923723388355509E-3</v>
      </c>
      <c r="AE52">
        <v>0.23569413918374527</v>
      </c>
      <c r="AF52">
        <v>1.7171713471713472</v>
      </c>
      <c r="AG52">
        <v>-1</v>
      </c>
      <c r="AH52" s="33">
        <v>1000.981689453125</v>
      </c>
      <c r="AI52" s="33">
        <v>0.5</v>
      </c>
      <c r="AJ52">
        <v>43.110006724990193</v>
      </c>
      <c r="AK52">
        <v>0.89803642064715772</v>
      </c>
      <c r="AL52">
        <v>1.6763648557203041</v>
      </c>
      <c r="AM52">
        <v>25.113840103149414</v>
      </c>
      <c r="AN52" s="33">
        <v>2</v>
      </c>
      <c r="AO52">
        <v>4.644859790802002</v>
      </c>
      <c r="AP52" s="33">
        <v>1</v>
      </c>
      <c r="AQ52">
        <v>9.2897195816040039</v>
      </c>
      <c r="AR52" s="33">
        <v>24.749639511108398</v>
      </c>
      <c r="AS52" s="33">
        <v>25.113840103149414</v>
      </c>
      <c r="AT52" s="33">
        <v>25.060478210449219</v>
      </c>
      <c r="AU52" s="33">
        <v>399.99603271484375</v>
      </c>
      <c r="AV52" s="33">
        <v>397.6951904296875</v>
      </c>
      <c r="AW52" s="33">
        <v>14.791994094848633</v>
      </c>
      <c r="AX52" s="33">
        <v>15.233776092529297</v>
      </c>
      <c r="AY52" s="33">
        <v>47.269641876220703</v>
      </c>
      <c r="AZ52" s="33">
        <v>48.681407928466797</v>
      </c>
      <c r="BA52" s="33">
        <v>400.3585205078125</v>
      </c>
      <c r="BB52" s="33">
        <v>1000.981689453125</v>
      </c>
      <c r="BC52" s="33">
        <v>10.842891693115234</v>
      </c>
      <c r="BD52" s="33">
        <v>100.10370635986328</v>
      </c>
      <c r="BE52" s="33">
        <v>-14.371851921081543</v>
      </c>
      <c r="BF52" s="33">
        <v>0.8014940619468689</v>
      </c>
      <c r="BG52" s="33">
        <v>0.14867673814296722</v>
      </c>
      <c r="BH52" s="33">
        <v>7.7002742327749729E-3</v>
      </c>
      <c r="BI52" s="33">
        <v>7.4172124266624451E-2</v>
      </c>
      <c r="BJ52" s="33">
        <v>2.1353289484977722E-3</v>
      </c>
      <c r="BK52" s="33">
        <v>0.75</v>
      </c>
      <c r="BL52" s="33">
        <v>-1.355140209197998</v>
      </c>
      <c r="BM52" s="33">
        <v>7.355140209197998</v>
      </c>
      <c r="BN52" s="33">
        <v>1</v>
      </c>
      <c r="BO52" s="33">
        <v>0</v>
      </c>
      <c r="BP52" s="33">
        <v>0.15999999642372131</v>
      </c>
      <c r="BQ52" s="33">
        <v>111115</v>
      </c>
      <c r="BR52">
        <v>2.0017926025390622</v>
      </c>
      <c r="BS52">
        <v>8.9803642064715768E-4</v>
      </c>
      <c r="BT52">
        <v>298.26384010314939</v>
      </c>
      <c r="BU52">
        <v>297.89963951110838</v>
      </c>
      <c r="BV52">
        <v>160.15706673271052</v>
      </c>
      <c r="BW52">
        <v>0.44452181400893798</v>
      </c>
      <c r="BX52">
        <v>3.2013223044387624</v>
      </c>
      <c r="BY52">
        <v>31.980057690674446</v>
      </c>
      <c r="BZ52">
        <v>16.746281598145149</v>
      </c>
      <c r="CA52">
        <v>24.931739807128906</v>
      </c>
      <c r="CB52">
        <v>3.1667605266060663</v>
      </c>
      <c r="CC52">
        <v>5.2360074346082225E-2</v>
      </c>
      <c r="CD52">
        <v>1.5249574487184583</v>
      </c>
      <c r="CE52">
        <v>1.641803077887608</v>
      </c>
      <c r="CF52">
        <v>3.2751582608997749E-2</v>
      </c>
      <c r="CG52">
        <v>25.923707904310664</v>
      </c>
      <c r="CH52">
        <v>0.65117335702773782</v>
      </c>
      <c r="CI52">
        <v>46.6714599493138</v>
      </c>
      <c r="CJ52">
        <v>397.07776632387055</v>
      </c>
      <c r="CK52">
        <v>4.993766525498794E-3</v>
      </c>
      <c r="CL52">
        <v>0</v>
      </c>
      <c r="CM52">
        <v>875.89088326456533</v>
      </c>
      <c r="CN52">
        <v>225.85382080078125</v>
      </c>
      <c r="CO52">
        <v>9.843693443711457E-2</v>
      </c>
      <c r="CP52" t="e">
        <v>#DIV/0!</v>
      </c>
    </row>
    <row r="53" spans="1:94" x14ac:dyDescent="0.3">
      <c r="A53" s="33">
        <v>12</v>
      </c>
      <c r="B53" s="33">
        <v>3</v>
      </c>
      <c r="C53" s="34">
        <v>45337</v>
      </c>
      <c r="D53" s="33" t="s">
        <v>417</v>
      </c>
      <c r="E53" s="33" t="s">
        <v>17</v>
      </c>
      <c r="F53" s="35" t="str">
        <f>MID(D53,3,3)</f>
        <v>065</v>
      </c>
      <c r="G53" s="36">
        <v>0</v>
      </c>
      <c r="H53" s="33" t="s">
        <v>17</v>
      </c>
      <c r="I53" s="44" t="s">
        <v>457</v>
      </c>
      <c r="J53" s="33">
        <v>4307.4997324952856</v>
      </c>
      <c r="K53" s="33">
        <v>0</v>
      </c>
      <c r="L53">
        <v>4.3955953574476094</v>
      </c>
      <c r="M53">
        <v>5.39702699547858E-2</v>
      </c>
      <c r="N53">
        <v>257.81620469226789</v>
      </c>
      <c r="O53" s="33">
        <v>12</v>
      </c>
      <c r="P53" s="33">
        <v>12</v>
      </c>
      <c r="Q53" s="33">
        <v>0</v>
      </c>
      <c r="R53" s="33">
        <v>0</v>
      </c>
      <c r="S53" s="33">
        <v>372.580078125</v>
      </c>
      <c r="T53" s="33">
        <v>647.8302001953125</v>
      </c>
      <c r="U53" s="33">
        <v>579.13726806640625</v>
      </c>
      <c r="V53" t="e">
        <v>#DIV/0!</v>
      </c>
      <c r="W53">
        <v>0.42488004107762822</v>
      </c>
      <c r="X53">
        <v>0.10603539647919503</v>
      </c>
      <c r="Y53" s="33">
        <v>-1</v>
      </c>
      <c r="Z53" s="33">
        <v>0.87</v>
      </c>
      <c r="AA53" s="33">
        <v>0.92</v>
      </c>
      <c r="AB53" s="33">
        <v>10.013273239135742</v>
      </c>
      <c r="AC53">
        <v>0.8750066366195679</v>
      </c>
      <c r="AD53">
        <v>6.1522470221665529E-3</v>
      </c>
      <c r="AE53">
        <v>0.24956549196864181</v>
      </c>
      <c r="AF53">
        <v>1.7387676857428929</v>
      </c>
      <c r="AG53">
        <v>-1</v>
      </c>
      <c r="AH53" s="33">
        <v>1002.2919921875</v>
      </c>
      <c r="AI53" s="33">
        <v>0.5</v>
      </c>
      <c r="AJ53">
        <v>46.497165255791707</v>
      </c>
      <c r="AK53">
        <v>0.90173624880364889</v>
      </c>
      <c r="AL53">
        <v>1.6418096711542978</v>
      </c>
      <c r="AM53">
        <v>25.15257453918457</v>
      </c>
      <c r="AN53" s="33">
        <v>2</v>
      </c>
      <c r="AO53">
        <v>4.644859790802002</v>
      </c>
      <c r="AP53" s="33">
        <v>1</v>
      </c>
      <c r="AQ53">
        <v>9.2897195816040039</v>
      </c>
      <c r="AR53" s="33">
        <v>24.939220428466797</v>
      </c>
      <c r="AS53" s="33">
        <v>25.15257453918457</v>
      </c>
      <c r="AT53" s="33">
        <v>25.060985565185547</v>
      </c>
      <c r="AU53" s="33">
        <v>399.95474243164063</v>
      </c>
      <c r="AV53" s="33">
        <v>397.57992553710938</v>
      </c>
      <c r="AW53" s="33">
        <v>15.212367057800293</v>
      </c>
      <c r="AX53" s="33">
        <v>15.655758857727051</v>
      </c>
      <c r="AY53" s="33">
        <v>48.057014465332031</v>
      </c>
      <c r="AZ53" s="33">
        <v>49.457721710205078</v>
      </c>
      <c r="BA53" s="33">
        <v>400.37677001953125</v>
      </c>
      <c r="BB53" s="33">
        <v>1002.2919921875</v>
      </c>
      <c r="BC53" s="33">
        <v>26.679170608520508</v>
      </c>
      <c r="BD53" s="33">
        <v>100.08499908447266</v>
      </c>
      <c r="BE53" s="33">
        <v>-14.371851921081543</v>
      </c>
      <c r="BF53" s="33">
        <v>0.8014940619468689</v>
      </c>
      <c r="BG53" s="33">
        <v>0.14867673814296722</v>
      </c>
      <c r="BH53" s="33">
        <v>7.7002742327749729E-3</v>
      </c>
      <c r="BI53" s="33">
        <v>7.4172124266624451E-2</v>
      </c>
      <c r="BJ53" s="33">
        <v>2.1353289484977722E-3</v>
      </c>
      <c r="BK53" s="33">
        <v>0.5</v>
      </c>
      <c r="BL53" s="33">
        <v>-1.355140209197998</v>
      </c>
      <c r="BM53" s="33">
        <v>7.355140209197998</v>
      </c>
      <c r="BN53" s="33">
        <v>1</v>
      </c>
      <c r="BO53" s="33">
        <v>0</v>
      </c>
      <c r="BP53" s="33">
        <v>0.15999999642372131</v>
      </c>
      <c r="BQ53" s="33">
        <v>111115</v>
      </c>
      <c r="BR53">
        <v>2.0018838500976561</v>
      </c>
      <c r="BS53">
        <v>9.0173624880364889E-4</v>
      </c>
      <c r="BT53">
        <v>298.30257453918455</v>
      </c>
      <c r="BU53">
        <v>298.08922042846677</v>
      </c>
      <c r="BV53">
        <v>160.36671516552451</v>
      </c>
      <c r="BW53">
        <v>0.45125588395568483</v>
      </c>
      <c r="BX53">
        <v>3.2087162820966344</v>
      </c>
      <c r="BY53">
        <v>32.059912189122855</v>
      </c>
      <c r="BZ53">
        <v>16.404153331395804</v>
      </c>
      <c r="CA53">
        <v>25.045897483825684</v>
      </c>
      <c r="CB53">
        <v>3.1883887622662437</v>
      </c>
      <c r="CC53">
        <v>5.3658531221451609E-2</v>
      </c>
      <c r="CD53">
        <v>1.5669066109423366</v>
      </c>
      <c r="CE53">
        <v>1.6214821513239071</v>
      </c>
      <c r="CF53">
        <v>3.3564451154188664E-2</v>
      </c>
      <c r="CG53">
        <v>25.803534610587846</v>
      </c>
      <c r="CH53">
        <v>0.64846383867085811</v>
      </c>
      <c r="CI53">
        <v>47.885015935411701</v>
      </c>
      <c r="CJ53">
        <v>396.94114912621478</v>
      </c>
      <c r="CK53">
        <v>5.3026287196562098E-3</v>
      </c>
      <c r="CL53">
        <v>0</v>
      </c>
      <c r="CM53">
        <v>877.01214499471064</v>
      </c>
      <c r="CN53">
        <v>275.2501220703125</v>
      </c>
      <c r="CO53">
        <v>0.10603539647919503</v>
      </c>
      <c r="CP53" t="e">
        <v>#DIV/0!</v>
      </c>
    </row>
    <row r="54" spans="1:94" x14ac:dyDescent="0.3">
      <c r="A54" s="33">
        <v>11</v>
      </c>
      <c r="B54" s="33">
        <v>3</v>
      </c>
      <c r="C54" s="34">
        <v>45337</v>
      </c>
      <c r="D54" s="33" t="s">
        <v>418</v>
      </c>
      <c r="E54" s="33" t="s">
        <v>17</v>
      </c>
      <c r="F54" s="35" t="str">
        <f>MID(D54,3,3)</f>
        <v>074</v>
      </c>
      <c r="G54" s="36">
        <v>0</v>
      </c>
      <c r="H54" s="33" t="s">
        <v>17</v>
      </c>
      <c r="I54" s="44" t="s">
        <v>458</v>
      </c>
      <c r="J54" s="33">
        <v>4033.9997513443232</v>
      </c>
      <c r="K54" s="33">
        <v>0</v>
      </c>
      <c r="L54">
        <v>4.6504459788590271</v>
      </c>
      <c r="M54">
        <v>9.099804475535607E-2</v>
      </c>
      <c r="N54">
        <v>305.73124329214835</v>
      </c>
      <c r="O54" s="33">
        <v>11</v>
      </c>
      <c r="P54" s="33">
        <v>11</v>
      </c>
      <c r="Q54" s="33">
        <v>0</v>
      </c>
      <c r="R54" s="33">
        <v>0</v>
      </c>
      <c r="S54" s="33">
        <v>378.123046875</v>
      </c>
      <c r="T54" s="33">
        <v>629.34619140625</v>
      </c>
      <c r="U54" s="33">
        <v>574.95648193359375</v>
      </c>
      <c r="V54" t="e">
        <v>#DIV/0!</v>
      </c>
      <c r="W54">
        <v>0.39918116286665928</v>
      </c>
      <c r="X54">
        <v>8.6422560770765169E-2</v>
      </c>
      <c r="Y54" s="33">
        <v>-1</v>
      </c>
      <c r="Z54" s="33">
        <v>0.87</v>
      </c>
      <c r="AA54" s="33">
        <v>0.92</v>
      </c>
      <c r="AB54" s="33">
        <v>10.013273239135742</v>
      </c>
      <c r="AC54">
        <v>0.8750066366195679</v>
      </c>
      <c r="AD54">
        <v>6.4435908033172703E-3</v>
      </c>
      <c r="AE54">
        <v>0.21649959669974053</v>
      </c>
      <c r="AF54">
        <v>1.6643952189835691</v>
      </c>
      <c r="AG54">
        <v>-1</v>
      </c>
      <c r="AH54" s="33">
        <v>1002.1746826171875</v>
      </c>
      <c r="AI54" s="33">
        <v>0.5</v>
      </c>
      <c r="AJ54">
        <v>37.892382205467747</v>
      </c>
      <c r="AK54">
        <v>1.4806222480309257</v>
      </c>
      <c r="AL54">
        <v>1.6050477939127328</v>
      </c>
      <c r="AM54">
        <v>25.130886077880859</v>
      </c>
      <c r="AN54" s="33">
        <v>2</v>
      </c>
      <c r="AO54">
        <v>4.644859790802002</v>
      </c>
      <c r="AP54" s="33">
        <v>1</v>
      </c>
      <c r="AQ54">
        <v>9.2897195816040039</v>
      </c>
      <c r="AR54" s="33">
        <v>24.907316207885742</v>
      </c>
      <c r="AS54" s="33">
        <v>25.130886077880859</v>
      </c>
      <c r="AT54" s="33">
        <v>25.060579299926758</v>
      </c>
      <c r="AU54" s="33">
        <v>400.03155517578125</v>
      </c>
      <c r="AV54" s="33">
        <v>397.41433715820313</v>
      </c>
      <c r="AW54" s="33">
        <v>15.252971649169922</v>
      </c>
      <c r="AX54" s="33">
        <v>15.980835914611816</v>
      </c>
      <c r="AY54" s="33">
        <v>48.279632568359375</v>
      </c>
      <c r="AZ54" s="33">
        <v>50.583515167236328</v>
      </c>
      <c r="BA54" s="33">
        <v>400.33856201171875</v>
      </c>
      <c r="BB54" s="33">
        <v>1002.1746826171875</v>
      </c>
      <c r="BC54" s="33">
        <v>27.770505905151367</v>
      </c>
      <c r="BD54" s="33">
        <v>100.09029388427734</v>
      </c>
      <c r="BE54" s="33">
        <v>-14.371851921081543</v>
      </c>
      <c r="BF54" s="33">
        <v>0.8014940619468689</v>
      </c>
      <c r="BG54" s="33">
        <v>0.14867673814296722</v>
      </c>
      <c r="BH54" s="33">
        <v>7.7002742327749729E-3</v>
      </c>
      <c r="BI54" s="33">
        <v>7.4172124266624451E-2</v>
      </c>
      <c r="BJ54" s="33">
        <v>2.1353289484977722E-3</v>
      </c>
      <c r="BK54" s="33">
        <v>0.75</v>
      </c>
      <c r="BL54" s="33">
        <v>-1.355140209197998</v>
      </c>
      <c r="BM54" s="33">
        <v>7.355140209197998</v>
      </c>
      <c r="BN54" s="33">
        <v>1</v>
      </c>
      <c r="BO54" s="33">
        <v>0</v>
      </c>
      <c r="BP54" s="33">
        <v>0.15999999642372131</v>
      </c>
      <c r="BQ54" s="33">
        <v>111115</v>
      </c>
      <c r="BR54">
        <v>2.0016928100585933</v>
      </c>
      <c r="BS54">
        <v>1.4806222480309257E-3</v>
      </c>
      <c r="BT54">
        <v>298.28088607788084</v>
      </c>
      <c r="BU54">
        <v>298.05731620788572</v>
      </c>
      <c r="BV54">
        <v>160.34794563469404</v>
      </c>
      <c r="BW54">
        <v>0.3532509596279147</v>
      </c>
      <c r="BX54">
        <v>3.2045743571226435</v>
      </c>
      <c r="BY54">
        <v>32.016834327889143</v>
      </c>
      <c r="BZ54">
        <v>16.035998413277326</v>
      </c>
      <c r="CA54">
        <v>25.019101142883301</v>
      </c>
      <c r="CB54">
        <v>3.1833003860881912</v>
      </c>
      <c r="CC54">
        <v>9.011531440581122E-2</v>
      </c>
      <c r="CD54">
        <v>1.5995265632099107</v>
      </c>
      <c r="CE54">
        <v>1.5837738228782805</v>
      </c>
      <c r="CF54">
        <v>5.6400719650924316E-2</v>
      </c>
      <c r="CG54">
        <v>30.600729990716623</v>
      </c>
      <c r="CH54">
        <v>0.76930099069486391</v>
      </c>
      <c r="CI54">
        <v>49.180098232216181</v>
      </c>
      <c r="CJ54">
        <v>396.73852536256055</v>
      </c>
      <c r="CK54">
        <v>5.7647386236286229E-3</v>
      </c>
      <c r="CL54">
        <v>0</v>
      </c>
      <c r="CM54">
        <v>876.90949834214814</v>
      </c>
      <c r="CN54">
        <v>251.22314453125</v>
      </c>
      <c r="CO54">
        <v>8.6422560770765169E-2</v>
      </c>
      <c r="CP54" t="e">
        <v>#DIV/0!</v>
      </c>
    </row>
    <row r="55" spans="1:94" x14ac:dyDescent="0.3">
      <c r="A55" s="33">
        <v>13</v>
      </c>
      <c r="B55" s="33">
        <v>3</v>
      </c>
      <c r="C55" s="34">
        <v>45337</v>
      </c>
      <c r="D55" s="33" t="s">
        <v>419</v>
      </c>
      <c r="E55" s="33" t="s">
        <v>17</v>
      </c>
      <c r="F55" s="35" t="str">
        <f>MID(D55,3,3)</f>
        <v>083</v>
      </c>
      <c r="G55" s="36">
        <v>0</v>
      </c>
      <c r="H55" s="33" t="s">
        <v>17</v>
      </c>
      <c r="I55" s="44" t="s">
        <v>459</v>
      </c>
      <c r="J55" s="33">
        <v>4659.4997082361951</v>
      </c>
      <c r="K55" s="33">
        <v>0</v>
      </c>
      <c r="L55">
        <v>5.4727825557811256</v>
      </c>
      <c r="M55">
        <v>7.0138211386783042E-2</v>
      </c>
      <c r="N55">
        <v>262.50530620201806</v>
      </c>
      <c r="O55" s="33">
        <v>13</v>
      </c>
      <c r="P55" s="33">
        <v>13</v>
      </c>
      <c r="Q55" s="33">
        <v>0</v>
      </c>
      <c r="R55" s="33">
        <v>0</v>
      </c>
      <c r="S55" s="33">
        <v>418.249755859375</v>
      </c>
      <c r="T55" s="33">
        <v>741.92138671875</v>
      </c>
      <c r="U55" s="33">
        <v>658.22802734375</v>
      </c>
      <c r="V55" t="e">
        <v>#DIV/0!</v>
      </c>
      <c r="W55">
        <v>0.43626135686808759</v>
      </c>
      <c r="X55">
        <v>0.11280623644662066</v>
      </c>
      <c r="Y55" s="33">
        <v>-1</v>
      </c>
      <c r="Z55" s="33">
        <v>0.87</v>
      </c>
      <c r="AA55" s="33">
        <v>0.92</v>
      </c>
      <c r="AB55" s="33">
        <v>10.013273239135742</v>
      </c>
      <c r="AC55">
        <v>0.8750066366195679</v>
      </c>
      <c r="AD55">
        <v>7.3805686942414791E-3</v>
      </c>
      <c r="AE55">
        <v>0.2585748993595367</v>
      </c>
      <c r="AF55">
        <v>1.7738716552131131</v>
      </c>
      <c r="AG55">
        <v>-1</v>
      </c>
      <c r="AH55" s="33">
        <v>1002.2817993164063</v>
      </c>
      <c r="AI55" s="33">
        <v>0.5</v>
      </c>
      <c r="AJ55">
        <v>49.465716647601013</v>
      </c>
      <c r="AK55">
        <v>1.1635155303349618</v>
      </c>
      <c r="AL55">
        <v>1.6330005907653662</v>
      </c>
      <c r="AM55">
        <v>25.137514114379883</v>
      </c>
      <c r="AN55" s="33">
        <v>2</v>
      </c>
      <c r="AO55">
        <v>4.644859790802002</v>
      </c>
      <c r="AP55" s="33">
        <v>1</v>
      </c>
      <c r="AQ55">
        <v>9.2897195816040039</v>
      </c>
      <c r="AR55" s="33">
        <v>24.901256561279297</v>
      </c>
      <c r="AS55" s="33">
        <v>25.137514114379883</v>
      </c>
      <c r="AT55" s="33">
        <v>25.059728622436523</v>
      </c>
      <c r="AU55" s="33">
        <v>399.93136596679688</v>
      </c>
      <c r="AV55" s="33">
        <v>396.96658325195313</v>
      </c>
      <c r="AW55" s="33">
        <v>15.14195728302002</v>
      </c>
      <c r="AX55" s="33">
        <v>15.714081764221191</v>
      </c>
      <c r="AY55" s="33">
        <v>47.945938110351563</v>
      </c>
      <c r="AZ55" s="33">
        <v>49.757530212402344</v>
      </c>
      <c r="BA55" s="33">
        <v>400.3436279296875</v>
      </c>
      <c r="BB55" s="33">
        <v>1002.2817993164063</v>
      </c>
      <c r="BC55" s="33">
        <v>18.625473022460938</v>
      </c>
      <c r="BD55" s="33">
        <v>100.09105682373047</v>
      </c>
      <c r="BE55" s="33">
        <v>-14.371851921081543</v>
      </c>
      <c r="BF55" s="33">
        <v>0.8014940619468689</v>
      </c>
      <c r="BG55" s="33">
        <v>0.14867673814296722</v>
      </c>
      <c r="BH55" s="33">
        <v>7.7002742327749729E-3</v>
      </c>
      <c r="BI55" s="33">
        <v>7.4172124266624451E-2</v>
      </c>
      <c r="BJ55" s="33">
        <v>2.1353289484977722E-3</v>
      </c>
      <c r="BK55" s="33">
        <v>0.75</v>
      </c>
      <c r="BL55" s="33">
        <v>-1.355140209197998</v>
      </c>
      <c r="BM55" s="33">
        <v>7.355140209197998</v>
      </c>
      <c r="BN55" s="33">
        <v>1</v>
      </c>
      <c r="BO55" s="33">
        <v>0</v>
      </c>
      <c r="BP55" s="33">
        <v>0.15999999642372131</v>
      </c>
      <c r="BQ55" s="33">
        <v>111115</v>
      </c>
      <c r="BR55">
        <v>2.0017181396484371</v>
      </c>
      <c r="BS55">
        <v>1.1635155303349619E-3</v>
      </c>
      <c r="BT55">
        <v>298.28751411437986</v>
      </c>
      <c r="BU55">
        <v>298.05125656127927</v>
      </c>
      <c r="BV55">
        <v>160.36508430618596</v>
      </c>
      <c r="BW55">
        <v>0.40616794723927041</v>
      </c>
      <c r="BX55">
        <v>3.2058396415607762</v>
      </c>
      <c r="BY55">
        <v>32.029231614634199</v>
      </c>
      <c r="BZ55">
        <v>16.315149850413007</v>
      </c>
      <c r="CA55">
        <v>25.01938533782959</v>
      </c>
      <c r="CB55">
        <v>3.1833543148142054</v>
      </c>
      <c r="CC55">
        <v>6.9612629822902769E-2</v>
      </c>
      <c r="CD55">
        <v>1.57283905079541</v>
      </c>
      <c r="CE55">
        <v>1.6105152640187954</v>
      </c>
      <c r="CF55">
        <v>4.3554810551187401E-2</v>
      </c>
      <c r="CG55">
        <v>26.274433519596954</v>
      </c>
      <c r="CH55">
        <v>0.66127809563105466</v>
      </c>
      <c r="CI55">
        <v>48.207010667446895</v>
      </c>
      <c r="CJ55">
        <v>396.17126791596223</v>
      </c>
      <c r="CK55">
        <v>6.6594048688841858E-3</v>
      </c>
      <c r="CL55">
        <v>0</v>
      </c>
      <c r="CM55">
        <v>877.00322616485732</v>
      </c>
      <c r="CN55">
        <v>323.671630859375</v>
      </c>
      <c r="CO55">
        <v>0.11280623644662066</v>
      </c>
      <c r="CP55" t="e">
        <v>#DIV/0!</v>
      </c>
    </row>
    <row r="56" spans="1:94" x14ac:dyDescent="0.3">
      <c r="A56" s="33">
        <v>14</v>
      </c>
      <c r="B56" s="33">
        <v>3</v>
      </c>
      <c r="C56" s="34">
        <v>45337</v>
      </c>
      <c r="D56" s="33" t="s">
        <v>420</v>
      </c>
      <c r="E56" s="33" t="s">
        <v>17</v>
      </c>
      <c r="F56" s="35" t="str">
        <f>MID(D56,3,3)</f>
        <v>097</v>
      </c>
      <c r="G56" s="36">
        <v>0</v>
      </c>
      <c r="H56" s="33" t="s">
        <v>17</v>
      </c>
      <c r="I56" s="44" t="s">
        <v>460</v>
      </c>
      <c r="J56" s="33">
        <v>4978.4996862513945</v>
      </c>
      <c r="K56" s="33">
        <v>0</v>
      </c>
      <c r="L56">
        <v>5.6504401684976111</v>
      </c>
      <c r="M56">
        <v>8.4790212813494428E-2</v>
      </c>
      <c r="N56">
        <v>280.36858171600568</v>
      </c>
      <c r="O56" s="33">
        <v>14</v>
      </c>
      <c r="P56" s="33">
        <v>14</v>
      </c>
      <c r="Q56" s="33">
        <v>0</v>
      </c>
      <c r="R56" s="33">
        <v>0</v>
      </c>
      <c r="S56" s="33">
        <v>376.26025390625</v>
      </c>
      <c r="T56" s="33">
        <v>566.9698486328125</v>
      </c>
      <c r="U56" s="33">
        <v>505.85504150390625</v>
      </c>
      <c r="V56" t="e">
        <v>#DIV/0!</v>
      </c>
      <c r="W56">
        <v>0.33636637854100782</v>
      </c>
      <c r="X56">
        <v>0.1077919880153735</v>
      </c>
      <c r="Y56" s="33">
        <v>-1</v>
      </c>
      <c r="Z56" s="33">
        <v>0.87</v>
      </c>
      <c r="AA56" s="33">
        <v>0.92</v>
      </c>
      <c r="AB56" s="33">
        <v>10.063747406005859</v>
      </c>
      <c r="AC56">
        <v>0.87503187370300284</v>
      </c>
      <c r="AD56">
        <v>7.6136923563061313E-3</v>
      </c>
      <c r="AE56">
        <v>0.32046005454802651</v>
      </c>
      <c r="AF56">
        <v>1.5068555414680611</v>
      </c>
      <c r="AG56">
        <v>-1</v>
      </c>
      <c r="AH56" s="33">
        <v>998.2313232421875</v>
      </c>
      <c r="AI56" s="33">
        <v>0.5</v>
      </c>
      <c r="AJ56">
        <v>47.077300565336195</v>
      </c>
      <c r="AK56">
        <v>1.4079254981044069</v>
      </c>
      <c r="AL56">
        <v>1.6373523581973519</v>
      </c>
      <c r="AM56">
        <v>25.152839660644531</v>
      </c>
      <c r="AN56" s="33">
        <v>2</v>
      </c>
      <c r="AO56">
        <v>4.644859790802002</v>
      </c>
      <c r="AP56" s="33">
        <v>1</v>
      </c>
      <c r="AQ56">
        <v>9.2897195816040039</v>
      </c>
      <c r="AR56" s="33">
        <v>24.840341567993164</v>
      </c>
      <c r="AS56" s="33">
        <v>25.152839660644531</v>
      </c>
      <c r="AT56" s="33">
        <v>25.059501647949219</v>
      </c>
      <c r="AU56" s="33">
        <v>399.99520874023438</v>
      </c>
      <c r="AV56" s="33">
        <v>396.89321899414063</v>
      </c>
      <c r="AW56" s="33">
        <v>15.005288124084473</v>
      </c>
      <c r="AX56" s="33">
        <v>15.697613716125488</v>
      </c>
      <c r="AY56" s="33">
        <v>47.693012237548828</v>
      </c>
      <c r="AZ56" s="33">
        <v>49.893512725830078</v>
      </c>
      <c r="BA56" s="33">
        <v>400.33892822265625</v>
      </c>
      <c r="BB56" s="33">
        <v>998.2313232421875</v>
      </c>
      <c r="BC56" s="33">
        <v>13.411900520324707</v>
      </c>
      <c r="BD56" s="33">
        <v>100.10531616210938</v>
      </c>
      <c r="BE56" s="33">
        <v>-14.371851921081543</v>
      </c>
      <c r="BF56" s="33">
        <v>0.8014940619468689</v>
      </c>
      <c r="BG56" s="33">
        <v>0.14867673814296722</v>
      </c>
      <c r="BH56" s="33">
        <v>7.7002742327749729E-3</v>
      </c>
      <c r="BI56" s="33">
        <v>7.4172124266624451E-2</v>
      </c>
      <c r="BJ56" s="33">
        <v>2.1353289484977722E-3</v>
      </c>
      <c r="BK56" s="33">
        <v>0.5</v>
      </c>
      <c r="BL56" s="33">
        <v>-1.355140209197998</v>
      </c>
      <c r="BM56" s="33">
        <v>7.355140209197998</v>
      </c>
      <c r="BN56" s="33">
        <v>1</v>
      </c>
      <c r="BO56" s="33">
        <v>0</v>
      </c>
      <c r="BP56" s="33">
        <v>0.15999999642372131</v>
      </c>
      <c r="BQ56" s="33">
        <v>111115</v>
      </c>
      <c r="BR56">
        <v>2.0016946411132808</v>
      </c>
      <c r="BS56">
        <v>1.4079254981044069E-3</v>
      </c>
      <c r="BT56">
        <v>298.30283966064451</v>
      </c>
      <c r="BU56">
        <v>297.99034156799314</v>
      </c>
      <c r="BV56">
        <v>159.71700814879659</v>
      </c>
      <c r="BW56">
        <v>0.35920495872105684</v>
      </c>
      <c r="BX56">
        <v>3.2087669422407585</v>
      </c>
      <c r="BY56">
        <v>32.053911473038241</v>
      </c>
      <c r="BZ56">
        <v>16.356297756912753</v>
      </c>
      <c r="CA56">
        <v>24.996590614318848</v>
      </c>
      <c r="CB56">
        <v>3.179031331879798</v>
      </c>
      <c r="CC56">
        <v>8.4023305492832295E-2</v>
      </c>
      <c r="CD56">
        <v>1.5714145840434066</v>
      </c>
      <c r="CE56">
        <v>1.6076167478363914</v>
      </c>
      <c r="CF56">
        <v>5.2582933452334384E-2</v>
      </c>
      <c r="CG56">
        <v>28.066385514602946</v>
      </c>
      <c r="CH56">
        <v>0.70640809239964564</v>
      </c>
      <c r="CI56">
        <v>48.197238012519108</v>
      </c>
      <c r="CJ56">
        <v>396.07208611058434</v>
      </c>
      <c r="CK56">
        <v>6.8759101998554159E-3</v>
      </c>
      <c r="CL56">
        <v>0</v>
      </c>
      <c r="CM56">
        <v>873.48422516563926</v>
      </c>
      <c r="CN56">
        <v>190.7095947265625</v>
      </c>
      <c r="CO56">
        <v>0.1077919880153735</v>
      </c>
      <c r="CP56" t="e">
        <v>#DIV/0!</v>
      </c>
    </row>
    <row r="57" spans="1:94" x14ac:dyDescent="0.3">
      <c r="A57" s="33">
        <v>18</v>
      </c>
      <c r="B57" s="33">
        <v>3</v>
      </c>
      <c r="C57" s="34">
        <v>45337</v>
      </c>
      <c r="D57" s="33" t="s">
        <v>421</v>
      </c>
      <c r="E57" s="33" t="s">
        <v>22</v>
      </c>
      <c r="F57" s="35" t="str">
        <f>MID(D57,5,3)</f>
        <v>021</v>
      </c>
      <c r="G57" s="36">
        <v>1</v>
      </c>
      <c r="H57" s="33" t="s">
        <v>17</v>
      </c>
      <c r="I57" s="44" t="s">
        <v>461</v>
      </c>
      <c r="J57" s="33">
        <v>6197.4996022405103</v>
      </c>
      <c r="K57" s="33">
        <v>0</v>
      </c>
      <c r="L57">
        <v>-4.6137624090207142E-2</v>
      </c>
      <c r="M57">
        <v>1.8643192872942724E-2</v>
      </c>
      <c r="N57">
        <v>392.45700568729478</v>
      </c>
      <c r="O57" s="33">
        <v>18</v>
      </c>
      <c r="P57" s="33">
        <v>18</v>
      </c>
      <c r="Q57" s="33">
        <v>0</v>
      </c>
      <c r="R57" s="33">
        <v>0</v>
      </c>
      <c r="S57" s="33">
        <v>371.57275390625</v>
      </c>
      <c r="T57" s="33">
        <v>619.2193603515625</v>
      </c>
      <c r="U57" s="33">
        <v>579.14453125</v>
      </c>
      <c r="V57" t="e">
        <v>#DIV/0!</v>
      </c>
      <c r="W57">
        <v>0.39993356523076223</v>
      </c>
      <c r="X57">
        <v>6.4718307707320344E-2</v>
      </c>
      <c r="Y57" s="33">
        <v>-1</v>
      </c>
      <c r="Z57" s="33">
        <v>0.87</v>
      </c>
      <c r="AA57" s="33">
        <v>0.92</v>
      </c>
      <c r="AB57" s="33">
        <v>10.114733695983887</v>
      </c>
      <c r="AC57">
        <v>0.87505736684799185</v>
      </c>
      <c r="AD57">
        <v>1.0925402516860185E-3</v>
      </c>
      <c r="AE57">
        <v>0.16182264589364431</v>
      </c>
      <c r="AF57">
        <v>1.6664821460719781</v>
      </c>
      <c r="AG57">
        <v>-1</v>
      </c>
      <c r="AH57" s="33">
        <v>997.72705078125</v>
      </c>
      <c r="AI57" s="33">
        <v>0.5</v>
      </c>
      <c r="AJ57">
        <v>28.251754870953114</v>
      </c>
      <c r="AK57">
        <v>0.33533549692953019</v>
      </c>
      <c r="AL57">
        <v>1.7620619796798846</v>
      </c>
      <c r="AM57">
        <v>25.115570068359375</v>
      </c>
      <c r="AN57" s="33">
        <v>2</v>
      </c>
      <c r="AO57">
        <v>4.644859790802002</v>
      </c>
      <c r="AP57" s="33">
        <v>1</v>
      </c>
      <c r="AQ57">
        <v>9.2897195816040039</v>
      </c>
      <c r="AR57" s="33">
        <v>24.574485778808594</v>
      </c>
      <c r="AS57" s="33">
        <v>25.115570068359375</v>
      </c>
      <c r="AT57" s="33">
        <v>25.062253952026367</v>
      </c>
      <c r="AU57" s="33">
        <v>399.95599365234375</v>
      </c>
      <c r="AV57" s="33">
        <v>399.91204833984375</v>
      </c>
      <c r="AW57" s="33">
        <v>14.218220710754395</v>
      </c>
      <c r="AX57" s="33">
        <v>14.383333206176758</v>
      </c>
      <c r="AY57" s="33">
        <v>45.906764984130859</v>
      </c>
      <c r="AZ57" s="33">
        <v>46.439865112304688</v>
      </c>
      <c r="BA57" s="33">
        <v>400.34796142578125</v>
      </c>
      <c r="BB57" s="33">
        <v>997.72705078125</v>
      </c>
      <c r="BC57" s="33">
        <v>2.9407012462615967</v>
      </c>
      <c r="BD57" s="33">
        <v>100.08738708496094</v>
      </c>
      <c r="BE57" s="33">
        <v>-14.371851921081543</v>
      </c>
      <c r="BF57" s="33">
        <v>0.8014940619468689</v>
      </c>
      <c r="BG57" s="33">
        <v>0.14867673814296722</v>
      </c>
      <c r="BH57" s="33">
        <v>7.7002742327749729E-3</v>
      </c>
      <c r="BI57" s="33">
        <v>7.4172124266624451E-2</v>
      </c>
      <c r="BJ57" s="33">
        <v>2.1353289484977722E-3</v>
      </c>
      <c r="BK57" s="33">
        <v>0.75</v>
      </c>
      <c r="BL57" s="33">
        <v>-1.355140209197998</v>
      </c>
      <c r="BM57" s="33">
        <v>7.355140209197998</v>
      </c>
      <c r="BN57" s="33">
        <v>1</v>
      </c>
      <c r="BO57" s="33">
        <v>0</v>
      </c>
      <c r="BP57" s="33">
        <v>0.15999999642372131</v>
      </c>
      <c r="BQ57" s="33">
        <v>111115</v>
      </c>
      <c r="BR57">
        <v>2.0017398071289061</v>
      </c>
      <c r="BS57">
        <v>3.3533549692953016E-4</v>
      </c>
      <c r="BT57">
        <v>298.26557006835935</v>
      </c>
      <c r="BU57">
        <v>297.72448577880857</v>
      </c>
      <c r="BV57">
        <v>159.63632455685001</v>
      </c>
      <c r="BW57">
        <v>0.52961273143130894</v>
      </c>
      <c r="BX57">
        <v>3.2016522178584701</v>
      </c>
      <c r="BY57">
        <v>31.98856830122552</v>
      </c>
      <c r="BZ57">
        <v>17.605235095048762</v>
      </c>
      <c r="CA57">
        <v>24.845027923583984</v>
      </c>
      <c r="CB57">
        <v>3.1504179417030316</v>
      </c>
      <c r="CC57">
        <v>1.8605853477291885E-2</v>
      </c>
      <c r="CD57">
        <v>1.4395902381785854</v>
      </c>
      <c r="CE57">
        <v>1.7108277035244461</v>
      </c>
      <c r="CF57">
        <v>1.1632007379867873E-2</v>
      </c>
      <c r="CG57">
        <v>39.279996242428993</v>
      </c>
      <c r="CH57">
        <v>0.98135829444624856</v>
      </c>
      <c r="CI57">
        <v>43.770472707437271</v>
      </c>
      <c r="CJ57">
        <v>399.91875314852763</v>
      </c>
      <c r="CK57">
        <v>-5.0496897185423901E-5</v>
      </c>
      <c r="CL57">
        <v>0</v>
      </c>
      <c r="CM57">
        <v>873.06840588965326</v>
      </c>
      <c r="CN57">
        <v>247.6466064453125</v>
      </c>
      <c r="CO57">
        <v>6.4718307707320344E-2</v>
      </c>
      <c r="CP57" t="e">
        <v>#DIV/0!</v>
      </c>
    </row>
    <row r="58" spans="1:94" x14ac:dyDescent="0.3">
      <c r="A58" s="33">
        <v>16</v>
      </c>
      <c r="B58" s="33">
        <v>3</v>
      </c>
      <c r="C58" s="34">
        <v>45337</v>
      </c>
      <c r="D58" s="33" t="s">
        <v>422</v>
      </c>
      <c r="E58" s="33" t="s">
        <v>22</v>
      </c>
      <c r="F58" s="35" t="str">
        <f>MID(D58,5,3)</f>
        <v>026</v>
      </c>
      <c r="G58" s="36">
        <v>1</v>
      </c>
      <c r="H58" s="33" t="s">
        <v>17</v>
      </c>
      <c r="I58" s="44" t="s">
        <v>462</v>
      </c>
      <c r="J58" s="33">
        <v>5575.9996450729668</v>
      </c>
      <c r="K58" s="33">
        <v>0</v>
      </c>
      <c r="L58">
        <v>2.4585094639226783</v>
      </c>
      <c r="M58">
        <v>5.8737474216643035E-2</v>
      </c>
      <c r="N58">
        <v>321.33968964995586</v>
      </c>
      <c r="O58" s="33">
        <v>16</v>
      </c>
      <c r="P58" s="33">
        <v>16</v>
      </c>
      <c r="Q58" s="33">
        <v>0</v>
      </c>
      <c r="R58" s="33">
        <v>0</v>
      </c>
      <c r="S58" s="33">
        <v>306.043701171875</v>
      </c>
      <c r="T58" s="33">
        <v>549.0931396484375</v>
      </c>
      <c r="U58" s="33">
        <v>513.35821533203125</v>
      </c>
      <c r="V58" t="e">
        <v>#DIV/0!</v>
      </c>
      <c r="W58">
        <v>0.44263790771849271</v>
      </c>
      <c r="X58">
        <v>6.5079895806540042E-2</v>
      </c>
      <c r="Y58" s="33">
        <v>-1</v>
      </c>
      <c r="Z58" s="33">
        <v>0.87</v>
      </c>
      <c r="AA58" s="33">
        <v>0.92</v>
      </c>
      <c r="AB58" s="33">
        <v>10.114733695983887</v>
      </c>
      <c r="AC58">
        <v>0.87505736684799185</v>
      </c>
      <c r="AD58">
        <v>3.9553823628782131E-3</v>
      </c>
      <c r="AE58">
        <v>0.1470273889147545</v>
      </c>
      <c r="AF58">
        <v>1.7941657924861694</v>
      </c>
      <c r="AG58">
        <v>-1</v>
      </c>
      <c r="AH58" s="33">
        <v>999.2265625</v>
      </c>
      <c r="AI58" s="33">
        <v>0.5</v>
      </c>
      <c r="AJ58">
        <v>28.452298021857619</v>
      </c>
      <c r="AK58">
        <v>1.0112497958554361</v>
      </c>
      <c r="AL58">
        <v>1.6934185410655744</v>
      </c>
      <c r="AM58">
        <v>25.125707626342773</v>
      </c>
      <c r="AN58" s="33">
        <v>2</v>
      </c>
      <c r="AO58">
        <v>4.644859790802002</v>
      </c>
      <c r="AP58" s="33">
        <v>1</v>
      </c>
      <c r="AQ58">
        <v>9.2897195816040039</v>
      </c>
      <c r="AR58" s="33">
        <v>24.705646514892578</v>
      </c>
      <c r="AS58" s="33">
        <v>25.125707626342773</v>
      </c>
      <c r="AT58" s="33">
        <v>25.061725616455078</v>
      </c>
      <c r="AU58" s="33">
        <v>400.0712890625</v>
      </c>
      <c r="AV58" s="33">
        <v>398.64178466796875</v>
      </c>
      <c r="AW58" s="33">
        <v>14.589131355285645</v>
      </c>
      <c r="AX58" s="33">
        <v>15.086670875549316</v>
      </c>
      <c r="AY58" s="33">
        <v>46.742076873779297</v>
      </c>
      <c r="AZ58" s="33">
        <v>48.336143493652344</v>
      </c>
      <c r="BA58" s="33">
        <v>400.3675537109375</v>
      </c>
      <c r="BB58" s="33">
        <v>999.2265625</v>
      </c>
      <c r="BC58" s="33">
        <v>8.8730268478393555</v>
      </c>
      <c r="BD58" s="33">
        <v>100.09945678710938</v>
      </c>
      <c r="BE58" s="33">
        <v>-14.371851921081543</v>
      </c>
      <c r="BF58" s="33">
        <v>0.8014940619468689</v>
      </c>
      <c r="BG58" s="33">
        <v>0.14867673814296722</v>
      </c>
      <c r="BH58" s="33">
        <v>7.7002742327749729E-3</v>
      </c>
      <c r="BI58" s="33">
        <v>7.4172124266624451E-2</v>
      </c>
      <c r="BJ58" s="33">
        <v>2.1353289484977722E-3</v>
      </c>
      <c r="BK58" s="33">
        <v>0.5</v>
      </c>
      <c r="BL58" s="33">
        <v>-1.355140209197998</v>
      </c>
      <c r="BM58" s="33">
        <v>7.355140209197998</v>
      </c>
      <c r="BN58" s="33">
        <v>1</v>
      </c>
      <c r="BO58" s="33">
        <v>0</v>
      </c>
      <c r="BP58" s="33">
        <v>0.15999999642372131</v>
      </c>
      <c r="BQ58" s="33">
        <v>111115</v>
      </c>
      <c r="BR58">
        <v>2.0018377685546875</v>
      </c>
      <c r="BS58">
        <v>1.0112497958554361E-3</v>
      </c>
      <c r="BT58">
        <v>298.27570762634275</v>
      </c>
      <c r="BU58">
        <v>297.85564651489256</v>
      </c>
      <c r="BV58">
        <v>159.87624642648734</v>
      </c>
      <c r="BW58">
        <v>0.42194810951015571</v>
      </c>
      <c r="BX58">
        <v>3.2035861004339647</v>
      </c>
      <c r="BY58">
        <v>32.004030823537065</v>
      </c>
      <c r="BZ58">
        <v>16.917359947987748</v>
      </c>
      <c r="CA58">
        <v>24.915677070617676</v>
      </c>
      <c r="CB58">
        <v>3.1637276046120433</v>
      </c>
      <c r="CC58">
        <v>5.8368419638251116E-2</v>
      </c>
      <c r="CD58">
        <v>1.5101675593683903</v>
      </c>
      <c r="CE58">
        <v>1.653560045243653</v>
      </c>
      <c r="CF58">
        <v>3.6513240976545562E-2</v>
      </c>
      <c r="CG58">
        <v>32.165928378098897</v>
      </c>
      <c r="CH58">
        <v>0.8060863211256234</v>
      </c>
      <c r="CI58">
        <v>46.205422672698241</v>
      </c>
      <c r="CJ58">
        <v>398.28450932212644</v>
      </c>
      <c r="CK58">
        <v>2.8521437883365186E-3</v>
      </c>
      <c r="CL58">
        <v>0</v>
      </c>
      <c r="CM58">
        <v>874.38056466582032</v>
      </c>
      <c r="CN58">
        <v>243.0494384765625</v>
      </c>
      <c r="CO58">
        <v>6.5079895806540042E-2</v>
      </c>
      <c r="CP58" t="e">
        <v>#DIV/0!</v>
      </c>
    </row>
    <row r="59" spans="1:94" x14ac:dyDescent="0.3">
      <c r="A59" s="33">
        <v>19</v>
      </c>
      <c r="B59" s="33">
        <v>3</v>
      </c>
      <c r="C59" s="34">
        <v>45337</v>
      </c>
      <c r="D59" s="33" t="s">
        <v>423</v>
      </c>
      <c r="E59" s="33" t="s">
        <v>22</v>
      </c>
      <c r="F59" s="35" t="str">
        <f>MID(D59,5,3)</f>
        <v>033</v>
      </c>
      <c r="G59" s="36">
        <v>1</v>
      </c>
      <c r="H59" s="33" t="s">
        <v>17</v>
      </c>
      <c r="I59" s="44" t="s">
        <v>463</v>
      </c>
      <c r="J59" s="33">
        <v>6584.4995755692944</v>
      </c>
      <c r="K59" s="33">
        <v>0</v>
      </c>
      <c r="L59">
        <v>1.4129945131800143</v>
      </c>
      <c r="M59">
        <v>5.1250239430400898E-2</v>
      </c>
      <c r="N59">
        <v>344.18047495504436</v>
      </c>
      <c r="O59" s="33">
        <v>19</v>
      </c>
      <c r="P59" s="33">
        <v>19</v>
      </c>
      <c r="Q59" s="33">
        <v>0</v>
      </c>
      <c r="R59" s="33">
        <v>0</v>
      </c>
      <c r="S59" s="33">
        <v>368.802490234375</v>
      </c>
      <c r="T59" s="33">
        <v>671.43609619140625</v>
      </c>
      <c r="U59" s="33">
        <v>627.3341064453125</v>
      </c>
      <c r="V59" t="e">
        <v>#DIV/0!</v>
      </c>
      <c r="W59">
        <v>0.45072585116240088</v>
      </c>
      <c r="X59">
        <v>6.5683078399052283E-2</v>
      </c>
      <c r="Y59" s="33">
        <v>-1</v>
      </c>
      <c r="Z59" s="33">
        <v>0.87</v>
      </c>
      <c r="AA59" s="33">
        <v>0.92</v>
      </c>
      <c r="AB59" s="33">
        <v>10.063747406005859</v>
      </c>
      <c r="AC59">
        <v>0.87503187370300284</v>
      </c>
      <c r="AD59">
        <v>2.7509888360946443E-3</v>
      </c>
      <c r="AE59">
        <v>0.14572733786992403</v>
      </c>
      <c r="AF59">
        <v>1.8205844970425953</v>
      </c>
      <c r="AG59">
        <v>-1</v>
      </c>
      <c r="AH59" s="33">
        <v>1002.4059448242188</v>
      </c>
      <c r="AI59" s="33">
        <v>0.5</v>
      </c>
      <c r="AJ59">
        <v>28.806534164399846</v>
      </c>
      <c r="AK59">
        <v>0.92132206314992426</v>
      </c>
      <c r="AL59">
        <v>1.7649000755074495</v>
      </c>
      <c r="AM59">
        <v>25.139211654663086</v>
      </c>
      <c r="AN59" s="33">
        <v>2</v>
      </c>
      <c r="AO59">
        <v>4.644859790802002</v>
      </c>
      <c r="AP59" s="33">
        <v>1</v>
      </c>
      <c r="AQ59">
        <v>9.2897195816040039</v>
      </c>
      <c r="AR59" s="33">
        <v>24.512588500976563</v>
      </c>
      <c r="AS59" s="33">
        <v>25.139211654663086</v>
      </c>
      <c r="AT59" s="33">
        <v>25.063400268554688</v>
      </c>
      <c r="AU59" s="33">
        <v>400.13323974609375</v>
      </c>
      <c r="AV59" s="33">
        <v>399.24374389648438</v>
      </c>
      <c r="AW59" s="33">
        <v>13.964725494384766</v>
      </c>
      <c r="AX59" s="33">
        <v>14.418276786804199</v>
      </c>
      <c r="AY59" s="33">
        <v>45.198371887207031</v>
      </c>
      <c r="AZ59" s="33">
        <v>46.666336059570313</v>
      </c>
      <c r="BA59" s="33">
        <v>400.41256713867188</v>
      </c>
      <c r="BB59" s="33">
        <v>1002.4059448242188</v>
      </c>
      <c r="BC59" s="33">
        <v>5.0049681663513184</v>
      </c>
      <c r="BD59" s="33">
        <v>99.960884094238281</v>
      </c>
      <c r="BE59" s="33">
        <v>-14.371851921081543</v>
      </c>
      <c r="BF59" s="33">
        <v>0.8014940619468689</v>
      </c>
      <c r="BG59" s="33">
        <v>0.14867673814296722</v>
      </c>
      <c r="BH59" s="33">
        <v>7.7002742327749729E-3</v>
      </c>
      <c r="BI59" s="33">
        <v>7.4172124266624451E-2</v>
      </c>
      <c r="BJ59" s="33">
        <v>2.1353289484977722E-3</v>
      </c>
      <c r="BK59" s="33">
        <v>0.75</v>
      </c>
      <c r="BL59" s="33">
        <v>-1.355140209197998</v>
      </c>
      <c r="BM59" s="33">
        <v>7.355140209197998</v>
      </c>
      <c r="BN59" s="33">
        <v>1</v>
      </c>
      <c r="BO59" s="33">
        <v>0</v>
      </c>
      <c r="BP59" s="33">
        <v>0.15999999642372131</v>
      </c>
      <c r="BQ59" s="33">
        <v>111115</v>
      </c>
      <c r="BR59">
        <v>2.002062835693359</v>
      </c>
      <c r="BS59">
        <v>9.2132206314992423E-4</v>
      </c>
      <c r="BT59">
        <v>298.28921165466306</v>
      </c>
      <c r="BU59">
        <v>297.66258850097654</v>
      </c>
      <c r="BV59">
        <v>160.38494758699198</v>
      </c>
      <c r="BW59">
        <v>0.43005649254827866</v>
      </c>
      <c r="BX59">
        <v>3.2061637702318304</v>
      </c>
      <c r="BY59">
        <v>32.074183809831197</v>
      </c>
      <c r="BZ59">
        <v>17.655907023026998</v>
      </c>
      <c r="CA59">
        <v>24.825900077819824</v>
      </c>
      <c r="CB59">
        <v>3.1468228566608456</v>
      </c>
      <c r="CC59">
        <v>5.0969049458481838E-2</v>
      </c>
      <c r="CD59">
        <v>1.4412636947243809</v>
      </c>
      <c r="CE59">
        <v>1.7055591619364647</v>
      </c>
      <c r="CF59">
        <v>3.1880800295400309E-2</v>
      </c>
      <c r="CG59">
        <v>34.40458456448107</v>
      </c>
      <c r="CH59">
        <v>0.86208107256975131</v>
      </c>
      <c r="CI59">
        <v>43.95202076515158</v>
      </c>
      <c r="CJ59">
        <v>399.03840480351857</v>
      </c>
      <c r="CK59">
        <v>1.5563405285491866E-3</v>
      </c>
      <c r="CL59">
        <v>0</v>
      </c>
      <c r="CM59">
        <v>877.13715211056501</v>
      </c>
      <c r="CN59">
        <v>302.63360595703125</v>
      </c>
      <c r="CO59">
        <v>6.5683078399052283E-2</v>
      </c>
      <c r="CP59" t="e">
        <v>#DIV/0!</v>
      </c>
    </row>
    <row r="60" spans="1:94" x14ac:dyDescent="0.3">
      <c r="A60" s="33">
        <v>17</v>
      </c>
      <c r="B60" s="33">
        <v>3</v>
      </c>
      <c r="C60" s="34">
        <v>45337</v>
      </c>
      <c r="D60" s="33" t="s">
        <v>424</v>
      </c>
      <c r="E60" s="33" t="s">
        <v>22</v>
      </c>
      <c r="F60" s="35" t="str">
        <f>MID(D60,5,3)</f>
        <v>046</v>
      </c>
      <c r="G60" s="36">
        <v>1</v>
      </c>
      <c r="H60" s="33" t="s">
        <v>17</v>
      </c>
      <c r="I60" s="44" t="s">
        <v>464</v>
      </c>
      <c r="J60" s="33">
        <v>5888.4996235361323</v>
      </c>
      <c r="K60" s="33">
        <v>0</v>
      </c>
      <c r="L60">
        <v>3.7792399123839266</v>
      </c>
      <c r="M60">
        <v>5.6159175804114829E-2</v>
      </c>
      <c r="N60">
        <v>280.29564925276452</v>
      </c>
      <c r="O60" s="33">
        <v>17</v>
      </c>
      <c r="P60" s="33">
        <v>17</v>
      </c>
      <c r="Q60" s="33">
        <v>0</v>
      </c>
      <c r="R60" s="33">
        <v>0</v>
      </c>
      <c r="S60" s="33">
        <v>397.960205078125</v>
      </c>
      <c r="T60" s="33">
        <v>680.16107177734375</v>
      </c>
      <c r="U60" s="33">
        <v>625.7706298828125</v>
      </c>
      <c r="V60" t="e">
        <v>#DIV/0!</v>
      </c>
      <c r="W60">
        <v>0.41490299637671635</v>
      </c>
      <c r="X60">
        <v>7.9967002157889447E-2</v>
      </c>
      <c r="Y60" s="33">
        <v>-1</v>
      </c>
      <c r="Z60" s="33">
        <v>0.87</v>
      </c>
      <c r="AA60" s="33">
        <v>0.92</v>
      </c>
      <c r="AB60" s="33">
        <v>10.114733695983887</v>
      </c>
      <c r="AC60">
        <v>0.87505736684799185</v>
      </c>
      <c r="AD60">
        <v>5.4734177531826477E-3</v>
      </c>
      <c r="AE60">
        <v>0.19273662243037265</v>
      </c>
      <c r="AF60">
        <v>1.7091183065498192</v>
      </c>
      <c r="AG60">
        <v>-1</v>
      </c>
      <c r="AH60" s="33">
        <v>997.846435546875</v>
      </c>
      <c r="AI60" s="33">
        <v>0.5</v>
      </c>
      <c r="AJ60">
        <v>34.912508566009642</v>
      </c>
      <c r="AK60">
        <v>0.97230884476522172</v>
      </c>
      <c r="AL60">
        <v>1.7027383277940118</v>
      </c>
      <c r="AM60">
        <v>25.103836059570313</v>
      </c>
      <c r="AN60" s="33">
        <v>2</v>
      </c>
      <c r="AO60">
        <v>4.644859790802002</v>
      </c>
      <c r="AP60" s="33">
        <v>1</v>
      </c>
      <c r="AQ60">
        <v>9.2897195816040039</v>
      </c>
      <c r="AR60" s="33">
        <v>24.626918792724609</v>
      </c>
      <c r="AS60" s="33">
        <v>25.103836059570313</v>
      </c>
      <c r="AT60" s="33">
        <v>25.061485290527344</v>
      </c>
      <c r="AU60" s="33">
        <v>400.04940795898438</v>
      </c>
      <c r="AV60" s="33">
        <v>397.96832275390625</v>
      </c>
      <c r="AW60" s="33">
        <v>14.472671508789063</v>
      </c>
      <c r="AX60" s="33">
        <v>14.951095581054688</v>
      </c>
      <c r="AY60" s="33">
        <v>46.59014892578125</v>
      </c>
      <c r="AZ60" s="33">
        <v>48.130283355712891</v>
      </c>
      <c r="BA60" s="33">
        <v>400.3861083984375</v>
      </c>
      <c r="BB60" s="33">
        <v>997.846435546875</v>
      </c>
      <c r="BC60" s="33">
        <v>4.9491486549377441</v>
      </c>
      <c r="BD60" s="33">
        <v>100.10482025146484</v>
      </c>
      <c r="BE60" s="33">
        <v>-14.371851921081543</v>
      </c>
      <c r="BF60" s="33">
        <v>0.8014940619468689</v>
      </c>
      <c r="BG60" s="33">
        <v>0.14867673814296722</v>
      </c>
      <c r="BH60" s="33">
        <v>7.7002742327749729E-3</v>
      </c>
      <c r="BI60" s="33">
        <v>7.4172124266624451E-2</v>
      </c>
      <c r="BJ60" s="33">
        <v>2.1353289484977722E-3</v>
      </c>
      <c r="BK60" s="33">
        <v>0.75</v>
      </c>
      <c r="BL60" s="33">
        <v>-1.355140209197998</v>
      </c>
      <c r="BM60" s="33">
        <v>7.355140209197998</v>
      </c>
      <c r="BN60" s="33">
        <v>1</v>
      </c>
      <c r="BO60" s="33">
        <v>0</v>
      </c>
      <c r="BP60" s="33">
        <v>0.15999999642372131</v>
      </c>
      <c r="BQ60" s="33">
        <v>111115</v>
      </c>
      <c r="BR60">
        <v>2.0019305419921873</v>
      </c>
      <c r="BS60">
        <v>9.7230884476522171E-4</v>
      </c>
      <c r="BT60">
        <v>298.25383605957029</v>
      </c>
      <c r="BU60">
        <v>297.77691879272459</v>
      </c>
      <c r="BV60">
        <v>159.65542611892306</v>
      </c>
      <c r="BW60">
        <v>0.42519998289733518</v>
      </c>
      <c r="BX60">
        <v>3.1994150634979617</v>
      </c>
      <c r="BY60">
        <v>31.960649401906739</v>
      </c>
      <c r="BZ60">
        <v>17.009553820852052</v>
      </c>
      <c r="CA60">
        <v>24.865377426147461</v>
      </c>
      <c r="CB60">
        <v>3.1542465777238924</v>
      </c>
      <c r="CC60">
        <v>5.5821716576484944E-2</v>
      </c>
      <c r="CD60">
        <v>1.4966767357039499</v>
      </c>
      <c r="CE60">
        <v>1.6575698420199425</v>
      </c>
      <c r="CF60">
        <v>3.4918735333041434E-2</v>
      </c>
      <c r="CG60">
        <v>28.05894558571563</v>
      </c>
      <c r="CH60">
        <v>0.70431648256108159</v>
      </c>
      <c r="CI60">
        <v>45.828867392041808</v>
      </c>
      <c r="CJ60">
        <v>397.41911630726372</v>
      </c>
      <c r="CK60">
        <v>4.3580763400783871E-3</v>
      </c>
      <c r="CL60">
        <v>0</v>
      </c>
      <c r="CM60">
        <v>873.17287440830285</v>
      </c>
      <c r="CN60">
        <v>282.20086669921875</v>
      </c>
      <c r="CO60">
        <v>7.9967002157889447E-2</v>
      </c>
      <c r="CP60" t="e">
        <v>#DIV/0!</v>
      </c>
    </row>
    <row r="61" spans="1:94" s="43" customFormat="1" x14ac:dyDescent="0.3">
      <c r="A61" s="38">
        <v>20</v>
      </c>
      <c r="B61" s="38">
        <v>3</v>
      </c>
      <c r="C61" s="39">
        <v>45337</v>
      </c>
      <c r="D61" s="38" t="s">
        <v>425</v>
      </c>
      <c r="E61" s="38" t="s">
        <v>22</v>
      </c>
      <c r="F61" s="40" t="str">
        <f>MID(D61,5,3)</f>
        <v>048</v>
      </c>
      <c r="G61" s="41">
        <v>1</v>
      </c>
      <c r="H61" s="38" t="s">
        <v>17</v>
      </c>
      <c r="I61" s="45" t="s">
        <v>465</v>
      </c>
      <c r="J61" s="38">
        <v>6928.999551827088</v>
      </c>
      <c r="K61" s="38">
        <v>0</v>
      </c>
      <c r="L61" s="43">
        <v>2.0641963786808835</v>
      </c>
      <c r="M61" s="43">
        <v>4.8854921550470519E-2</v>
      </c>
      <c r="N61" s="43">
        <v>320.49420339534612</v>
      </c>
      <c r="O61" s="38">
        <v>20</v>
      </c>
      <c r="P61" s="38">
        <v>20</v>
      </c>
      <c r="Q61" s="38">
        <v>0</v>
      </c>
      <c r="R61" s="38">
        <v>0</v>
      </c>
      <c r="S61" s="38">
        <v>311.233154296875</v>
      </c>
      <c r="T61" s="38">
        <v>559.7401123046875</v>
      </c>
      <c r="U61" s="38">
        <v>533.7705078125</v>
      </c>
      <c r="V61" s="43" t="e">
        <v>#DIV/0!</v>
      </c>
      <c r="W61" s="43">
        <v>0.44396846419422031</v>
      </c>
      <c r="X61" s="43">
        <v>4.6395825350553532E-2</v>
      </c>
      <c r="Y61" s="38">
        <v>-1</v>
      </c>
      <c r="Z61" s="38">
        <v>0.87</v>
      </c>
      <c r="AA61" s="38">
        <v>0.92</v>
      </c>
      <c r="AB61" s="38">
        <v>10.114733695983887</v>
      </c>
      <c r="AC61" s="43">
        <v>0.87505736684799185</v>
      </c>
      <c r="AD61" s="43">
        <v>3.5028409774328227E-3</v>
      </c>
      <c r="AE61" s="43">
        <v>0.10450252459881254</v>
      </c>
      <c r="AF61" s="43">
        <v>1.7984591441397979</v>
      </c>
      <c r="AG61" s="43">
        <v>-1</v>
      </c>
      <c r="AH61" s="38">
        <v>999.6768798828125</v>
      </c>
      <c r="AI61" s="38">
        <v>0.5</v>
      </c>
      <c r="AJ61" s="43">
        <v>20.292945203762581</v>
      </c>
      <c r="AK61" s="43">
        <v>0.88583922456957875</v>
      </c>
      <c r="AL61" s="43">
        <v>1.7784098085643876</v>
      </c>
      <c r="AM61" s="43">
        <v>25.108478546142578</v>
      </c>
      <c r="AN61" s="38">
        <v>2</v>
      </c>
      <c r="AO61" s="43">
        <v>4.644859790802002</v>
      </c>
      <c r="AP61" s="38">
        <v>1</v>
      </c>
      <c r="AQ61" s="43">
        <v>9.2897195816040039</v>
      </c>
      <c r="AR61" s="38">
        <v>24.501195907592773</v>
      </c>
      <c r="AS61" s="38">
        <v>25.108478546142578</v>
      </c>
      <c r="AT61" s="38">
        <v>25.063884735107422</v>
      </c>
      <c r="AU61" s="38">
        <v>400.09063720703125</v>
      </c>
      <c r="AV61" s="38">
        <v>398.88311767578125</v>
      </c>
      <c r="AW61" s="38">
        <v>13.799956321716309</v>
      </c>
      <c r="AX61" s="38">
        <v>14.236118316650391</v>
      </c>
      <c r="AY61" s="38">
        <v>44.658950805664063</v>
      </c>
      <c r="AZ61" s="38">
        <v>46.070442199707031</v>
      </c>
      <c r="BA61" s="38">
        <v>400.4146728515625</v>
      </c>
      <c r="BB61" s="38">
        <v>999.6768798828125</v>
      </c>
      <c r="BC61" s="38">
        <v>8.9819393157958984</v>
      </c>
      <c r="BD61" s="38">
        <v>99.879066467285156</v>
      </c>
      <c r="BE61" s="38">
        <v>-14.371851921081543</v>
      </c>
      <c r="BF61" s="38">
        <v>0.8014940619468689</v>
      </c>
      <c r="BG61" s="38">
        <v>0.14867673814296722</v>
      </c>
      <c r="BH61" s="38">
        <v>7.7002742327749729E-3</v>
      </c>
      <c r="BI61" s="38">
        <v>7.4172124266624451E-2</v>
      </c>
      <c r="BJ61" s="38">
        <v>2.1353289484977722E-3</v>
      </c>
      <c r="BK61" s="38">
        <v>0.75</v>
      </c>
      <c r="BL61" s="38">
        <v>-1.355140209197998</v>
      </c>
      <c r="BM61" s="38">
        <v>7.355140209197998</v>
      </c>
      <c r="BN61" s="38">
        <v>1</v>
      </c>
      <c r="BO61" s="38">
        <v>0</v>
      </c>
      <c r="BP61" s="38">
        <v>0.15999999642372131</v>
      </c>
      <c r="BQ61" s="38">
        <v>111115</v>
      </c>
      <c r="BR61" s="43">
        <v>2.0020733642578121</v>
      </c>
      <c r="BS61" s="43">
        <v>8.8583922456957878E-4</v>
      </c>
      <c r="BT61" s="43">
        <v>298.25847854614256</v>
      </c>
      <c r="BU61" s="43">
        <v>297.65119590759275</v>
      </c>
      <c r="BV61" s="43">
        <v>159.94829720612688</v>
      </c>
      <c r="BW61" s="43">
        <v>0.43521840438330872</v>
      </c>
      <c r="BX61" s="43">
        <v>3.2003000161492476</v>
      </c>
      <c r="BY61" s="43">
        <v>32.041749380962514</v>
      </c>
      <c r="BZ61" s="43">
        <v>17.805631064312124</v>
      </c>
      <c r="CA61" s="43">
        <v>24.804837226867676</v>
      </c>
      <c r="CB61" s="43">
        <v>3.1428682350381423</v>
      </c>
      <c r="CC61" s="43">
        <v>4.859933614405796E-2</v>
      </c>
      <c r="CD61" s="43">
        <v>1.4218902075848601</v>
      </c>
      <c r="CE61" s="43">
        <v>1.7209780274532822</v>
      </c>
      <c r="CF61" s="43">
        <v>3.0397444902625713E-2</v>
      </c>
      <c r="CG61" s="43">
        <v>32.010661843303382</v>
      </c>
      <c r="CH61" s="43">
        <v>0.80347898718503563</v>
      </c>
      <c r="CI61" s="43">
        <v>43.411215279037954</v>
      </c>
      <c r="CJ61" s="43">
        <v>398.58314466941221</v>
      </c>
      <c r="CK61" s="43">
        <v>2.2481952528988392E-3</v>
      </c>
      <c r="CL61" s="43">
        <v>0</v>
      </c>
      <c r="CM61" s="43">
        <v>874.77461820907013</v>
      </c>
      <c r="CN61" s="43">
        <v>248.5069580078125</v>
      </c>
      <c r="CO61" s="43">
        <v>4.6395825350553532E-2</v>
      </c>
      <c r="CP61" s="43" t="e">
        <v>#DIV/0!</v>
      </c>
    </row>
    <row r="62" spans="1:94" x14ac:dyDescent="0.3">
      <c r="A62" s="33">
        <v>5</v>
      </c>
      <c r="B62" s="33">
        <v>4</v>
      </c>
      <c r="C62" s="34">
        <v>45343</v>
      </c>
      <c r="D62" s="33" t="s">
        <v>406</v>
      </c>
      <c r="E62" s="35" t="s">
        <v>19</v>
      </c>
      <c r="F62" s="35" t="str">
        <f>MID(D62,3,3)</f>
        <v>158</v>
      </c>
      <c r="G62" s="36">
        <v>0</v>
      </c>
      <c r="H62" s="35" t="s">
        <v>19</v>
      </c>
      <c r="I62" s="44" t="s">
        <v>466</v>
      </c>
      <c r="J62" s="33">
        <v>1974.999888766557</v>
      </c>
      <c r="K62" s="33">
        <v>0</v>
      </c>
      <c r="L62">
        <v>4.1357445534340727</v>
      </c>
      <c r="M62">
        <v>5.0698106464398984E-2</v>
      </c>
      <c r="N62">
        <v>256.49511004459873</v>
      </c>
      <c r="O62" s="33">
        <v>5</v>
      </c>
      <c r="P62" s="33">
        <v>5</v>
      </c>
      <c r="Q62" s="33">
        <v>0</v>
      </c>
      <c r="R62" s="33">
        <v>0</v>
      </c>
      <c r="S62" s="33">
        <v>414.4580078125</v>
      </c>
      <c r="T62" s="33">
        <v>712.89385986328125</v>
      </c>
      <c r="U62" s="33">
        <v>662.22686767578125</v>
      </c>
      <c r="V62" t="e">
        <v>#DIV/0!</v>
      </c>
      <c r="W62">
        <v>0.41862592575564511</v>
      </c>
      <c r="X62">
        <v>7.1072280237084534E-2</v>
      </c>
      <c r="Y62" s="33">
        <v>-1</v>
      </c>
      <c r="Z62" s="33">
        <v>0.87</v>
      </c>
      <c r="AA62" s="33">
        <v>0.92</v>
      </c>
      <c r="AB62" s="33">
        <v>10.114733695983887</v>
      </c>
      <c r="AC62">
        <v>0.87505736684799185</v>
      </c>
      <c r="AD62">
        <v>5.86824421550022E-3</v>
      </c>
      <c r="AE62">
        <v>0.16977515214518732</v>
      </c>
      <c r="AF62">
        <v>1.7200629410586585</v>
      </c>
      <c r="AG62">
        <v>-1</v>
      </c>
      <c r="AH62" s="33">
        <v>1000.1351928710938</v>
      </c>
      <c r="AI62" s="33">
        <v>0.5</v>
      </c>
      <c r="AJ62">
        <v>31.100365179385513</v>
      </c>
      <c r="AK62">
        <v>0.98599991598571324</v>
      </c>
      <c r="AL62">
        <v>1.932739943041438</v>
      </c>
      <c r="AM62">
        <v>25.14948844909668</v>
      </c>
      <c r="AN62" s="33">
        <v>2</v>
      </c>
      <c r="AO62">
        <v>4.644859790802002</v>
      </c>
      <c r="AP62" s="33">
        <v>1</v>
      </c>
      <c r="AQ62">
        <v>9.2897195816040039</v>
      </c>
      <c r="AR62" s="33">
        <v>24.431406021118164</v>
      </c>
      <c r="AS62" s="33">
        <v>25.14948844909668</v>
      </c>
      <c r="AT62" s="33">
        <v>25.069797515869141</v>
      </c>
      <c r="AU62" s="33">
        <v>400.1165771484375</v>
      </c>
      <c r="AV62" s="33">
        <v>397.85494995117188</v>
      </c>
      <c r="AW62" s="33">
        <v>12.131342887878418</v>
      </c>
      <c r="AX62" s="33">
        <v>12.617609024047852</v>
      </c>
      <c r="AY62" s="33">
        <v>39.897373199462891</v>
      </c>
      <c r="AZ62" s="33">
        <v>41.496601104736328</v>
      </c>
      <c r="BA62" s="33">
        <v>400.42227172851563</v>
      </c>
      <c r="BB62" s="33">
        <v>1000.1351928710938</v>
      </c>
      <c r="BC62" s="33">
        <v>26.482086181640625</v>
      </c>
      <c r="BD62" s="33">
        <v>101.07990264892578</v>
      </c>
      <c r="BE62" s="33">
        <v>-14.030473709106445</v>
      </c>
      <c r="BF62" s="33">
        <v>0.78186565637588501</v>
      </c>
      <c r="BG62" s="33">
        <v>0.10416398197412491</v>
      </c>
      <c r="BH62" s="33">
        <v>3.8523906841874123E-3</v>
      </c>
      <c r="BI62" s="33">
        <v>6.9315388798713684E-2</v>
      </c>
      <c r="BJ62" s="33">
        <v>1.3630531029775739E-3</v>
      </c>
      <c r="BK62" s="33">
        <v>0.75</v>
      </c>
      <c r="BL62" s="33">
        <v>-1.355140209197998</v>
      </c>
      <c r="BM62" s="33">
        <v>7.355140209197998</v>
      </c>
      <c r="BN62" s="33">
        <v>1</v>
      </c>
      <c r="BO62" s="33">
        <v>0</v>
      </c>
      <c r="BP62" s="33">
        <v>0.15999999642372131</v>
      </c>
      <c r="BQ62" s="33">
        <v>111115</v>
      </c>
      <c r="BR62">
        <v>2.0021113586425781</v>
      </c>
      <c r="BS62">
        <v>9.8599991598571327E-4</v>
      </c>
      <c r="BT62">
        <v>298.29948844909666</v>
      </c>
      <c r="BU62">
        <v>297.58140602111814</v>
      </c>
      <c r="BV62">
        <v>160.02162728261283</v>
      </c>
      <c r="BW62">
        <v>0.41380331180703572</v>
      </c>
      <c r="BX62">
        <v>3.2081266348544024</v>
      </c>
      <c r="BY62">
        <v>31.738521217189721</v>
      </c>
      <c r="BZ62">
        <v>19.120912193141869</v>
      </c>
      <c r="CA62">
        <v>24.790447235107422</v>
      </c>
      <c r="CB62">
        <v>3.1401689633211469</v>
      </c>
      <c r="CC62">
        <v>5.0422926265299442E-2</v>
      </c>
      <c r="CD62">
        <v>1.2753866918129644</v>
      </c>
      <c r="CE62">
        <v>1.8647822715081825</v>
      </c>
      <c r="CF62">
        <v>3.153893714417897E-2</v>
      </c>
      <c r="CG62">
        <v>25.926500753233544</v>
      </c>
      <c r="CH62">
        <v>0.64469503289095176</v>
      </c>
      <c r="CI62">
        <v>38.722865116704</v>
      </c>
      <c r="CJ62">
        <v>397.25393556122276</v>
      </c>
      <c r="CK62">
        <v>4.0313729874952905E-3</v>
      </c>
      <c r="CL62">
        <v>0</v>
      </c>
      <c r="CM62">
        <v>875.17566836578771</v>
      </c>
      <c r="CN62">
        <v>298.43585205078125</v>
      </c>
      <c r="CO62">
        <v>7.1072280237084534E-2</v>
      </c>
      <c r="CP62" t="e">
        <v>#DIV/0!</v>
      </c>
    </row>
    <row r="63" spans="1:94" x14ac:dyDescent="0.3">
      <c r="A63" s="33">
        <v>4</v>
      </c>
      <c r="B63" s="33">
        <v>4</v>
      </c>
      <c r="C63" s="34">
        <v>45343</v>
      </c>
      <c r="D63" s="33" t="s">
        <v>407</v>
      </c>
      <c r="E63" s="35" t="s">
        <v>19</v>
      </c>
      <c r="F63" s="35" t="str">
        <f>MID(D63,3,3)</f>
        <v>167</v>
      </c>
      <c r="G63" s="36">
        <v>0</v>
      </c>
      <c r="H63" s="35" t="s">
        <v>19</v>
      </c>
      <c r="I63" s="44" t="s">
        <v>467</v>
      </c>
      <c r="J63" s="33">
        <v>1659.9999104756862</v>
      </c>
      <c r="K63" s="33">
        <v>0</v>
      </c>
      <c r="L63">
        <v>5.8126510238276241</v>
      </c>
      <c r="M63">
        <v>5.0512136599331812E-2</v>
      </c>
      <c r="N63">
        <v>202.46339255796025</v>
      </c>
      <c r="O63" s="33">
        <v>4</v>
      </c>
      <c r="P63" s="33">
        <v>4</v>
      </c>
      <c r="Q63" s="33">
        <v>0</v>
      </c>
      <c r="R63" s="33">
        <v>0</v>
      </c>
      <c r="S63" s="33">
        <v>340.57275390625</v>
      </c>
      <c r="T63" s="33">
        <v>686.36102294921875</v>
      </c>
      <c r="U63" s="33">
        <v>591.68157958984375</v>
      </c>
      <c r="V63" t="e">
        <v>#DIV/0!</v>
      </c>
      <c r="W63">
        <v>0.50379939635434734</v>
      </c>
      <c r="X63">
        <v>0.13794408510050252</v>
      </c>
      <c r="Y63" s="33">
        <v>-1</v>
      </c>
      <c r="Z63" s="33">
        <v>0.87</v>
      </c>
      <c r="AA63" s="33">
        <v>0.92</v>
      </c>
      <c r="AB63" s="33">
        <v>10.114733695983887</v>
      </c>
      <c r="AC63">
        <v>0.87505736684799185</v>
      </c>
      <c r="AD63">
        <v>7.793367704832869E-3</v>
      </c>
      <c r="AE63">
        <v>0.27380756328552552</v>
      </c>
      <c r="AF63">
        <v>2.0153139529715709</v>
      </c>
      <c r="AG63">
        <v>-1</v>
      </c>
      <c r="AH63" s="33">
        <v>998.974609375</v>
      </c>
      <c r="AI63" s="33">
        <v>0.5</v>
      </c>
      <c r="AJ63">
        <v>60.292607007887675</v>
      </c>
      <c r="AK63">
        <v>0.9851464402308846</v>
      </c>
      <c r="AL63">
        <v>1.9383265807338317</v>
      </c>
      <c r="AM63">
        <v>25.117650985717773</v>
      </c>
      <c r="AN63" s="33">
        <v>2</v>
      </c>
      <c r="AO63">
        <v>4.644859790802002</v>
      </c>
      <c r="AP63" s="33">
        <v>1</v>
      </c>
      <c r="AQ63">
        <v>9.2897195816040039</v>
      </c>
      <c r="AR63" s="33">
        <v>24.386096954345703</v>
      </c>
      <c r="AS63" s="33">
        <v>25.117650985717773</v>
      </c>
      <c r="AT63" s="33">
        <v>25.069021224975586</v>
      </c>
      <c r="AU63" s="33">
        <v>399.93209838867188</v>
      </c>
      <c r="AV63" s="33">
        <v>396.83364868164063</v>
      </c>
      <c r="AW63" s="33">
        <v>12.016230583190918</v>
      </c>
      <c r="AX63" s="33">
        <v>12.502120971679688</v>
      </c>
      <c r="AY63" s="33">
        <v>39.626461029052734</v>
      </c>
      <c r="AZ63" s="33">
        <v>41.228805541992188</v>
      </c>
      <c r="BA63" s="33">
        <v>400.431884765625</v>
      </c>
      <c r="BB63" s="33">
        <v>998.974609375</v>
      </c>
      <c r="BC63" s="33">
        <v>23.791849136352539</v>
      </c>
      <c r="BD63" s="33">
        <v>101.08065032958984</v>
      </c>
      <c r="BE63" s="33">
        <v>-14.030473709106445</v>
      </c>
      <c r="BF63" s="33">
        <v>0.78186565637588501</v>
      </c>
      <c r="BG63" s="33">
        <v>0.10416398197412491</v>
      </c>
      <c r="BH63" s="33">
        <v>3.8523906841874123E-3</v>
      </c>
      <c r="BI63" s="33">
        <v>6.9315388798713684E-2</v>
      </c>
      <c r="BJ63" s="33">
        <v>1.3630531029775739E-3</v>
      </c>
      <c r="BK63" s="33">
        <v>0.75</v>
      </c>
      <c r="BL63" s="33">
        <v>-1.355140209197998</v>
      </c>
      <c r="BM63" s="33">
        <v>7.355140209197998</v>
      </c>
      <c r="BN63" s="33">
        <v>1</v>
      </c>
      <c r="BO63" s="33">
        <v>0</v>
      </c>
      <c r="BP63" s="33">
        <v>0.15999999642372131</v>
      </c>
      <c r="BQ63" s="33">
        <v>111115</v>
      </c>
      <c r="BR63">
        <v>2.0021594238281248</v>
      </c>
      <c r="BS63">
        <v>9.8514644023088463E-4</v>
      </c>
      <c r="BT63">
        <v>298.26765098571775</v>
      </c>
      <c r="BU63">
        <v>297.53609695434568</v>
      </c>
      <c r="BV63">
        <v>159.8359339273884</v>
      </c>
      <c r="BW63">
        <v>0.41266969089591493</v>
      </c>
      <c r="BX63">
        <v>3.2020490990504182</v>
      </c>
      <c r="BY63">
        <v>31.678160840968257</v>
      </c>
      <c r="BZ63">
        <v>19.176039869288569</v>
      </c>
      <c r="CA63">
        <v>24.751873970031738</v>
      </c>
      <c r="CB63">
        <v>3.1329433904617954</v>
      </c>
      <c r="CC63">
        <v>5.0238966080568666E-2</v>
      </c>
      <c r="CD63">
        <v>1.2637225183165866</v>
      </c>
      <c r="CE63">
        <v>1.8692208721452088</v>
      </c>
      <c r="CF63">
        <v>3.1423782728105101E-2</v>
      </c>
      <c r="CG63">
        <v>20.465131387693663</v>
      </c>
      <c r="CH63">
        <v>0.51019713986095538</v>
      </c>
      <c r="CI63">
        <v>38.43341086094685</v>
      </c>
      <c r="CJ63">
        <v>395.98894300314993</v>
      </c>
      <c r="CK63">
        <v>5.6415717897530639E-3</v>
      </c>
      <c r="CL63">
        <v>0</v>
      </c>
      <c r="CM63">
        <v>874.16009122768878</v>
      </c>
      <c r="CN63">
        <v>345.78826904296875</v>
      </c>
      <c r="CO63">
        <v>0.13794408510050252</v>
      </c>
      <c r="CP63" t="e">
        <v>#DIV/0!</v>
      </c>
    </row>
    <row r="64" spans="1:94" x14ac:dyDescent="0.3">
      <c r="A64" s="33">
        <v>1</v>
      </c>
      <c r="B64" s="33">
        <v>4</v>
      </c>
      <c r="C64" s="34">
        <v>45343</v>
      </c>
      <c r="D64" s="33" t="s">
        <v>408</v>
      </c>
      <c r="E64" s="35" t="s">
        <v>19</v>
      </c>
      <c r="F64" s="35" t="str">
        <f>MID(D64,3,3)</f>
        <v>180</v>
      </c>
      <c r="G64" s="36">
        <v>0</v>
      </c>
      <c r="H64" s="35" t="s">
        <v>19</v>
      </c>
      <c r="I64" s="44" t="s">
        <v>468</v>
      </c>
      <c r="J64" s="33">
        <v>708.99997601658106</v>
      </c>
      <c r="K64" s="33">
        <v>0</v>
      </c>
      <c r="L64">
        <v>6.6204968663997041</v>
      </c>
      <c r="M64">
        <v>6.7917618403761898E-2</v>
      </c>
      <c r="N64">
        <v>229.74667304926248</v>
      </c>
      <c r="O64" s="33">
        <v>1</v>
      </c>
      <c r="P64" s="33">
        <v>1</v>
      </c>
      <c r="Q64" s="33">
        <v>0</v>
      </c>
      <c r="R64" s="33">
        <v>0</v>
      </c>
      <c r="S64" s="33">
        <v>384.3974609375</v>
      </c>
      <c r="T64" s="33">
        <v>666.898681640625</v>
      </c>
      <c r="U64" s="33">
        <v>598.01708984375</v>
      </c>
      <c r="V64" t="e">
        <v>#DIV/0!</v>
      </c>
      <c r="W64">
        <v>0.42360440720642756</v>
      </c>
      <c r="X64">
        <v>0.10328644169369278</v>
      </c>
      <c r="Y64" s="33">
        <v>-1</v>
      </c>
      <c r="Z64" s="33">
        <v>0.87</v>
      </c>
      <c r="AA64" s="33">
        <v>0.92</v>
      </c>
      <c r="AB64" s="33">
        <v>10.114733695983887</v>
      </c>
      <c r="AC64">
        <v>0.87505736684799185</v>
      </c>
      <c r="AD64">
        <v>8.6861499560143968E-3</v>
      </c>
      <c r="AE64">
        <v>0.24382758993194339</v>
      </c>
      <c r="AF64">
        <v>1.7349195804106976</v>
      </c>
      <c r="AG64">
        <v>-1</v>
      </c>
      <c r="AH64" s="33">
        <v>1002.5809326171875</v>
      </c>
      <c r="AI64" s="33">
        <v>0.5</v>
      </c>
      <c r="AJ64">
        <v>45.307415210082112</v>
      </c>
      <c r="AK64">
        <v>1.3174691786234738</v>
      </c>
      <c r="AL64">
        <v>1.9318249663534857</v>
      </c>
      <c r="AM64">
        <v>25.003742218017578</v>
      </c>
      <c r="AN64" s="33">
        <v>2</v>
      </c>
      <c r="AO64">
        <v>4.644859790802002</v>
      </c>
      <c r="AP64" s="33">
        <v>1</v>
      </c>
      <c r="AQ64">
        <v>9.2897195816040039</v>
      </c>
      <c r="AR64" s="33">
        <v>24.13446044921875</v>
      </c>
      <c r="AS64" s="33">
        <v>25.003742218017578</v>
      </c>
      <c r="AT64" s="33">
        <v>25.073524475097656</v>
      </c>
      <c r="AU64" s="33">
        <v>400.03445434570313</v>
      </c>
      <c r="AV64" s="33">
        <v>396.46707153320313</v>
      </c>
      <c r="AW64" s="33">
        <v>11.70231819152832</v>
      </c>
      <c r="AX64" s="33">
        <v>12.352181434631348</v>
      </c>
      <c r="AY64" s="33">
        <v>39.177726745605469</v>
      </c>
      <c r="AZ64" s="33">
        <v>41.353378295898438</v>
      </c>
      <c r="BA64" s="33">
        <v>400.45211791992188</v>
      </c>
      <c r="BB64" s="33">
        <v>1002.5809326171875</v>
      </c>
      <c r="BC64" s="33">
        <v>21.375730514526367</v>
      </c>
      <c r="BD64" s="33">
        <v>101.08029174804688</v>
      </c>
      <c r="BE64" s="33">
        <v>-14.030473709106445</v>
      </c>
      <c r="BF64" s="33">
        <v>0.78186565637588501</v>
      </c>
      <c r="BG64" s="33">
        <v>0.10416398197412491</v>
      </c>
      <c r="BH64" s="33">
        <v>3.8523906841874123E-3</v>
      </c>
      <c r="BI64" s="33">
        <v>6.9315388798713684E-2</v>
      </c>
      <c r="BJ64" s="33">
        <v>1.3630531029775739E-3</v>
      </c>
      <c r="BK64" s="33">
        <v>0.75</v>
      </c>
      <c r="BL64" s="33">
        <v>-1.355140209197998</v>
      </c>
      <c r="BM64" s="33">
        <v>7.355140209197998</v>
      </c>
      <c r="BN64" s="33">
        <v>1</v>
      </c>
      <c r="BO64" s="33">
        <v>0</v>
      </c>
      <c r="BP64" s="33">
        <v>0.15999999642372131</v>
      </c>
      <c r="BQ64" s="33">
        <v>111115</v>
      </c>
      <c r="BR64">
        <v>2.0022605895996093</v>
      </c>
      <c r="BS64">
        <v>1.3174691786234738E-3</v>
      </c>
      <c r="BT64">
        <v>298.15374221801756</v>
      </c>
      <c r="BU64">
        <v>297.28446044921873</v>
      </c>
      <c r="BV64">
        <v>160.41294563324118</v>
      </c>
      <c r="BW64">
        <v>0.35299905687418071</v>
      </c>
      <c r="BX64">
        <v>3.1803870694908305</v>
      </c>
      <c r="BY64">
        <v>31.463968044515301</v>
      </c>
      <c r="BZ64">
        <v>19.111786609883954</v>
      </c>
      <c r="CA64">
        <v>24.569101333618164</v>
      </c>
      <c r="CB64">
        <v>3.0989034725871623</v>
      </c>
      <c r="CC64">
        <v>6.7424673145140931E-2</v>
      </c>
      <c r="CD64">
        <v>1.2485621031373448</v>
      </c>
      <c r="CE64">
        <v>1.8503413694498174</v>
      </c>
      <c r="CF64">
        <v>4.2184433243998384E-2</v>
      </c>
      <c r="CG64">
        <v>23.222860739962591</v>
      </c>
      <c r="CH64">
        <v>0.57948487918755642</v>
      </c>
      <c r="CI64">
        <v>38.348375715929336</v>
      </c>
      <c r="CJ64">
        <v>395.50496813588006</v>
      </c>
      <c r="CK64">
        <v>6.4192695847907428E-3</v>
      </c>
      <c r="CL64">
        <v>0</v>
      </c>
      <c r="CM64">
        <v>877.31583094799998</v>
      </c>
      <c r="CN64">
        <v>282.501220703125</v>
      </c>
      <c r="CO64">
        <v>0.10328644169369278</v>
      </c>
      <c r="CP64" t="e">
        <v>#DIV/0!</v>
      </c>
    </row>
    <row r="65" spans="1:94" x14ac:dyDescent="0.3">
      <c r="A65" s="33">
        <v>3</v>
      </c>
      <c r="B65" s="33">
        <v>4</v>
      </c>
      <c r="C65" s="34">
        <v>45343</v>
      </c>
      <c r="D65" s="33" t="s">
        <v>409</v>
      </c>
      <c r="E65" s="35" t="s">
        <v>19</v>
      </c>
      <c r="F65" s="35" t="str">
        <f>MID(D65,3,3)</f>
        <v>186</v>
      </c>
      <c r="G65" s="36">
        <v>0</v>
      </c>
      <c r="H65" s="35" t="s">
        <v>19</v>
      </c>
      <c r="I65" s="44" t="s">
        <v>469</v>
      </c>
      <c r="J65" s="33">
        <v>1359.9999311510473</v>
      </c>
      <c r="K65" s="33">
        <v>0</v>
      </c>
      <c r="L65">
        <v>7.6530408441141207</v>
      </c>
      <c r="M65">
        <v>7.2764063846883276E-2</v>
      </c>
      <c r="N65">
        <v>216.915756650882</v>
      </c>
      <c r="O65" s="33">
        <v>3</v>
      </c>
      <c r="P65" s="33">
        <v>3</v>
      </c>
      <c r="Q65" s="33">
        <v>0</v>
      </c>
      <c r="R65" s="33">
        <v>0</v>
      </c>
      <c r="S65" s="33">
        <v>348.813720703125</v>
      </c>
      <c r="T65" s="33">
        <v>563.909423828125</v>
      </c>
      <c r="U65" s="33">
        <v>501.54647827148438</v>
      </c>
      <c r="V65" t="e">
        <v>#DIV/0!</v>
      </c>
      <c r="W65">
        <v>0.38143661736456352</v>
      </c>
      <c r="X65">
        <v>0.11059035887942235</v>
      </c>
      <c r="Y65" s="33">
        <v>-1</v>
      </c>
      <c r="Z65" s="33">
        <v>0.87</v>
      </c>
      <c r="AA65" s="33">
        <v>0.92</v>
      </c>
      <c r="AB65" s="33">
        <v>10.114733695983887</v>
      </c>
      <c r="AC65">
        <v>0.87505736684799185</v>
      </c>
      <c r="AD65">
        <v>9.8773953920385446E-3</v>
      </c>
      <c r="AE65">
        <v>0.28993115460051394</v>
      </c>
      <c r="AF65">
        <v>1.6166492037395161</v>
      </c>
      <c r="AG65">
        <v>-1</v>
      </c>
      <c r="AH65" s="33">
        <v>1001.12841796875</v>
      </c>
      <c r="AI65" s="33">
        <v>0.5</v>
      </c>
      <c r="AJ65">
        <v>48.441054264173872</v>
      </c>
      <c r="AK65">
        <v>1.4119580695778808</v>
      </c>
      <c r="AL65">
        <v>1.9328673498000302</v>
      </c>
      <c r="AM65">
        <v>25.12457275390625</v>
      </c>
      <c r="AN65" s="33">
        <v>2</v>
      </c>
      <c r="AO65">
        <v>4.644859790802002</v>
      </c>
      <c r="AP65" s="33">
        <v>1</v>
      </c>
      <c r="AQ65">
        <v>9.2897195816040039</v>
      </c>
      <c r="AR65" s="33">
        <v>24.310626983642578</v>
      </c>
      <c r="AS65" s="33">
        <v>25.12457275390625</v>
      </c>
      <c r="AT65" s="33">
        <v>25.071933746337891</v>
      </c>
      <c r="AU65" s="33">
        <v>400.00482177734375</v>
      </c>
      <c r="AV65" s="33">
        <v>395.90316772460938</v>
      </c>
      <c r="AW65" s="33">
        <v>11.873970985412598</v>
      </c>
      <c r="AX65" s="33">
        <v>12.570334434509277</v>
      </c>
      <c r="AY65" s="33">
        <v>39.331207275390625</v>
      </c>
      <c r="AZ65" s="33">
        <v>41.637832641601563</v>
      </c>
      <c r="BA65" s="33">
        <v>400.42575073242188</v>
      </c>
      <c r="BB65" s="33">
        <v>1001.12841796875</v>
      </c>
      <c r="BC65" s="33">
        <v>27.727157592773438</v>
      </c>
      <c r="BD65" s="33">
        <v>101.07147216796875</v>
      </c>
      <c r="BE65" s="33">
        <v>-14.030473709106445</v>
      </c>
      <c r="BF65" s="33">
        <v>0.78186565637588501</v>
      </c>
      <c r="BG65" s="33">
        <v>0.10416398197412491</v>
      </c>
      <c r="BH65" s="33">
        <v>3.8523906841874123E-3</v>
      </c>
      <c r="BI65" s="33">
        <v>6.9315388798713684E-2</v>
      </c>
      <c r="BJ65" s="33">
        <v>1.3630531029775739E-3</v>
      </c>
      <c r="BK65" s="33">
        <v>0.75</v>
      </c>
      <c r="BL65" s="33">
        <v>-1.355140209197998</v>
      </c>
      <c r="BM65" s="33">
        <v>7.355140209197998</v>
      </c>
      <c r="BN65" s="33">
        <v>1</v>
      </c>
      <c r="BO65" s="33">
        <v>0</v>
      </c>
      <c r="BP65" s="33">
        <v>0.15999999642372131</v>
      </c>
      <c r="BQ65" s="33">
        <v>111115</v>
      </c>
      <c r="BR65">
        <v>2.0021287536621091</v>
      </c>
      <c r="BS65">
        <v>1.4119580695778808E-3</v>
      </c>
      <c r="BT65">
        <v>298.27457275390623</v>
      </c>
      <c r="BU65">
        <v>297.46062698364256</v>
      </c>
      <c r="BV65">
        <v>160.18054329468578</v>
      </c>
      <c r="BW65">
        <v>0.33852938723230458</v>
      </c>
      <c r="BX65">
        <v>3.2033695567395939</v>
      </c>
      <c r="BY65">
        <v>31.694102084671083</v>
      </c>
      <c r="BZ65">
        <v>19.123767650161806</v>
      </c>
      <c r="CA65">
        <v>24.717599868774414</v>
      </c>
      <c r="CB65">
        <v>3.1265353364906621</v>
      </c>
      <c r="CC65">
        <v>7.2198550550623922E-2</v>
      </c>
      <c r="CD65">
        <v>1.2705022069395637</v>
      </c>
      <c r="CE65">
        <v>1.8560331295510983</v>
      </c>
      <c r="CF65">
        <v>4.5174563441864199E-2</v>
      </c>
      <c r="CG65">
        <v>21.923994861133501</v>
      </c>
      <c r="CH65">
        <v>0.54790103827047121</v>
      </c>
      <c r="CI65">
        <v>38.775337307008463</v>
      </c>
      <c r="CJ65">
        <v>394.79101304127391</v>
      </c>
      <c r="CK65">
        <v>7.5166158892227318E-3</v>
      </c>
      <c r="CL65">
        <v>0</v>
      </c>
      <c r="CM65">
        <v>876.04479730443018</v>
      </c>
      <c r="CN65">
        <v>215.095703125</v>
      </c>
      <c r="CO65">
        <v>0.11059035887942235</v>
      </c>
      <c r="CP65" t="e">
        <v>#DIV/0!</v>
      </c>
    </row>
    <row r="66" spans="1:94" x14ac:dyDescent="0.3">
      <c r="A66" s="33">
        <v>2</v>
      </c>
      <c r="B66" s="33">
        <v>4</v>
      </c>
      <c r="C66" s="34">
        <v>45343</v>
      </c>
      <c r="D66" s="33" t="s">
        <v>410</v>
      </c>
      <c r="E66" s="35" t="s">
        <v>19</v>
      </c>
      <c r="F66" s="35" t="str">
        <f>MID(D66,3,3)</f>
        <v>196</v>
      </c>
      <c r="G66" s="36">
        <v>0</v>
      </c>
      <c r="H66" s="35" t="s">
        <v>19</v>
      </c>
      <c r="I66" s="44" t="s">
        <v>470</v>
      </c>
      <c r="J66" s="33">
        <v>1028.4999539973214</v>
      </c>
      <c r="K66" s="33">
        <v>0</v>
      </c>
      <c r="L66">
        <v>6.901984128029544</v>
      </c>
      <c r="M66">
        <v>6.1976890616635152E-2</v>
      </c>
      <c r="N66">
        <v>207.61981863349428</v>
      </c>
      <c r="O66" s="33">
        <v>2</v>
      </c>
      <c r="P66" s="33">
        <v>2</v>
      </c>
      <c r="Q66" s="33">
        <v>0</v>
      </c>
      <c r="R66" s="33">
        <v>0</v>
      </c>
      <c r="S66" s="33">
        <v>351.4150390625</v>
      </c>
      <c r="T66" s="33">
        <v>643.9324951171875</v>
      </c>
      <c r="U66" s="33">
        <v>560.28851318359375</v>
      </c>
      <c r="V66" t="e">
        <v>#DIV/0!</v>
      </c>
      <c r="W66">
        <v>0.45426726912027177</v>
      </c>
      <c r="X66">
        <v>0.12989557534034932</v>
      </c>
      <c r="Y66" s="33">
        <v>-1</v>
      </c>
      <c r="Z66" s="33">
        <v>0.87</v>
      </c>
      <c r="AA66" s="33">
        <v>0.92</v>
      </c>
      <c r="AB66" s="33">
        <v>10.114733695983887</v>
      </c>
      <c r="AC66">
        <v>0.87505736684799185</v>
      </c>
      <c r="AD66">
        <v>9.0233681852380301E-3</v>
      </c>
      <c r="AE66">
        <v>0.28594526652097002</v>
      </c>
      <c r="AF66">
        <v>1.8323987978290894</v>
      </c>
      <c r="AG66">
        <v>-1</v>
      </c>
      <c r="AH66" s="33">
        <v>1000.7623291015625</v>
      </c>
      <c r="AI66" s="33">
        <v>0.5</v>
      </c>
      <c r="AJ66">
        <v>56.876365541634478</v>
      </c>
      <c r="AK66">
        <v>1.205461314338961</v>
      </c>
      <c r="AL66">
        <v>1.9354777981549591</v>
      </c>
      <c r="AM66">
        <v>25.050432205200195</v>
      </c>
      <c r="AN66" s="33">
        <v>2</v>
      </c>
      <c r="AO66">
        <v>4.644859790802002</v>
      </c>
      <c r="AP66" s="33">
        <v>1</v>
      </c>
      <c r="AQ66">
        <v>9.2897195816040039</v>
      </c>
      <c r="AR66" s="33">
        <v>24.215646743774414</v>
      </c>
      <c r="AS66" s="33">
        <v>25.050432205200195</v>
      </c>
      <c r="AT66" s="33">
        <v>25.071445465087891</v>
      </c>
      <c r="AU66" s="33">
        <v>399.95596313476563</v>
      </c>
      <c r="AV66" s="33">
        <v>396.27011108398438</v>
      </c>
      <c r="AW66" s="33">
        <v>11.81019115447998</v>
      </c>
      <c r="AX66" s="33">
        <v>12.404802322387695</v>
      </c>
      <c r="AY66" s="33">
        <v>39.343372344970703</v>
      </c>
      <c r="AZ66" s="33">
        <v>41.324203491210938</v>
      </c>
      <c r="BA66" s="33">
        <v>400.432373046875</v>
      </c>
      <c r="BB66" s="33">
        <v>1000.7623291015625</v>
      </c>
      <c r="BC66" s="33">
        <v>27.32890510559082</v>
      </c>
      <c r="BD66" s="33">
        <v>101.07156372070313</v>
      </c>
      <c r="BE66" s="33">
        <v>-14.030473709106445</v>
      </c>
      <c r="BF66" s="33">
        <v>0.78186565637588501</v>
      </c>
      <c r="BG66" s="33">
        <v>0.10416398197412491</v>
      </c>
      <c r="BH66" s="33">
        <v>3.8523906841874123E-3</v>
      </c>
      <c r="BI66" s="33">
        <v>6.9315388798713684E-2</v>
      </c>
      <c r="BJ66" s="33">
        <v>1.3630531029775739E-3</v>
      </c>
      <c r="BK66" s="33">
        <v>0.75</v>
      </c>
      <c r="BL66" s="33">
        <v>-1.355140209197998</v>
      </c>
      <c r="BM66" s="33">
        <v>7.355140209197998</v>
      </c>
      <c r="BN66" s="33">
        <v>1</v>
      </c>
      <c r="BO66" s="33">
        <v>0</v>
      </c>
      <c r="BP66" s="33">
        <v>0.15999999642372131</v>
      </c>
      <c r="BQ66" s="33">
        <v>111115</v>
      </c>
      <c r="BR66">
        <v>2.0021618652343749</v>
      </c>
      <c r="BS66">
        <v>1.205461314338961E-3</v>
      </c>
      <c r="BT66">
        <v>298.20043220520017</v>
      </c>
      <c r="BU66">
        <v>297.36564674377439</v>
      </c>
      <c r="BV66">
        <v>160.12196907724501</v>
      </c>
      <c r="BW66">
        <v>0.37222005905552719</v>
      </c>
      <c r="BX66">
        <v>3.1892505665248931</v>
      </c>
      <c r="BY66">
        <v>31.554380372880477</v>
      </c>
      <c r="BZ66">
        <v>19.149578050492782</v>
      </c>
      <c r="CA66">
        <v>24.633039474487305</v>
      </c>
      <c r="CB66">
        <v>3.1107744831743398</v>
      </c>
      <c r="CC66">
        <v>6.1566148567647944E-2</v>
      </c>
      <c r="CD66">
        <v>1.253772768369934</v>
      </c>
      <c r="CE66">
        <v>1.8570017148044058</v>
      </c>
      <c r="CF66">
        <v>3.8515535851252884E-2</v>
      </c>
      <c r="CG66">
        <v>20.984459728696041</v>
      </c>
      <c r="CH66">
        <v>0.52393509585054698</v>
      </c>
      <c r="CI66">
        <v>38.359828660613168</v>
      </c>
      <c r="CJ66">
        <v>395.26710141388719</v>
      </c>
      <c r="CK66">
        <v>6.6982283023917493E-3</v>
      </c>
      <c r="CL66">
        <v>0</v>
      </c>
      <c r="CM66">
        <v>875.7244485442767</v>
      </c>
      <c r="CN66">
        <v>292.5174560546875</v>
      </c>
      <c r="CO66">
        <v>0.12989557534034932</v>
      </c>
      <c r="CP66" t="e">
        <v>#DIV/0!</v>
      </c>
    </row>
    <row r="67" spans="1:94" x14ac:dyDescent="0.3">
      <c r="A67" s="33">
        <v>6</v>
      </c>
      <c r="B67" s="33">
        <v>4</v>
      </c>
      <c r="C67" s="34">
        <v>45343</v>
      </c>
      <c r="D67" s="33" t="s">
        <v>411</v>
      </c>
      <c r="E67" s="35" t="s">
        <v>282</v>
      </c>
      <c r="F67" s="35" t="str">
        <f>MID(D67,5,3)</f>
        <v>102</v>
      </c>
      <c r="G67" s="36">
        <v>1</v>
      </c>
      <c r="H67" s="35" t="s">
        <v>19</v>
      </c>
      <c r="I67" s="44" t="s">
        <v>471</v>
      </c>
      <c r="J67" s="33">
        <v>2341.9998634736985</v>
      </c>
      <c r="K67" s="33">
        <v>0</v>
      </c>
      <c r="L67">
        <v>5.9927073521896306</v>
      </c>
      <c r="M67">
        <v>3.7243348932282379E-2</v>
      </c>
      <c r="N67">
        <v>130.55377940115011</v>
      </c>
      <c r="O67" s="33">
        <v>6</v>
      </c>
      <c r="P67" s="33">
        <v>6</v>
      </c>
      <c r="Q67" s="33">
        <v>0</v>
      </c>
      <c r="R67" s="33">
        <v>0</v>
      </c>
      <c r="S67" s="33">
        <v>318.054931640625</v>
      </c>
      <c r="T67" s="33">
        <v>567.83502197265625</v>
      </c>
      <c r="U67" s="33">
        <v>484.6070556640625</v>
      </c>
      <c r="V67" t="e">
        <v>#DIV/0!</v>
      </c>
      <c r="W67">
        <v>0.43988144560773368</v>
      </c>
      <c r="X67">
        <v>0.14657068177911989</v>
      </c>
      <c r="Y67" s="33">
        <v>-1</v>
      </c>
      <c r="Z67" s="33">
        <v>0.87</v>
      </c>
      <c r="AA67" s="33">
        <v>0.92</v>
      </c>
      <c r="AB67" s="33">
        <v>10.063747406005859</v>
      </c>
      <c r="AC67">
        <v>0.87503187370300284</v>
      </c>
      <c r="AD67">
        <v>7.9715681320885641E-3</v>
      </c>
      <c r="AE67">
        <v>0.3332049652074322</v>
      </c>
      <c r="AF67">
        <v>1.7853363223880505</v>
      </c>
      <c r="AG67">
        <v>-1</v>
      </c>
      <c r="AH67" s="33">
        <v>1002.484619140625</v>
      </c>
      <c r="AI67" s="33">
        <v>0.5</v>
      </c>
      <c r="AJ67">
        <v>64.286340347928885</v>
      </c>
      <c r="AK67">
        <v>0.71007742158982323</v>
      </c>
      <c r="AL67">
        <v>1.8918200696532497</v>
      </c>
      <c r="AM67">
        <v>25.073467254638672</v>
      </c>
      <c r="AN67" s="33">
        <v>2</v>
      </c>
      <c r="AO67">
        <v>4.644859790802002</v>
      </c>
      <c r="AP67" s="33">
        <v>1</v>
      </c>
      <c r="AQ67">
        <v>9.2897195816040039</v>
      </c>
      <c r="AR67" s="33">
        <v>24.520908355712891</v>
      </c>
      <c r="AS67" s="33">
        <v>25.073467254638672</v>
      </c>
      <c r="AT67" s="33">
        <v>25.069164276123047</v>
      </c>
      <c r="AU67" s="33">
        <v>400.09622192382813</v>
      </c>
      <c r="AV67" s="33">
        <v>396.96206665039063</v>
      </c>
      <c r="AW67" s="33">
        <v>12.529298782348633</v>
      </c>
      <c r="AX67" s="33">
        <v>12.879414558410645</v>
      </c>
      <c r="AY67" s="33">
        <v>40.984794616699219</v>
      </c>
      <c r="AZ67" s="33">
        <v>42.130062103271484</v>
      </c>
      <c r="BA67" s="33">
        <v>400.400146484375</v>
      </c>
      <c r="BB67" s="33">
        <v>1002.484619140625</v>
      </c>
      <c r="BC67" s="33">
        <v>12.630984306335449</v>
      </c>
      <c r="BD67" s="33">
        <v>101.076904296875</v>
      </c>
      <c r="BE67" s="33">
        <v>-14.030473709106445</v>
      </c>
      <c r="BF67" s="33">
        <v>0.78186565637588501</v>
      </c>
      <c r="BG67" s="33">
        <v>0.10416398197412491</v>
      </c>
      <c r="BH67" s="33">
        <v>3.8523906841874123E-3</v>
      </c>
      <c r="BI67" s="33">
        <v>6.9315388798713684E-2</v>
      </c>
      <c r="BJ67" s="33">
        <v>1.3630531029775739E-3</v>
      </c>
      <c r="BK67" s="33">
        <v>0.75</v>
      </c>
      <c r="BL67" s="33">
        <v>-1.355140209197998</v>
      </c>
      <c r="BM67" s="33">
        <v>7.355140209197998</v>
      </c>
      <c r="BN67" s="33">
        <v>1</v>
      </c>
      <c r="BO67" s="33">
        <v>0</v>
      </c>
      <c r="BP67" s="33">
        <v>0.15999999642372131</v>
      </c>
      <c r="BQ67" s="33">
        <v>111115</v>
      </c>
      <c r="BR67">
        <v>2.0020007324218749</v>
      </c>
      <c r="BS67">
        <v>7.100774215898232E-4</v>
      </c>
      <c r="BT67">
        <v>298.22346725463865</v>
      </c>
      <c r="BU67">
        <v>297.67090835571287</v>
      </c>
      <c r="BV67">
        <v>160.39753547733562</v>
      </c>
      <c r="BW67">
        <v>0.46892692498461913</v>
      </c>
      <c r="BX67">
        <v>3.1936314223735009</v>
      </c>
      <c r="BY67">
        <v>31.596054950331897</v>
      </c>
      <c r="BZ67">
        <v>18.716640391921253</v>
      </c>
      <c r="CA67">
        <v>24.797187805175781</v>
      </c>
      <c r="CB67">
        <v>3.141433105718773</v>
      </c>
      <c r="CC67">
        <v>3.7094633101628596E-2</v>
      </c>
      <c r="CD67">
        <v>1.3018113527202513</v>
      </c>
      <c r="CE67">
        <v>1.8396217529985217</v>
      </c>
      <c r="CF67">
        <v>2.3197461167241806E-2</v>
      </c>
      <c r="CG67">
        <v>13.195971866125381</v>
      </c>
      <c r="CH67">
        <v>0.3288822544249056</v>
      </c>
      <c r="CI67">
        <v>39.657386337099155</v>
      </c>
      <c r="CJ67">
        <v>396.09119483834189</v>
      </c>
      <c r="CK67">
        <v>6.0000099413457988E-3</v>
      </c>
      <c r="CL67">
        <v>0</v>
      </c>
      <c r="CM67">
        <v>877.20599464506233</v>
      </c>
      <c r="CN67">
        <v>249.78009033203125</v>
      </c>
      <c r="CO67">
        <v>0.14657068177911989</v>
      </c>
      <c r="CP67" t="e">
        <v>#DIV/0!</v>
      </c>
    </row>
    <row r="68" spans="1:94" x14ac:dyDescent="0.3">
      <c r="A68" s="33">
        <v>7</v>
      </c>
      <c r="B68" s="33">
        <v>4</v>
      </c>
      <c r="C68" s="34">
        <v>45343</v>
      </c>
      <c r="D68" s="33" t="s">
        <v>412</v>
      </c>
      <c r="E68" s="35" t="s">
        <v>282</v>
      </c>
      <c r="F68" s="35" t="str">
        <f>MID(D68,5,3)</f>
        <v>103</v>
      </c>
      <c r="G68" s="36">
        <v>1</v>
      </c>
      <c r="H68" s="35" t="s">
        <v>19</v>
      </c>
      <c r="I68" s="44" t="s">
        <v>472</v>
      </c>
      <c r="J68" s="33">
        <v>2759.4998347004876</v>
      </c>
      <c r="K68" s="33">
        <v>0</v>
      </c>
      <c r="L68">
        <v>6.4058500135139127</v>
      </c>
      <c r="M68">
        <v>7.2546124740439699E-2</v>
      </c>
      <c r="N68">
        <v>245.01195890788534</v>
      </c>
      <c r="O68" s="33">
        <v>7</v>
      </c>
      <c r="P68" s="33">
        <v>7</v>
      </c>
      <c r="Q68" s="33">
        <v>0</v>
      </c>
      <c r="R68" s="33">
        <v>0</v>
      </c>
      <c r="S68" s="33">
        <v>351.679443359375</v>
      </c>
      <c r="T68" s="33">
        <v>643.22882080078125</v>
      </c>
      <c r="U68" s="33">
        <v>549.83282470703125</v>
      </c>
      <c r="V68" t="e">
        <v>#DIV/0!</v>
      </c>
      <c r="W68">
        <v>0.45325919488253774</v>
      </c>
      <c r="X68">
        <v>0.14519871167693885</v>
      </c>
      <c r="Y68" s="33">
        <v>-1</v>
      </c>
      <c r="Z68" s="33">
        <v>0.87</v>
      </c>
      <c r="AA68" s="33">
        <v>0.92</v>
      </c>
      <c r="AB68" s="33">
        <v>10.063747406005859</v>
      </c>
      <c r="AC68">
        <v>0.87503187370300284</v>
      </c>
      <c r="AD68">
        <v>8.4428804727469178E-3</v>
      </c>
      <c r="AE68">
        <v>0.32034366498525668</v>
      </c>
      <c r="AF68">
        <v>1.829020242572089</v>
      </c>
      <c r="AG68">
        <v>-1</v>
      </c>
      <c r="AH68" s="33">
        <v>1002.4446411132813</v>
      </c>
      <c r="AI68" s="33">
        <v>0.5</v>
      </c>
      <c r="AJ68">
        <v>63.682050474712064</v>
      </c>
      <c r="AK68">
        <v>1.329810958774287</v>
      </c>
      <c r="AL68">
        <v>1.8249155436097542</v>
      </c>
      <c r="AM68">
        <v>25.07713508605957</v>
      </c>
      <c r="AN68" s="33">
        <v>2</v>
      </c>
      <c r="AO68">
        <v>4.644859790802002</v>
      </c>
      <c r="AP68" s="33">
        <v>1</v>
      </c>
      <c r="AQ68">
        <v>9.2897195816040039</v>
      </c>
      <c r="AR68" s="33">
        <v>24.5947265625</v>
      </c>
      <c r="AS68" s="33">
        <v>25.07713508605957</v>
      </c>
      <c r="AT68" s="33">
        <v>25.068567276000977</v>
      </c>
      <c r="AU68" s="33">
        <v>400.17398071289063</v>
      </c>
      <c r="AV68" s="33">
        <v>396.710693359375</v>
      </c>
      <c r="AW68" s="33">
        <v>12.894401550292969</v>
      </c>
      <c r="AX68" s="33">
        <v>13.549652099609375</v>
      </c>
      <c r="AY68" s="33">
        <v>41.988868713378906</v>
      </c>
      <c r="AZ68" s="33">
        <v>44.122600555419922</v>
      </c>
      <c r="BA68" s="33">
        <v>400.3941650390625</v>
      </c>
      <c r="BB68" s="33">
        <v>1002.4446411132813</v>
      </c>
      <c r="BC68" s="33">
        <v>13.643916130065918</v>
      </c>
      <c r="BD68" s="33">
        <v>101.06635284423828</v>
      </c>
      <c r="BE68" s="33">
        <v>-14.030473709106445</v>
      </c>
      <c r="BF68" s="33">
        <v>0.78186565637588501</v>
      </c>
      <c r="BG68" s="33">
        <v>0.10416398197412491</v>
      </c>
      <c r="BH68" s="33">
        <v>3.8523906841874123E-3</v>
      </c>
      <c r="BI68" s="33">
        <v>6.9315388798713684E-2</v>
      </c>
      <c r="BJ68" s="33">
        <v>1.3630531029775739E-3</v>
      </c>
      <c r="BK68" s="33">
        <v>0.5</v>
      </c>
      <c r="BL68" s="33">
        <v>-1.355140209197998</v>
      </c>
      <c r="BM68" s="33">
        <v>7.355140209197998</v>
      </c>
      <c r="BN68" s="33">
        <v>1</v>
      </c>
      <c r="BO68" s="33">
        <v>0</v>
      </c>
      <c r="BP68" s="33">
        <v>0.15999999642372131</v>
      </c>
      <c r="BQ68" s="33">
        <v>111115</v>
      </c>
      <c r="BR68">
        <v>2.0019708251953121</v>
      </c>
      <c r="BS68">
        <v>1.329810958774287E-3</v>
      </c>
      <c r="BT68">
        <v>298.22713508605955</v>
      </c>
      <c r="BU68">
        <v>297.74472656249998</v>
      </c>
      <c r="BV68">
        <v>160.3911389931036</v>
      </c>
      <c r="BW68">
        <v>0.36757080233330375</v>
      </c>
      <c r="BX68">
        <v>3.1943294636255493</v>
      </c>
      <c r="BY68">
        <v>31.606260379738789</v>
      </c>
      <c r="BZ68">
        <v>18.056608280129414</v>
      </c>
      <c r="CA68">
        <v>24.835930824279785</v>
      </c>
      <c r="CB68">
        <v>3.1487076914657126</v>
      </c>
      <c r="CC68">
        <v>7.1983980876984849E-2</v>
      </c>
      <c r="CD68">
        <v>1.3694139200157951</v>
      </c>
      <c r="CE68">
        <v>1.7792937714499175</v>
      </c>
      <c r="CF68">
        <v>4.5040157691217761E-2</v>
      </c>
      <c r="CG68">
        <v>24.762465090042351</v>
      </c>
      <c r="CH68">
        <v>0.61760865791921626</v>
      </c>
      <c r="CI68">
        <v>42.003394457627827</v>
      </c>
      <c r="CJ68">
        <v>395.77978285747258</v>
      </c>
      <c r="CK68">
        <v>6.7984130723251577E-3</v>
      </c>
      <c r="CL68">
        <v>0</v>
      </c>
      <c r="CM68">
        <v>877.17101259688877</v>
      </c>
      <c r="CN68">
        <v>291.54937744140625</v>
      </c>
      <c r="CO68">
        <v>0.14519871167693885</v>
      </c>
      <c r="CP68" t="e">
        <v>#DIV/0!</v>
      </c>
    </row>
    <row r="69" spans="1:94" x14ac:dyDescent="0.3">
      <c r="A69" s="33">
        <v>8</v>
      </c>
      <c r="B69" s="33">
        <v>4</v>
      </c>
      <c r="C69" s="34">
        <v>45343</v>
      </c>
      <c r="D69" s="33" t="s">
        <v>414</v>
      </c>
      <c r="E69" s="35" t="s">
        <v>282</v>
      </c>
      <c r="F69" s="35" t="str">
        <f>MID(D69,5,3)</f>
        <v>110</v>
      </c>
      <c r="G69" s="36">
        <v>1</v>
      </c>
      <c r="H69" s="35" t="s">
        <v>19</v>
      </c>
      <c r="I69" s="44" t="s">
        <v>473</v>
      </c>
      <c r="J69" s="33">
        <v>3051.9998145420104</v>
      </c>
      <c r="K69" s="33">
        <v>0</v>
      </c>
      <c r="L69">
        <v>5.8243367017613892</v>
      </c>
      <c r="M69">
        <v>4.5618097255105967E-2</v>
      </c>
      <c r="N69">
        <v>183.28079509349092</v>
      </c>
      <c r="O69" s="33">
        <v>8</v>
      </c>
      <c r="P69" s="33">
        <v>8</v>
      </c>
      <c r="Q69" s="33">
        <v>0</v>
      </c>
      <c r="R69" s="33">
        <v>0</v>
      </c>
      <c r="S69" s="33">
        <v>348.015869140625</v>
      </c>
      <c r="T69" s="33">
        <v>609.8538818359375</v>
      </c>
      <c r="U69" s="33">
        <v>536.364501953125</v>
      </c>
      <c r="V69" t="e">
        <v>#DIV/0!</v>
      </c>
      <c r="W69">
        <v>0.42934548831116892</v>
      </c>
      <c r="X69">
        <v>0.12050325835686419</v>
      </c>
      <c r="Y69" s="33">
        <v>-1</v>
      </c>
      <c r="Z69" s="33">
        <v>0.87</v>
      </c>
      <c r="AA69" s="33">
        <v>0.92</v>
      </c>
      <c r="AB69" s="33">
        <v>10.063747406005859</v>
      </c>
      <c r="AC69">
        <v>0.87503187370300284</v>
      </c>
      <c r="AD69">
        <v>7.7996195624254246E-3</v>
      </c>
      <c r="AE69">
        <v>0.28066734515102026</v>
      </c>
      <c r="AF69">
        <v>1.7523737734772948</v>
      </c>
      <c r="AG69">
        <v>-1</v>
      </c>
      <c r="AH69" s="33">
        <v>999.9151611328125</v>
      </c>
      <c r="AI69" s="33">
        <v>0.5</v>
      </c>
      <c r="AJ69">
        <v>52.717623090763794</v>
      </c>
      <c r="AK69">
        <v>0.83879363459487932</v>
      </c>
      <c r="AL69">
        <v>1.8252508876952294</v>
      </c>
      <c r="AM69">
        <v>25.087997436523438</v>
      </c>
      <c r="AN69" s="33">
        <v>2</v>
      </c>
      <c r="AO69">
        <v>4.644859790802002</v>
      </c>
      <c r="AP69" s="33">
        <v>1</v>
      </c>
      <c r="AQ69">
        <v>9.2897195816040039</v>
      </c>
      <c r="AR69" s="33">
        <v>24.669546127319336</v>
      </c>
      <c r="AS69" s="33">
        <v>25.087997436523438</v>
      </c>
      <c r="AT69" s="33">
        <v>25.067838668823242</v>
      </c>
      <c r="AU69" s="33">
        <v>400.06857299804688</v>
      </c>
      <c r="AV69" s="33">
        <v>396.99298095703125</v>
      </c>
      <c r="AW69" s="33">
        <v>13.153599739074707</v>
      </c>
      <c r="AX69" s="33">
        <v>13.566893577575684</v>
      </c>
      <c r="AY69" s="33">
        <v>42.641441345214844</v>
      </c>
      <c r="AZ69" s="33">
        <v>43.98126220703125</v>
      </c>
      <c r="BA69" s="33">
        <v>400.3997802734375</v>
      </c>
      <c r="BB69" s="33">
        <v>999.9151611328125</v>
      </c>
      <c r="BC69" s="33">
        <v>16.380474090576172</v>
      </c>
      <c r="BD69" s="33">
        <v>101.06562805175781</v>
      </c>
      <c r="BE69" s="33">
        <v>-14.030473709106445</v>
      </c>
      <c r="BF69" s="33">
        <v>0.78186565637588501</v>
      </c>
      <c r="BG69" s="33">
        <v>0.10416398197412491</v>
      </c>
      <c r="BH69" s="33">
        <v>3.8523906841874123E-3</v>
      </c>
      <c r="BI69" s="33">
        <v>6.9315388798713684E-2</v>
      </c>
      <c r="BJ69" s="33">
        <v>1.3630531029775739E-3</v>
      </c>
      <c r="BK69" s="33">
        <v>0.75</v>
      </c>
      <c r="BL69" s="33">
        <v>-1.355140209197998</v>
      </c>
      <c r="BM69" s="33">
        <v>7.355140209197998</v>
      </c>
      <c r="BN69" s="33">
        <v>1</v>
      </c>
      <c r="BO69" s="33">
        <v>0</v>
      </c>
      <c r="BP69" s="33">
        <v>0.15999999642372131</v>
      </c>
      <c r="BQ69" s="33">
        <v>111115</v>
      </c>
      <c r="BR69">
        <v>2.0019989013671871</v>
      </c>
      <c r="BS69">
        <v>8.3879363459487936E-4</v>
      </c>
      <c r="BT69">
        <v>298.23799743652341</v>
      </c>
      <c r="BU69">
        <v>297.81954612731931</v>
      </c>
      <c r="BV69">
        <v>159.98642220527472</v>
      </c>
      <c r="BW69">
        <v>0.45149793492655027</v>
      </c>
      <c r="BX69">
        <v>3.1963975078242752</v>
      </c>
      <c r="BY69">
        <v>31.62694943316766</v>
      </c>
      <c r="BZ69">
        <v>18.060055855591976</v>
      </c>
      <c r="CA69">
        <v>24.878771781921387</v>
      </c>
      <c r="CB69">
        <v>3.1567688634183457</v>
      </c>
      <c r="CC69">
        <v>4.5395179684390878E-2</v>
      </c>
      <c r="CD69">
        <v>1.3711466201290459</v>
      </c>
      <c r="CE69">
        <v>1.7856222432892999</v>
      </c>
      <c r="CF69">
        <v>2.8391931195128482E-2</v>
      </c>
      <c r="CG69">
        <v>18.523388665949192</v>
      </c>
      <c r="CH69">
        <v>0.46167263373688822</v>
      </c>
      <c r="CI69">
        <v>41.861924028278544</v>
      </c>
      <c r="CJ69">
        <v>396.14657709324314</v>
      </c>
      <c r="CK69">
        <v>6.1547405587417453E-3</v>
      </c>
      <c r="CL69">
        <v>0</v>
      </c>
      <c r="CM69">
        <v>874.95763699008489</v>
      </c>
      <c r="CN69">
        <v>261.8380126953125</v>
      </c>
      <c r="CO69">
        <v>0.12050325835686419</v>
      </c>
      <c r="CP69" t="e">
        <v>#DIV/0!</v>
      </c>
    </row>
    <row r="70" spans="1:94" x14ac:dyDescent="0.3">
      <c r="A70" s="33">
        <v>9</v>
      </c>
      <c r="B70" s="33">
        <v>4</v>
      </c>
      <c r="C70" s="34">
        <v>45343</v>
      </c>
      <c r="D70" s="33" t="s">
        <v>415</v>
      </c>
      <c r="E70" s="35" t="s">
        <v>282</v>
      </c>
      <c r="F70" s="35" t="str">
        <f>MID(D70,5,3)</f>
        <v>138</v>
      </c>
      <c r="G70" s="36">
        <v>1</v>
      </c>
      <c r="H70" s="35" t="s">
        <v>19</v>
      </c>
      <c r="I70" s="44" t="s">
        <v>474</v>
      </c>
      <c r="J70" s="33">
        <v>3371.9997924882919</v>
      </c>
      <c r="K70" s="33">
        <v>0</v>
      </c>
      <c r="L70">
        <v>8.315887102106327</v>
      </c>
      <c r="M70">
        <v>6.8656260514788389E-2</v>
      </c>
      <c r="N70">
        <v>191.95680080902935</v>
      </c>
      <c r="O70" s="33">
        <v>9</v>
      </c>
      <c r="P70" s="33">
        <v>9</v>
      </c>
      <c r="Q70" s="33">
        <v>0</v>
      </c>
      <c r="R70" s="33">
        <v>0</v>
      </c>
      <c r="S70" s="33">
        <v>337.054931640625</v>
      </c>
      <c r="T70" s="33">
        <v>571.19866943359375</v>
      </c>
      <c r="U70" s="33">
        <v>500.35183715820313</v>
      </c>
      <c r="V70" t="e">
        <v>#DIV/0!</v>
      </c>
      <c r="W70">
        <v>0.40991646220945854</v>
      </c>
      <c r="X70">
        <v>0.12403185803223779</v>
      </c>
      <c r="Y70" s="33">
        <v>-1</v>
      </c>
      <c r="Z70" s="33">
        <v>0.87</v>
      </c>
      <c r="AA70" s="33">
        <v>0.92</v>
      </c>
      <c r="AB70" s="33">
        <v>10.063747406005859</v>
      </c>
      <c r="AC70">
        <v>0.87503187370300284</v>
      </c>
      <c r="AD70">
        <v>1.0653519592876854E-2</v>
      </c>
      <c r="AE70">
        <v>0.30257837746672434</v>
      </c>
      <c r="AF70">
        <v>1.6946753060495721</v>
      </c>
      <c r="AG70">
        <v>-1</v>
      </c>
      <c r="AH70" s="33">
        <v>999.32611083984375</v>
      </c>
      <c r="AI70" s="33">
        <v>0.5</v>
      </c>
      <c r="AJ70">
        <v>54.229345354814676</v>
      </c>
      <c r="AK70">
        <v>1.2335388589534528</v>
      </c>
      <c r="AL70">
        <v>1.7874248589607376</v>
      </c>
      <c r="AM70">
        <v>25.105167388916016</v>
      </c>
      <c r="AN70" s="33">
        <v>2</v>
      </c>
      <c r="AO70">
        <v>4.644859790802002</v>
      </c>
      <c r="AP70" s="33">
        <v>1</v>
      </c>
      <c r="AQ70">
        <v>9.2897195816040039</v>
      </c>
      <c r="AR70" s="33">
        <v>24.720693588256836</v>
      </c>
      <c r="AS70" s="33">
        <v>25.105167388916016</v>
      </c>
      <c r="AT70" s="33">
        <v>25.065105438232422</v>
      </c>
      <c r="AU70" s="33">
        <v>399.8753662109375</v>
      </c>
      <c r="AV70" s="33">
        <v>395.47772216796875</v>
      </c>
      <c r="AW70" s="33">
        <v>13.366670608520508</v>
      </c>
      <c r="AX70" s="33">
        <v>13.974238395690918</v>
      </c>
      <c r="AY70" s="33">
        <v>43.197757720947266</v>
      </c>
      <c r="AZ70" s="33">
        <v>45.161266326904297</v>
      </c>
      <c r="BA70" s="33">
        <v>400.3836669921875</v>
      </c>
      <c r="BB70" s="33">
        <v>999.32611083984375</v>
      </c>
      <c r="BC70" s="33">
        <v>19.956933975219727</v>
      </c>
      <c r="BD70" s="33">
        <v>101.06053161621094</v>
      </c>
      <c r="BE70" s="33">
        <v>-14.030473709106445</v>
      </c>
      <c r="BF70" s="33">
        <v>0.78186565637588501</v>
      </c>
      <c r="BG70" s="33">
        <v>0.10416398197412491</v>
      </c>
      <c r="BH70" s="33">
        <v>3.8523906841874123E-3</v>
      </c>
      <c r="BI70" s="33">
        <v>6.9315388798713684E-2</v>
      </c>
      <c r="BJ70" s="33">
        <v>1.3630531029775739E-3</v>
      </c>
      <c r="BK70" s="33">
        <v>0.75</v>
      </c>
      <c r="BL70" s="33">
        <v>-1.355140209197998</v>
      </c>
      <c r="BM70" s="33">
        <v>7.355140209197998</v>
      </c>
      <c r="BN70" s="33">
        <v>1</v>
      </c>
      <c r="BO70" s="33">
        <v>0</v>
      </c>
      <c r="BP70" s="33">
        <v>0.15999999642372131</v>
      </c>
      <c r="BQ70" s="33">
        <v>111115</v>
      </c>
      <c r="BR70">
        <v>2.0019183349609375</v>
      </c>
      <c r="BS70">
        <v>1.2335388589534528E-3</v>
      </c>
      <c r="BT70">
        <v>298.25516738891599</v>
      </c>
      <c r="BU70">
        <v>297.87069358825681</v>
      </c>
      <c r="BV70">
        <v>159.89217416050633</v>
      </c>
      <c r="BW70">
        <v>0.38612636114276966</v>
      </c>
      <c r="BX70">
        <v>3.1996688201609285</v>
      </c>
      <c r="BY70">
        <v>31.660914196573209</v>
      </c>
      <c r="BZ70">
        <v>17.686675800882291</v>
      </c>
      <c r="CA70">
        <v>24.912930488586426</v>
      </c>
      <c r="CB70">
        <v>3.1632092567212977</v>
      </c>
      <c r="CC70">
        <v>6.815257459883492E-2</v>
      </c>
      <c r="CD70">
        <v>1.4122439612001909</v>
      </c>
      <c r="CE70">
        <v>1.7509652955211068</v>
      </c>
      <c r="CF70">
        <v>4.2640327587710213E-2</v>
      </c>
      <c r="CG70">
        <v>19.399256337107616</v>
      </c>
      <c r="CH70">
        <v>0.48537955502712427</v>
      </c>
      <c r="CI70">
        <v>43.252172581904524</v>
      </c>
      <c r="CJ70">
        <v>394.26924138561287</v>
      </c>
      <c r="CK70">
        <v>9.1227046484245889E-3</v>
      </c>
      <c r="CL70">
        <v>0</v>
      </c>
      <c r="CM70">
        <v>874.44219920852322</v>
      </c>
      <c r="CN70">
        <v>234.14373779296875</v>
      </c>
      <c r="CO70">
        <v>0.12403185803223779</v>
      </c>
      <c r="CP70" t="e">
        <v>#DIV/0!</v>
      </c>
    </row>
    <row r="71" spans="1:94" x14ac:dyDescent="0.3">
      <c r="A71" s="33">
        <v>10</v>
      </c>
      <c r="B71" s="33">
        <v>4</v>
      </c>
      <c r="C71" s="34">
        <v>45343</v>
      </c>
      <c r="D71" s="33" t="s">
        <v>475</v>
      </c>
      <c r="E71" s="35" t="s">
        <v>282</v>
      </c>
      <c r="F71" s="35" t="str">
        <f>MID(D71,5,3)</f>
        <v>08</v>
      </c>
      <c r="G71" s="36">
        <v>1</v>
      </c>
      <c r="H71" s="35" t="s">
        <v>19</v>
      </c>
      <c r="I71" s="44" t="s">
        <v>476</v>
      </c>
      <c r="J71" s="33">
        <v>3685.9997708480805</v>
      </c>
      <c r="K71" s="33">
        <v>0</v>
      </c>
      <c r="L71">
        <v>7.7062875424488055</v>
      </c>
      <c r="M71">
        <v>0.12225645494124397</v>
      </c>
      <c r="N71">
        <v>284.18449064021797</v>
      </c>
      <c r="O71" s="33">
        <v>10</v>
      </c>
      <c r="P71" s="33">
        <v>10</v>
      </c>
      <c r="Q71" s="33">
        <v>0</v>
      </c>
      <c r="R71" s="33">
        <v>0</v>
      </c>
      <c r="S71" s="33">
        <v>346.77099609375</v>
      </c>
      <c r="T71" s="33">
        <v>585.56512451171875</v>
      </c>
      <c r="U71" s="33">
        <v>524.45947265625</v>
      </c>
      <c r="V71" t="e">
        <v>#DIV/0!</v>
      </c>
      <c r="W71">
        <v>0.40780114529035588</v>
      </c>
      <c r="X71">
        <v>0.10435329786148467</v>
      </c>
      <c r="Y71" s="33">
        <v>-1</v>
      </c>
      <c r="Z71" s="33">
        <v>0.87</v>
      </c>
      <c r="AA71" s="33">
        <v>0.92</v>
      </c>
      <c r="AB71" s="33">
        <v>10.063747406005859</v>
      </c>
      <c r="AC71">
        <v>0.87503187370300284</v>
      </c>
      <c r="AD71">
        <v>9.9417581292491584E-3</v>
      </c>
      <c r="AE71">
        <v>0.25589260615534748</v>
      </c>
      <c r="AF71">
        <v>1.6886219756205056</v>
      </c>
      <c r="AG71">
        <v>-1</v>
      </c>
      <c r="AH71" s="33">
        <v>1000.796875</v>
      </c>
      <c r="AI71" s="33">
        <v>0.5</v>
      </c>
      <c r="AJ71">
        <v>45.692613186391682</v>
      </c>
      <c r="AK71">
        <v>2.1044246180659414</v>
      </c>
      <c r="AL71">
        <v>1.7217534962973962</v>
      </c>
      <c r="AM71">
        <v>25.11473274230957</v>
      </c>
      <c r="AN71" s="33">
        <v>2</v>
      </c>
      <c r="AO71">
        <v>4.644859790802002</v>
      </c>
      <c r="AP71" s="33">
        <v>1</v>
      </c>
      <c r="AQ71">
        <v>9.2897195816040039</v>
      </c>
      <c r="AR71" s="33">
        <v>24.767099380493164</v>
      </c>
      <c r="AS71" s="33">
        <v>25.11473274230957</v>
      </c>
      <c r="AT71" s="33">
        <v>25.065532684326172</v>
      </c>
      <c r="AU71" s="33">
        <v>399.90737915039063</v>
      </c>
      <c r="AV71" s="33">
        <v>395.64212036132813</v>
      </c>
      <c r="AW71" s="33">
        <v>13.605445861816406</v>
      </c>
      <c r="AX71" s="33">
        <v>14.641236305236816</v>
      </c>
      <c r="AY71" s="33">
        <v>43.850311279296875</v>
      </c>
      <c r="AZ71" s="33">
        <v>47.18865966796875</v>
      </c>
      <c r="BA71" s="33">
        <v>400.39242553710938</v>
      </c>
      <c r="BB71" s="33">
        <v>1000.796875</v>
      </c>
      <c r="BC71" s="33">
        <v>24.907302856445313</v>
      </c>
      <c r="BD71" s="33">
        <v>101.06653594970703</v>
      </c>
      <c r="BE71" s="33">
        <v>-14.030473709106445</v>
      </c>
      <c r="BF71" s="33">
        <v>0.78186565637588501</v>
      </c>
      <c r="BG71" s="33">
        <v>0.10416398197412491</v>
      </c>
      <c r="BH71" s="33">
        <v>3.8523906841874123E-3</v>
      </c>
      <c r="BI71" s="33">
        <v>6.9315388798713684E-2</v>
      </c>
      <c r="BJ71" s="33">
        <v>1.3630531029775739E-3</v>
      </c>
      <c r="BK71" s="33">
        <v>0.5</v>
      </c>
      <c r="BL71" s="33">
        <v>-1.355140209197998</v>
      </c>
      <c r="BM71" s="33">
        <v>7.355140209197998</v>
      </c>
      <c r="BN71" s="33">
        <v>1</v>
      </c>
      <c r="BO71" s="33">
        <v>0</v>
      </c>
      <c r="BP71" s="33">
        <v>0.15999999642372131</v>
      </c>
      <c r="BQ71" s="33">
        <v>111115</v>
      </c>
      <c r="BR71">
        <v>2.0019621276855468</v>
      </c>
      <c r="BS71">
        <v>2.1044246180659414E-3</v>
      </c>
      <c r="BT71">
        <v>298.26473274230955</v>
      </c>
      <c r="BU71">
        <v>297.91709938049314</v>
      </c>
      <c r="BV71">
        <v>160.12749642087147</v>
      </c>
      <c r="BW71">
        <v>0.24195138793801352</v>
      </c>
      <c r="BX71">
        <v>3.2014925316887686</v>
      </c>
      <c r="BY71">
        <v>31.677077893338531</v>
      </c>
      <c r="BZ71">
        <v>17.035841588101714</v>
      </c>
      <c r="CA71">
        <v>24.940916061401367</v>
      </c>
      <c r="CB71">
        <v>3.1684943019933649</v>
      </c>
      <c r="CC71">
        <v>0.12066841001669627</v>
      </c>
      <c r="CD71">
        <v>1.4797390353913724</v>
      </c>
      <c r="CE71">
        <v>1.6887552666019925</v>
      </c>
      <c r="CF71">
        <v>7.5558842329819867E-2</v>
      </c>
      <c r="CG71">
        <v>28.72154203963877</v>
      </c>
      <c r="CH71">
        <v>0.71828674454752384</v>
      </c>
      <c r="CI71">
        <v>45.660396812996275</v>
      </c>
      <c r="CJ71">
        <v>394.52222776490277</v>
      </c>
      <c r="CK71">
        <v>8.918943531692319E-3</v>
      </c>
      <c r="CL71">
        <v>0</v>
      </c>
      <c r="CM71">
        <v>875.72916472735994</v>
      </c>
      <c r="CN71">
        <v>238.79412841796875</v>
      </c>
      <c r="CO71">
        <v>0.10435329786148467</v>
      </c>
      <c r="CP71" t="e">
        <v>#DIV/0!</v>
      </c>
    </row>
    <row r="72" spans="1:94" x14ac:dyDescent="0.3">
      <c r="A72" s="33">
        <v>15</v>
      </c>
      <c r="B72" s="33">
        <v>4</v>
      </c>
      <c r="C72" s="34">
        <v>45343</v>
      </c>
      <c r="D72" s="33" t="s">
        <v>416</v>
      </c>
      <c r="E72" s="33" t="s">
        <v>17</v>
      </c>
      <c r="F72" s="35" t="str">
        <f>MID(D72,3,3)</f>
        <v>060</v>
      </c>
      <c r="G72" s="36">
        <v>0</v>
      </c>
      <c r="H72" s="33" t="s">
        <v>17</v>
      </c>
      <c r="I72" s="44" t="s">
        <v>477</v>
      </c>
      <c r="J72" s="33">
        <v>5488.99964658916</v>
      </c>
      <c r="K72" s="33">
        <v>0</v>
      </c>
      <c r="L72">
        <v>2.3824928378473826</v>
      </c>
      <c r="M72">
        <v>1.1306854630653172E-2</v>
      </c>
      <c r="N72">
        <v>56.109043295509679</v>
      </c>
      <c r="O72" s="33">
        <v>15</v>
      </c>
      <c r="P72" s="33">
        <v>15</v>
      </c>
      <c r="Q72" s="33">
        <v>0</v>
      </c>
      <c r="R72" s="33">
        <v>0</v>
      </c>
      <c r="S72" s="33">
        <v>434.337890625</v>
      </c>
      <c r="T72" s="33">
        <v>440.78500366210938</v>
      </c>
      <c r="U72" s="33">
        <v>439.80154418945313</v>
      </c>
      <c r="V72" t="e">
        <v>#DIV/0!</v>
      </c>
      <c r="W72">
        <v>1.4626434619022362E-2</v>
      </c>
      <c r="X72">
        <v>2.2311545639836154E-3</v>
      </c>
      <c r="Y72" s="33">
        <v>-1</v>
      </c>
      <c r="Z72" s="33">
        <v>0.87</v>
      </c>
      <c r="AA72" s="33">
        <v>0.92</v>
      </c>
      <c r="AB72" s="33">
        <v>10.013273239135742</v>
      </c>
      <c r="AC72">
        <v>0.8750066366195679</v>
      </c>
      <c r="AD72">
        <v>3.8759972381010037E-3</v>
      </c>
      <c r="AE72">
        <v>0.15254261356912605</v>
      </c>
      <c r="AF72">
        <v>1.0148435427262221</v>
      </c>
      <c r="AG72">
        <v>-1</v>
      </c>
      <c r="AH72" s="33">
        <v>997.33734130859375</v>
      </c>
      <c r="AI72" s="33">
        <v>0.5</v>
      </c>
      <c r="AJ72">
        <v>0.97353840433882388</v>
      </c>
      <c r="AK72">
        <v>0.15839488371131608</v>
      </c>
      <c r="AL72">
        <v>1.3816250459097759</v>
      </c>
      <c r="AM72">
        <v>25.196321487426758</v>
      </c>
      <c r="AN72" s="33">
        <v>2</v>
      </c>
      <c r="AO72">
        <v>4.644859790802002</v>
      </c>
      <c r="AP72" s="33">
        <v>1</v>
      </c>
      <c r="AQ72">
        <v>9.2897195816040039</v>
      </c>
      <c r="AR72" s="33">
        <v>25.558795928955078</v>
      </c>
      <c r="AS72" s="33">
        <v>25.196321487426758</v>
      </c>
      <c r="AT72" s="33">
        <v>25.055473327636719</v>
      </c>
      <c r="AU72" s="33">
        <v>399.92437744140625</v>
      </c>
      <c r="AV72" s="33">
        <v>398.702392578125</v>
      </c>
      <c r="AW72" s="33">
        <v>18.089365005493164</v>
      </c>
      <c r="AX72" s="33">
        <v>18.167070388793945</v>
      </c>
      <c r="AY72" s="33">
        <v>55.598373413085938</v>
      </c>
      <c r="AZ72" s="33">
        <v>55.837203979492188</v>
      </c>
      <c r="BA72" s="33">
        <v>400.27423095703125</v>
      </c>
      <c r="BB72" s="33">
        <v>997.33734130859375</v>
      </c>
      <c r="BC72" s="33">
        <v>21.531183242797852</v>
      </c>
      <c r="BD72" s="33">
        <v>101.03224945068359</v>
      </c>
      <c r="BE72" s="33">
        <v>-14.030473709106445</v>
      </c>
      <c r="BF72" s="33">
        <v>0.78186565637588501</v>
      </c>
      <c r="BG72" s="33">
        <v>0.10416398197412491</v>
      </c>
      <c r="BH72" s="33">
        <v>3.8523906841874123E-3</v>
      </c>
      <c r="BI72" s="33">
        <v>6.9315388798713684E-2</v>
      </c>
      <c r="BJ72" s="33">
        <v>1.3630531029775739E-3</v>
      </c>
      <c r="BK72" s="33">
        <v>0.75</v>
      </c>
      <c r="BL72" s="33">
        <v>-1.355140209197998</v>
      </c>
      <c r="BM72" s="33">
        <v>7.355140209197998</v>
      </c>
      <c r="BN72" s="33">
        <v>1</v>
      </c>
      <c r="BO72" s="33">
        <v>0</v>
      </c>
      <c r="BP72" s="33">
        <v>0.15999999642372131</v>
      </c>
      <c r="BQ72" s="33">
        <v>111115</v>
      </c>
      <c r="BR72">
        <v>2.001371154785156</v>
      </c>
      <c r="BS72">
        <v>1.5839488371131608E-4</v>
      </c>
      <c r="BT72">
        <v>298.34632148742674</v>
      </c>
      <c r="BU72">
        <v>298.70879592895506</v>
      </c>
      <c r="BV72">
        <v>159.57397104261872</v>
      </c>
      <c r="BW72">
        <v>0.59858698082661821</v>
      </c>
      <c r="BX72">
        <v>3.2170850332185332</v>
      </c>
      <c r="BY72">
        <v>31.842159812435671</v>
      </c>
      <c r="BZ72">
        <v>13.675089423641726</v>
      </c>
      <c r="CA72">
        <v>25.377558708190918</v>
      </c>
      <c r="CB72">
        <v>3.2519590631982549</v>
      </c>
      <c r="CC72">
        <v>1.1293109377641023E-2</v>
      </c>
      <c r="CD72">
        <v>1.8354599873087574</v>
      </c>
      <c r="CE72">
        <v>1.4164990758894975</v>
      </c>
      <c r="CF72">
        <v>7.0594270004353506E-3</v>
      </c>
      <c r="CG72">
        <v>5.6688228586711391</v>
      </c>
      <c r="CH72">
        <v>0.14072913616768731</v>
      </c>
      <c r="CI72">
        <v>56.005658350532684</v>
      </c>
      <c r="CJ72">
        <v>398.35616411526985</v>
      </c>
      <c r="CK72">
        <v>3.3495924481404754E-3</v>
      </c>
      <c r="CL72">
        <v>0</v>
      </c>
      <c r="CM72">
        <v>872.67679259353463</v>
      </c>
      <c r="CN72">
        <v>6.447113037109375</v>
      </c>
      <c r="CO72">
        <v>2.2311545639836154E-3</v>
      </c>
      <c r="CP72" t="e">
        <v>#DIV/0!</v>
      </c>
    </row>
    <row r="73" spans="1:94" x14ac:dyDescent="0.3">
      <c r="A73" s="33">
        <v>12</v>
      </c>
      <c r="B73" s="33">
        <v>4</v>
      </c>
      <c r="C73" s="34">
        <v>45343</v>
      </c>
      <c r="D73" s="33" t="s">
        <v>417</v>
      </c>
      <c r="E73" s="33" t="s">
        <v>17</v>
      </c>
      <c r="F73" s="35" t="str">
        <f>MID(D73,3,3)</f>
        <v>065</v>
      </c>
      <c r="G73" s="36">
        <v>0</v>
      </c>
      <c r="H73" s="33" t="s">
        <v>17</v>
      </c>
      <c r="I73" s="44" t="s">
        <v>478</v>
      </c>
      <c r="J73" s="33">
        <v>4369.9997237082571</v>
      </c>
      <c r="K73" s="33">
        <v>0</v>
      </c>
      <c r="L73">
        <v>2.0109682060087057</v>
      </c>
      <c r="M73">
        <v>1.5160873096599957E-2</v>
      </c>
      <c r="N73">
        <v>179.37029424594081</v>
      </c>
      <c r="O73" s="33">
        <v>12</v>
      </c>
      <c r="P73" s="33">
        <v>12</v>
      </c>
      <c r="Q73" s="33">
        <v>0</v>
      </c>
      <c r="R73" s="33">
        <v>0</v>
      </c>
      <c r="S73" s="33">
        <v>409.260498046875</v>
      </c>
      <c r="T73" s="33">
        <v>438.90069580078125</v>
      </c>
      <c r="U73" s="33">
        <v>438.01986694335938</v>
      </c>
      <c r="V73" t="e">
        <v>#DIV/0!</v>
      </c>
      <c r="W73">
        <v>6.7532811037875534E-2</v>
      </c>
      <c r="X73">
        <v>2.0068978378236309E-3</v>
      </c>
      <c r="Y73" s="33">
        <v>-1</v>
      </c>
      <c r="Z73" s="33">
        <v>0.87</v>
      </c>
      <c r="AA73" s="33">
        <v>0.92</v>
      </c>
      <c r="AB73" s="33">
        <v>10.063747406005859</v>
      </c>
      <c r="AC73">
        <v>0.87503187370300284</v>
      </c>
      <c r="AD73">
        <v>3.4471030241675117E-3</v>
      </c>
      <c r="AE73">
        <v>2.9717374517374516E-2</v>
      </c>
      <c r="AF73">
        <v>1.0724237933916392</v>
      </c>
      <c r="AG73">
        <v>-1</v>
      </c>
      <c r="AH73" s="33">
        <v>998.22406005859375</v>
      </c>
      <c r="AI73" s="33">
        <v>0.5</v>
      </c>
      <c r="AJ73">
        <v>0.87649042399217303</v>
      </c>
      <c r="AK73">
        <v>0.23273388175659254</v>
      </c>
      <c r="AL73">
        <v>1.5164788777634228</v>
      </c>
      <c r="AM73">
        <v>25.116077423095703</v>
      </c>
      <c r="AN73" s="33">
        <v>2</v>
      </c>
      <c r="AO73">
        <v>4.644859790802002</v>
      </c>
      <c r="AP73" s="33">
        <v>1</v>
      </c>
      <c r="AQ73">
        <v>9.2897195816040039</v>
      </c>
      <c r="AR73" s="33">
        <v>25.012924194335938</v>
      </c>
      <c r="AS73" s="33">
        <v>25.116077423095703</v>
      </c>
      <c r="AT73" s="33">
        <v>25.061122894287109</v>
      </c>
      <c r="AU73" s="33">
        <v>400.057861328125</v>
      </c>
      <c r="AV73" s="33">
        <v>399.00686645507813</v>
      </c>
      <c r="AW73" s="33">
        <v>16.559989929199219</v>
      </c>
      <c r="AX73" s="33">
        <v>16.67431640625</v>
      </c>
      <c r="AY73" s="33">
        <v>52.597347259521484</v>
      </c>
      <c r="AZ73" s="33">
        <v>52.960468292236328</v>
      </c>
      <c r="BA73" s="33">
        <v>400.35031127929688</v>
      </c>
      <c r="BB73" s="33">
        <v>998.22406005859375</v>
      </c>
      <c r="BC73" s="33">
        <v>17.774223327636719</v>
      </c>
      <c r="BD73" s="33">
        <v>101.06981658935547</v>
      </c>
      <c r="BE73" s="33">
        <v>-14.030473709106445</v>
      </c>
      <c r="BF73" s="33">
        <v>0.78186565637588501</v>
      </c>
      <c r="BG73" s="33">
        <v>0.10416398197412491</v>
      </c>
      <c r="BH73" s="33">
        <v>3.8523906841874123E-3</v>
      </c>
      <c r="BI73" s="33">
        <v>6.9315388798713684E-2</v>
      </c>
      <c r="BJ73" s="33">
        <v>1.3630531029775739E-3</v>
      </c>
      <c r="BK73" s="33">
        <v>0.5</v>
      </c>
      <c r="BL73" s="33">
        <v>-1.355140209197998</v>
      </c>
      <c r="BM73" s="33">
        <v>7.355140209197998</v>
      </c>
      <c r="BN73" s="33">
        <v>1</v>
      </c>
      <c r="BO73" s="33">
        <v>0</v>
      </c>
      <c r="BP73" s="33">
        <v>0.15999999642372131</v>
      </c>
      <c r="BQ73" s="33">
        <v>111115</v>
      </c>
      <c r="BR73">
        <v>2.0017515563964845</v>
      </c>
      <c r="BS73">
        <v>2.3273388175659254E-4</v>
      </c>
      <c r="BT73">
        <v>298.26607742309568</v>
      </c>
      <c r="BU73">
        <v>298.16292419433591</v>
      </c>
      <c r="BV73">
        <v>159.71584603944757</v>
      </c>
      <c r="BW73">
        <v>0.56625768778286079</v>
      </c>
      <c r="BX73">
        <v>3.2017489786959912</v>
      </c>
      <c r="BY73">
        <v>31.678587007876246</v>
      </c>
      <c r="BZ73">
        <v>15.004270601626246</v>
      </c>
      <c r="CA73">
        <v>25.06450080871582</v>
      </c>
      <c r="CB73">
        <v>3.1919255395084321</v>
      </c>
      <c r="CC73">
        <v>1.5136170783209668E-2</v>
      </c>
      <c r="CD73">
        <v>1.6852701009325683</v>
      </c>
      <c r="CE73">
        <v>1.5066554385758637</v>
      </c>
      <c r="CF73">
        <v>9.4623229909745338E-3</v>
      </c>
      <c r="CG73">
        <v>18.128922741015963</v>
      </c>
      <c r="CH73">
        <v>0.44954187340065505</v>
      </c>
      <c r="CI73">
        <v>51.541541079223954</v>
      </c>
      <c r="CJ73">
        <v>398.71462866961389</v>
      </c>
      <c r="CK73">
        <v>2.5995635210288959E-3</v>
      </c>
      <c r="CL73">
        <v>0</v>
      </c>
      <c r="CM73">
        <v>873.47786964849013</v>
      </c>
      <c r="CN73">
        <v>29.64019775390625</v>
      </c>
      <c r="CO73">
        <v>2.0068978378236309E-3</v>
      </c>
      <c r="CP73" t="e">
        <v>#DIV/0!</v>
      </c>
    </row>
    <row r="74" spans="1:94" x14ac:dyDescent="0.3">
      <c r="A74" s="33">
        <v>11</v>
      </c>
      <c r="B74" s="33">
        <v>4</v>
      </c>
      <c r="C74" s="34">
        <v>45343</v>
      </c>
      <c r="D74" s="33" t="s">
        <v>418</v>
      </c>
      <c r="E74" s="33" t="s">
        <v>17</v>
      </c>
      <c r="F74" s="35" t="str">
        <f>MID(D74,3,3)</f>
        <v>074</v>
      </c>
      <c r="G74" s="36">
        <v>0</v>
      </c>
      <c r="H74" s="33" t="s">
        <v>17</v>
      </c>
      <c r="I74" s="44" t="s">
        <v>479</v>
      </c>
      <c r="J74" s="33">
        <v>4018.9997478984296</v>
      </c>
      <c r="K74" s="33">
        <v>0</v>
      </c>
      <c r="L74">
        <v>1.5084669244259699</v>
      </c>
      <c r="M74">
        <v>-9.0289425900907661E-3</v>
      </c>
      <c r="N74">
        <v>652.20785315868216</v>
      </c>
      <c r="O74" s="33">
        <v>11</v>
      </c>
      <c r="P74" s="33">
        <v>11</v>
      </c>
      <c r="Q74" s="33">
        <v>0</v>
      </c>
      <c r="R74" s="33">
        <v>0</v>
      </c>
      <c r="S74" s="33">
        <v>324.4111328125</v>
      </c>
      <c r="T74" s="33">
        <v>430.19598388671875</v>
      </c>
      <c r="U74" s="33">
        <v>420.90679931640625</v>
      </c>
      <c r="V74" t="e">
        <v>#DIV/0!</v>
      </c>
      <c r="W74">
        <v>0.24589920649299812</v>
      </c>
      <c r="X74">
        <v>2.1592913272659869E-2</v>
      </c>
      <c r="Y74" s="33">
        <v>-1</v>
      </c>
      <c r="Z74" s="33">
        <v>0.87</v>
      </c>
      <c r="AA74" s="33">
        <v>0.92</v>
      </c>
      <c r="AB74" s="33">
        <v>10.013273239135742</v>
      </c>
      <c r="AC74">
        <v>0.8750066366195679</v>
      </c>
      <c r="AD74">
        <v>2.8626489937817502E-3</v>
      </c>
      <c r="AE74">
        <v>8.7812049419015575E-2</v>
      </c>
      <c r="AF74">
        <v>1.3260826783504969</v>
      </c>
      <c r="AG74">
        <v>-1</v>
      </c>
      <c r="AH74" s="33">
        <v>1001.44921875</v>
      </c>
      <c r="AI74" s="33">
        <v>0.5</v>
      </c>
      <c r="AJ74">
        <v>9.4606619365705189</v>
      </c>
      <c r="AK74">
        <v>-0.1520385939165258</v>
      </c>
      <c r="AL74">
        <v>1.6601885448846283</v>
      </c>
      <c r="AM74">
        <v>25.173515319824219</v>
      </c>
      <c r="AN74" s="33">
        <v>2</v>
      </c>
      <c r="AO74">
        <v>4.644859790802002</v>
      </c>
      <c r="AP74" s="33">
        <v>1</v>
      </c>
      <c r="AQ74">
        <v>9.2897195816040039</v>
      </c>
      <c r="AR74" s="33">
        <v>24.912748336791992</v>
      </c>
      <c r="AS74" s="33">
        <v>25.173515319824219</v>
      </c>
      <c r="AT74" s="33">
        <v>25.062204360961914</v>
      </c>
      <c r="AU74" s="33">
        <v>399.994140625</v>
      </c>
      <c r="AV74" s="33">
        <v>399.27096557617188</v>
      </c>
      <c r="AW74" s="33">
        <v>15.435688972473145</v>
      </c>
      <c r="AX74" s="33">
        <v>15.360910415649414</v>
      </c>
      <c r="AY74" s="33">
        <v>49.320358276367188</v>
      </c>
      <c r="AZ74" s="33">
        <v>49.081428527832031</v>
      </c>
      <c r="BA74" s="33">
        <v>400.39056396484375</v>
      </c>
      <c r="BB74" s="33">
        <v>1001.44921875</v>
      </c>
      <c r="BC74" s="33">
        <v>23.437858581542969</v>
      </c>
      <c r="BD74" s="33">
        <v>101.07026672363281</v>
      </c>
      <c r="BE74" s="33">
        <v>-14.030473709106445</v>
      </c>
      <c r="BF74" s="33">
        <v>0.78186565637588501</v>
      </c>
      <c r="BG74" s="33">
        <v>0.10416398197412491</v>
      </c>
      <c r="BH74" s="33">
        <v>3.8523906841874123E-3</v>
      </c>
      <c r="BI74" s="33">
        <v>6.9315388798713684E-2</v>
      </c>
      <c r="BJ74" s="33">
        <v>1.3630531029775739E-3</v>
      </c>
      <c r="BK74" s="33">
        <v>0.5</v>
      </c>
      <c r="BL74" s="33">
        <v>-1.355140209197998</v>
      </c>
      <c r="BM74" s="33">
        <v>7.355140209197998</v>
      </c>
      <c r="BN74" s="33">
        <v>1</v>
      </c>
      <c r="BO74" s="33">
        <v>0</v>
      </c>
      <c r="BP74" s="33">
        <v>0.15999999642372131</v>
      </c>
      <c r="BQ74" s="33">
        <v>111115</v>
      </c>
      <c r="BR74">
        <v>2.0019528198242185</v>
      </c>
      <c r="BS74">
        <v>-1.5203859391652581E-4</v>
      </c>
      <c r="BT74">
        <v>298.3235153198242</v>
      </c>
      <c r="BU74">
        <v>298.06274833679197</v>
      </c>
      <c r="BV74">
        <v>160.2318714185385</v>
      </c>
      <c r="BW74">
        <v>0.62613874592108565</v>
      </c>
      <c r="BX74">
        <v>3.2127198577121439</v>
      </c>
      <c r="BY74">
        <v>31.786992968931465</v>
      </c>
      <c r="BZ74">
        <v>16.42608255328205</v>
      </c>
      <c r="CA74">
        <v>25.043131828308105</v>
      </c>
      <c r="CB74">
        <v>3.1878632612602127</v>
      </c>
      <c r="CC74">
        <v>-9.0377266135504477E-3</v>
      </c>
      <c r="CD74">
        <v>1.5525313128275156</v>
      </c>
      <c r="CE74">
        <v>1.6353319484326971</v>
      </c>
      <c r="CF74">
        <v>-5.6477892865398728E-3</v>
      </c>
      <c r="CG74">
        <v>65.91882167799595</v>
      </c>
      <c r="CH74">
        <v>1.6334968214317993</v>
      </c>
      <c r="CI74">
        <v>47.02542184332097</v>
      </c>
      <c r="CJ74">
        <v>399.05175224792379</v>
      </c>
      <c r="CK74">
        <v>1.7776214001876314E-3</v>
      </c>
      <c r="CL74">
        <v>0</v>
      </c>
      <c r="CM74">
        <v>876.27471264373139</v>
      </c>
      <c r="CN74">
        <v>105.78485107421875</v>
      </c>
      <c r="CO74">
        <v>2.1592913272659869E-2</v>
      </c>
      <c r="CP74" t="e">
        <v>#DIV/0!</v>
      </c>
    </row>
    <row r="75" spans="1:94" x14ac:dyDescent="0.3">
      <c r="A75" s="33">
        <v>13</v>
      </c>
      <c r="B75" s="33">
        <v>4</v>
      </c>
      <c r="C75" s="34">
        <v>45343</v>
      </c>
      <c r="D75" s="33" t="s">
        <v>419</v>
      </c>
      <c r="E75" s="33" t="s">
        <v>17</v>
      </c>
      <c r="F75" s="35" t="str">
        <f>MID(D75,3,3)</f>
        <v>083</v>
      </c>
      <c r="G75" s="36">
        <v>0</v>
      </c>
      <c r="H75" s="33" t="s">
        <v>17</v>
      </c>
      <c r="I75" s="44" t="s">
        <v>480</v>
      </c>
      <c r="J75" s="33">
        <v>4713.4997000349686</v>
      </c>
      <c r="K75" s="33">
        <v>0</v>
      </c>
      <c r="L75">
        <v>2.1174558644359771</v>
      </c>
      <c r="M75">
        <v>-7.9107111102615056E-3</v>
      </c>
      <c r="N75">
        <v>812.03935574397019</v>
      </c>
      <c r="O75" s="33">
        <v>13</v>
      </c>
      <c r="P75" s="33">
        <v>13</v>
      </c>
      <c r="Q75" s="33">
        <v>0</v>
      </c>
      <c r="R75" s="33">
        <v>0</v>
      </c>
      <c r="S75" s="33">
        <v>387.822021484375</v>
      </c>
      <c r="T75" s="33">
        <v>546.63751220703125</v>
      </c>
      <c r="U75" s="33">
        <v>534.12548828125</v>
      </c>
      <c r="V75" t="e">
        <v>#DIV/0!</v>
      </c>
      <c r="W75">
        <v>0.29053163600398341</v>
      </c>
      <c r="X75">
        <v>2.2889069349200642E-2</v>
      </c>
      <c r="Y75" s="33">
        <v>-1</v>
      </c>
      <c r="Z75" s="33">
        <v>0.87</v>
      </c>
      <c r="AA75" s="33">
        <v>0.92</v>
      </c>
      <c r="AB75" s="33">
        <v>10.013273239135742</v>
      </c>
      <c r="AC75">
        <v>0.8750066366195679</v>
      </c>
      <c r="AD75">
        <v>3.5646945279904133E-3</v>
      </c>
      <c r="AE75">
        <v>7.8783397443460551E-2</v>
      </c>
      <c r="AF75">
        <v>1.4095061185922233</v>
      </c>
      <c r="AG75">
        <v>-1</v>
      </c>
      <c r="AH75" s="33">
        <v>999.46282958984375</v>
      </c>
      <c r="AI75" s="33">
        <v>0.5</v>
      </c>
      <c r="AJ75">
        <v>10.008664545286278</v>
      </c>
      <c r="AK75">
        <v>-0.12175132977423048</v>
      </c>
      <c r="AL75">
        <v>1.5162661790911518</v>
      </c>
      <c r="AM75">
        <v>25.159904479980469</v>
      </c>
      <c r="AN75" s="33">
        <v>2</v>
      </c>
      <c r="AO75">
        <v>4.644859790802002</v>
      </c>
      <c r="AP75" s="33">
        <v>1</v>
      </c>
      <c r="AQ75">
        <v>9.2897195816040039</v>
      </c>
      <c r="AR75" s="33">
        <v>25.054401397705078</v>
      </c>
      <c r="AS75" s="33">
        <v>25.159904479980469</v>
      </c>
      <c r="AT75" s="33">
        <v>25.05975341796875</v>
      </c>
      <c r="AU75" s="33">
        <v>400.013916015625</v>
      </c>
      <c r="AV75" s="33">
        <v>398.9803466796875</v>
      </c>
      <c r="AW75" s="33">
        <v>16.821590423583984</v>
      </c>
      <c r="AX75" s="33">
        <v>16.761785507202148</v>
      </c>
      <c r="AY75" s="33">
        <v>53.288143157958984</v>
      </c>
      <c r="AZ75" s="33">
        <v>53.098690032958984</v>
      </c>
      <c r="BA75" s="33">
        <v>400.33685302734375</v>
      </c>
      <c r="BB75" s="33">
        <v>999.46282958984375</v>
      </c>
      <c r="BC75" s="33">
        <v>23.535350799560547</v>
      </c>
      <c r="BD75" s="33">
        <v>101.05432891845703</v>
      </c>
      <c r="BE75" s="33">
        <v>-14.030473709106445</v>
      </c>
      <c r="BF75" s="33">
        <v>0.78186565637588501</v>
      </c>
      <c r="BG75" s="33">
        <v>0.10416398197412491</v>
      </c>
      <c r="BH75" s="33">
        <v>3.8523906841874123E-3</v>
      </c>
      <c r="BI75" s="33">
        <v>6.9315388798713684E-2</v>
      </c>
      <c r="BJ75" s="33">
        <v>1.3630531029775739E-3</v>
      </c>
      <c r="BK75" s="33">
        <v>0.5</v>
      </c>
      <c r="BL75" s="33">
        <v>-1.355140209197998</v>
      </c>
      <c r="BM75" s="33">
        <v>7.355140209197998</v>
      </c>
      <c r="BN75" s="33">
        <v>1</v>
      </c>
      <c r="BO75" s="33">
        <v>0</v>
      </c>
      <c r="BP75" s="33">
        <v>0.15999999642372131</v>
      </c>
      <c r="BQ75" s="33">
        <v>111115</v>
      </c>
      <c r="BR75">
        <v>2.0016842651367188</v>
      </c>
      <c r="BS75">
        <v>-1.2175132977423047E-4</v>
      </c>
      <c r="BT75">
        <v>298.30990447998045</v>
      </c>
      <c r="BU75">
        <v>298.20440139770506</v>
      </c>
      <c r="BV75">
        <v>159.91404916001738</v>
      </c>
      <c r="BW75">
        <v>0.62659984466096297</v>
      </c>
      <c r="BX75">
        <v>3.2101171649965838</v>
      </c>
      <c r="BY75">
        <v>31.766250880621833</v>
      </c>
      <c r="BZ75">
        <v>15.004465373419684</v>
      </c>
      <c r="CA75">
        <v>25.107152938842773</v>
      </c>
      <c r="CB75">
        <v>3.2000473065395805</v>
      </c>
      <c r="CC75">
        <v>-7.9174532605409565E-3</v>
      </c>
      <c r="CD75">
        <v>1.693850985905432</v>
      </c>
      <c r="CE75">
        <v>1.5061963206341484</v>
      </c>
      <c r="CF75">
        <v>-4.947802105779716E-3</v>
      </c>
      <c r="CG75">
        <v>82.060092150083108</v>
      </c>
      <c r="CH75">
        <v>2.0352866062244863</v>
      </c>
      <c r="CI75">
        <v>51.550173418097003</v>
      </c>
      <c r="CJ75">
        <v>398.67263390193591</v>
      </c>
      <c r="CK75">
        <v>2.7379661339807623E-3</v>
      </c>
      <c r="CL75">
        <v>0</v>
      </c>
      <c r="CM75">
        <v>874.53660894568554</v>
      </c>
      <c r="CN75">
        <v>158.81549072265625</v>
      </c>
      <c r="CO75">
        <v>2.2889069349200642E-2</v>
      </c>
      <c r="CP75" t="e">
        <v>#DIV/0!</v>
      </c>
    </row>
    <row r="76" spans="1:94" x14ac:dyDescent="0.3">
      <c r="A76" s="33">
        <v>14</v>
      </c>
      <c r="B76" s="33">
        <v>4</v>
      </c>
      <c r="C76" s="34">
        <v>45343</v>
      </c>
      <c r="D76" s="33" t="s">
        <v>420</v>
      </c>
      <c r="E76" s="33" t="s">
        <v>17</v>
      </c>
      <c r="F76" s="35" t="str">
        <f>MID(D76,3,3)</f>
        <v>097</v>
      </c>
      <c r="G76" s="36">
        <v>0</v>
      </c>
      <c r="H76" s="33" t="s">
        <v>17</v>
      </c>
      <c r="I76" s="44" t="s">
        <v>481</v>
      </c>
      <c r="J76" s="33">
        <v>5060.9996760860085</v>
      </c>
      <c r="K76" s="33">
        <v>0</v>
      </c>
      <c r="L76">
        <v>7.8926187746125089</v>
      </c>
      <c r="M76">
        <v>4.2459975942072903E-2</v>
      </c>
      <c r="N76">
        <v>91.963450339556559</v>
      </c>
      <c r="O76" s="33">
        <v>14</v>
      </c>
      <c r="P76" s="33">
        <v>14</v>
      </c>
      <c r="Q76" s="33">
        <v>0</v>
      </c>
      <c r="R76" s="33">
        <v>0</v>
      </c>
      <c r="S76" s="33">
        <v>361.15185546875</v>
      </c>
      <c r="T76" s="33">
        <v>549.21929931640625</v>
      </c>
      <c r="U76" s="33">
        <v>486.78546142578125</v>
      </c>
      <c r="V76" t="e">
        <v>#DIV/0!</v>
      </c>
      <c r="W76">
        <v>0.34242686679389656</v>
      </c>
      <c r="X76">
        <v>0.11367742897661132</v>
      </c>
      <c r="Y76" s="33">
        <v>-1</v>
      </c>
      <c r="Z76" s="33">
        <v>0.87</v>
      </c>
      <c r="AA76" s="33">
        <v>0.92</v>
      </c>
      <c r="AB76" s="33">
        <v>10.013273239135742</v>
      </c>
      <c r="AC76">
        <v>0.8750066366195679</v>
      </c>
      <c r="AD76">
        <v>1.0185562266281386E-2</v>
      </c>
      <c r="AE76">
        <v>0.33197578811779582</v>
      </c>
      <c r="AF76">
        <v>1.520743396440696</v>
      </c>
      <c r="AG76">
        <v>-1</v>
      </c>
      <c r="AH76" s="33">
        <v>997.776611328125</v>
      </c>
      <c r="AI76" s="33">
        <v>0.5</v>
      </c>
      <c r="AJ76">
        <v>49.623673820814822</v>
      </c>
      <c r="AK76">
        <v>0.60505628596082195</v>
      </c>
      <c r="AL76">
        <v>1.4105360819174861</v>
      </c>
      <c r="AM76">
        <v>25.201696395874023</v>
      </c>
      <c r="AN76" s="33">
        <v>2</v>
      </c>
      <c r="AO76">
        <v>4.644859790802002</v>
      </c>
      <c r="AP76" s="33">
        <v>1</v>
      </c>
      <c r="AQ76">
        <v>9.2897195816040039</v>
      </c>
      <c r="AR76" s="33">
        <v>25.151636123657227</v>
      </c>
      <c r="AS76" s="33">
        <v>25.201696395874023</v>
      </c>
      <c r="AT76" s="33">
        <v>25.059238433837891</v>
      </c>
      <c r="AU76" s="33">
        <v>400.19085693359375</v>
      </c>
      <c r="AV76" s="33">
        <v>396.12741088867188</v>
      </c>
      <c r="AW76" s="33">
        <v>17.591537475585938</v>
      </c>
      <c r="AX76" s="33">
        <v>17.888456344604492</v>
      </c>
      <c r="AY76" s="33">
        <v>55.401439666748047</v>
      </c>
      <c r="AZ76" s="33">
        <v>56.336532592773438</v>
      </c>
      <c r="BA76" s="33">
        <v>400.26608276367188</v>
      </c>
      <c r="BB76" s="33">
        <v>997.776611328125</v>
      </c>
      <c r="BC76" s="33">
        <v>98.841621398925781</v>
      </c>
      <c r="BD76" s="33">
        <v>101.04720306396484</v>
      </c>
      <c r="BE76" s="33">
        <v>-14.030473709106445</v>
      </c>
      <c r="BF76" s="33">
        <v>0.78186565637588501</v>
      </c>
      <c r="BG76" s="33">
        <v>0.10416398197412491</v>
      </c>
      <c r="BH76" s="33">
        <v>3.8523906841874123E-3</v>
      </c>
      <c r="BI76" s="33">
        <v>6.9315388798713684E-2</v>
      </c>
      <c r="BJ76" s="33">
        <v>1.3630531029775739E-3</v>
      </c>
      <c r="BK76" s="33">
        <v>0.5</v>
      </c>
      <c r="BL76" s="33">
        <v>-1.355140209197998</v>
      </c>
      <c r="BM76" s="33">
        <v>7.355140209197998</v>
      </c>
      <c r="BN76" s="33">
        <v>1</v>
      </c>
      <c r="BO76" s="33">
        <v>0</v>
      </c>
      <c r="BP76" s="33">
        <v>0.15999999642372131</v>
      </c>
      <c r="BQ76" s="33">
        <v>111115</v>
      </c>
      <c r="BR76">
        <v>2.0013304138183594</v>
      </c>
      <c r="BS76">
        <v>6.0505628596082195E-4</v>
      </c>
      <c r="BT76">
        <v>298.351696395874</v>
      </c>
      <c r="BU76">
        <v>298.3016361236572</v>
      </c>
      <c r="BV76">
        <v>159.64425424417277</v>
      </c>
      <c r="BW76">
        <v>0.50557410586136375</v>
      </c>
      <c r="BX76">
        <v>3.2181145626716066</v>
      </c>
      <c r="BY76">
        <v>31.847636204581313</v>
      </c>
      <c r="BZ76">
        <v>13.959179859976821</v>
      </c>
      <c r="CA76">
        <v>25.176666259765625</v>
      </c>
      <c r="CB76">
        <v>3.2133226496846841</v>
      </c>
      <c r="CC76">
        <v>4.2266789608067609E-2</v>
      </c>
      <c r="CD76">
        <v>1.8075784807541204</v>
      </c>
      <c r="CE76">
        <v>1.4057441689305636</v>
      </c>
      <c r="CF76">
        <v>2.6434032427609971E-2</v>
      </c>
      <c r="CG76">
        <v>9.2926494409240181</v>
      </c>
      <c r="CH76">
        <v>0.23215624016839895</v>
      </c>
      <c r="CI76">
        <v>55.255585472748606</v>
      </c>
      <c r="CJ76">
        <v>394.98044027754315</v>
      </c>
      <c r="CK76">
        <v>1.1041338426732652E-2</v>
      </c>
      <c r="CL76">
        <v>0</v>
      </c>
      <c r="CM76">
        <v>873.06115677589253</v>
      </c>
      <c r="CN76">
        <v>188.06744384765625</v>
      </c>
      <c r="CO76">
        <v>0.11367742897661132</v>
      </c>
      <c r="CP76" t="e">
        <v>#DIV/0!</v>
      </c>
    </row>
    <row r="77" spans="1:94" x14ac:dyDescent="0.3">
      <c r="A77" s="33">
        <v>18</v>
      </c>
      <c r="B77" s="33">
        <v>4</v>
      </c>
      <c r="C77" s="34">
        <v>45343</v>
      </c>
      <c r="D77" s="33" t="s">
        <v>482</v>
      </c>
      <c r="E77" s="33" t="s">
        <v>22</v>
      </c>
      <c r="F77" s="35" t="str">
        <f>MID(D77,5,3)</f>
        <v>022</v>
      </c>
      <c r="G77" s="36">
        <v>1</v>
      </c>
      <c r="H77" s="33" t="s">
        <v>17</v>
      </c>
      <c r="I77" s="44" t="s">
        <v>483</v>
      </c>
      <c r="J77" s="33">
        <v>6587.9995708484203</v>
      </c>
      <c r="K77" s="33">
        <v>0</v>
      </c>
      <c r="L77">
        <v>6.15789302969098</v>
      </c>
      <c r="M77">
        <v>4.2279019587422029E-2</v>
      </c>
      <c r="N77">
        <v>156.46332281415454</v>
      </c>
      <c r="O77" s="33">
        <v>18</v>
      </c>
      <c r="P77" s="33">
        <v>18</v>
      </c>
      <c r="Q77" s="33">
        <v>0</v>
      </c>
      <c r="R77" s="33">
        <v>0</v>
      </c>
      <c r="S77" s="33">
        <v>310.8291015625</v>
      </c>
      <c r="T77" s="33">
        <v>548.94110107421875</v>
      </c>
      <c r="U77" s="33">
        <v>494.83114624023438</v>
      </c>
      <c r="V77" t="e">
        <v>#DIV/0!</v>
      </c>
      <c r="W77">
        <v>0.43376602525436547</v>
      </c>
      <c r="X77">
        <v>9.8571512914768095E-2</v>
      </c>
      <c r="Y77" s="33">
        <v>-1</v>
      </c>
      <c r="Z77" s="33">
        <v>0.87</v>
      </c>
      <c r="AA77" s="33">
        <v>0.92</v>
      </c>
      <c r="AB77" s="33">
        <v>9.9138288497924805</v>
      </c>
      <c r="AC77">
        <v>0.87495691442489631</v>
      </c>
      <c r="AD77">
        <v>8.187194784626697E-3</v>
      </c>
      <c r="AE77">
        <v>0.22724581266355431</v>
      </c>
      <c r="AF77">
        <v>1.7660543955336188</v>
      </c>
      <c r="AG77">
        <v>-1</v>
      </c>
      <c r="AH77" s="33">
        <v>999.22528076171875</v>
      </c>
      <c r="AI77" s="33">
        <v>0.5</v>
      </c>
      <c r="AJ77">
        <v>43.08950524443177</v>
      </c>
      <c r="AK77">
        <v>0.60219766334392066</v>
      </c>
      <c r="AL77">
        <v>1.4092722257796773</v>
      </c>
      <c r="AM77">
        <v>25.256597518920898</v>
      </c>
      <c r="AN77" s="33">
        <v>2</v>
      </c>
      <c r="AO77">
        <v>4.644859790802002</v>
      </c>
      <c r="AP77" s="33">
        <v>1</v>
      </c>
      <c r="AQ77">
        <v>9.2897195816040039</v>
      </c>
      <c r="AR77" s="33">
        <v>26.029653549194336</v>
      </c>
      <c r="AS77" s="33">
        <v>25.256597518920898</v>
      </c>
      <c r="AT77" s="33">
        <v>25.048538208007813</v>
      </c>
      <c r="AU77" s="33">
        <v>399.93389892578125</v>
      </c>
      <c r="AV77" s="33">
        <v>396.73785400390625</v>
      </c>
      <c r="AW77" s="33">
        <v>17.714986801147461</v>
      </c>
      <c r="AX77" s="33">
        <v>18.010444641113281</v>
      </c>
      <c r="AY77" s="33">
        <v>52.941745758056641</v>
      </c>
      <c r="AZ77" s="33">
        <v>53.824729919433594</v>
      </c>
      <c r="BA77" s="33">
        <v>400.29522705078125</v>
      </c>
      <c r="BB77" s="33">
        <v>999.22528076171875</v>
      </c>
      <c r="BC77" s="33">
        <v>135.87298583984375</v>
      </c>
      <c r="BD77" s="33">
        <v>101.01776123046875</v>
      </c>
      <c r="BE77" s="33">
        <v>-14.030473709106445</v>
      </c>
      <c r="BF77" s="33">
        <v>0.78186565637588501</v>
      </c>
      <c r="BG77" s="33">
        <v>0.10416398197412491</v>
      </c>
      <c r="BH77" s="33">
        <v>3.8523906841874123E-3</v>
      </c>
      <c r="BI77" s="33">
        <v>6.9315388798713684E-2</v>
      </c>
      <c r="BJ77" s="33">
        <v>1.3630531029775739E-3</v>
      </c>
      <c r="BK77" s="33">
        <v>0.5</v>
      </c>
      <c r="BL77" s="33">
        <v>-1.355140209197998</v>
      </c>
      <c r="BM77" s="33">
        <v>7.355140209197998</v>
      </c>
      <c r="BN77" s="33">
        <v>1</v>
      </c>
      <c r="BO77" s="33">
        <v>0</v>
      </c>
      <c r="BP77" s="33">
        <v>0.15999999642372131</v>
      </c>
      <c r="BQ77" s="33">
        <v>111115</v>
      </c>
      <c r="BR77">
        <v>2.0014761352539061</v>
      </c>
      <c r="BS77">
        <v>6.0219766334392065E-4</v>
      </c>
      <c r="BT77">
        <v>298.40659751892088</v>
      </c>
      <c r="BU77">
        <v>299.17965354919431</v>
      </c>
      <c r="BV77">
        <v>159.87604134836693</v>
      </c>
      <c r="BW77">
        <v>0.54305038377763593</v>
      </c>
      <c r="BX77">
        <v>3.2286470221902341</v>
      </c>
      <c r="BY77">
        <v>31.961181705702035</v>
      </c>
      <c r="BZ77">
        <v>13.950737064588754</v>
      </c>
      <c r="CA77">
        <v>25.643125534057617</v>
      </c>
      <c r="CB77">
        <v>3.3036564641572297</v>
      </c>
      <c r="CC77">
        <v>4.2087472677305109E-2</v>
      </c>
      <c r="CD77">
        <v>1.8193747964105569</v>
      </c>
      <c r="CE77">
        <v>1.4842816677466728</v>
      </c>
      <c r="CF77">
        <v>2.632181291289605E-2</v>
      </c>
      <c r="CG77">
        <v>15.805574585366017</v>
      </c>
      <c r="CH77">
        <v>0.39437457564262068</v>
      </c>
      <c r="CI77">
        <v>55.435264833711571</v>
      </c>
      <c r="CJ77">
        <v>395.84297709001697</v>
      </c>
      <c r="CK77">
        <v>8.6237334164187465E-3</v>
      </c>
      <c r="CL77">
        <v>0</v>
      </c>
      <c r="CM77">
        <v>874.27906847062411</v>
      </c>
      <c r="CN77">
        <v>238.11199951171875</v>
      </c>
      <c r="CO77">
        <v>9.8571512914768095E-2</v>
      </c>
      <c r="CP77" t="e">
        <v>#DIV/0!</v>
      </c>
    </row>
    <row r="78" spans="1:94" x14ac:dyDescent="0.3">
      <c r="A78" s="33">
        <v>16</v>
      </c>
      <c r="B78" s="33">
        <v>4</v>
      </c>
      <c r="C78" s="34">
        <v>45343</v>
      </c>
      <c r="D78" s="33" t="s">
        <v>422</v>
      </c>
      <c r="E78" s="33" t="s">
        <v>22</v>
      </c>
      <c r="F78" s="35" t="str">
        <f>MID(D78,5,3)</f>
        <v>026</v>
      </c>
      <c r="G78" s="36">
        <v>1</v>
      </c>
      <c r="H78" s="33" t="s">
        <v>17</v>
      </c>
      <c r="I78" s="44" t="s">
        <v>484</v>
      </c>
      <c r="J78" s="33">
        <v>5886.4996191943064</v>
      </c>
      <c r="K78" s="33">
        <v>0</v>
      </c>
      <c r="L78">
        <v>1.5506567974027414</v>
      </c>
      <c r="M78">
        <v>1.1859570733026849E-2</v>
      </c>
      <c r="N78">
        <v>183.07871453067992</v>
      </c>
      <c r="O78" s="33">
        <v>16</v>
      </c>
      <c r="P78" s="33">
        <v>16</v>
      </c>
      <c r="Q78" s="33">
        <v>0</v>
      </c>
      <c r="R78" s="33">
        <v>0</v>
      </c>
      <c r="S78" s="33">
        <v>246.7861328125</v>
      </c>
      <c r="T78" s="33">
        <v>303.99481201171875</v>
      </c>
      <c r="U78" s="33">
        <v>297.92098999023438</v>
      </c>
      <c r="V78" t="e">
        <v>#DIV/0!</v>
      </c>
      <c r="W78">
        <v>0.18818965633207385</v>
      </c>
      <c r="X78">
        <v>1.9980018676273442E-2</v>
      </c>
      <c r="Y78" s="33">
        <v>-1</v>
      </c>
      <c r="Z78" s="33">
        <v>0.87</v>
      </c>
      <c r="AA78" s="33">
        <v>0.92</v>
      </c>
      <c r="AB78" s="33">
        <v>9.9633035659790039</v>
      </c>
      <c r="AC78">
        <v>0.87498165178298948</v>
      </c>
      <c r="AD78">
        <v>2.909565492934705E-3</v>
      </c>
      <c r="AE78">
        <v>0.10616959011295125</v>
      </c>
      <c r="AF78">
        <v>1.2318148047754531</v>
      </c>
      <c r="AG78">
        <v>-1</v>
      </c>
      <c r="AH78" s="33">
        <v>1001.9013061523438</v>
      </c>
      <c r="AI78" s="33">
        <v>0.5</v>
      </c>
      <c r="AJ78">
        <v>8.7576943314426092</v>
      </c>
      <c r="AK78">
        <v>0.1670967408265796</v>
      </c>
      <c r="AL78">
        <v>1.3895609149544328</v>
      </c>
      <c r="AM78">
        <v>25.25178337097168</v>
      </c>
      <c r="AN78" s="33">
        <v>2</v>
      </c>
      <c r="AO78">
        <v>4.644859790802002</v>
      </c>
      <c r="AP78" s="33">
        <v>1</v>
      </c>
      <c r="AQ78">
        <v>9.2897195816040039</v>
      </c>
      <c r="AR78" s="33">
        <v>25.799577713012695</v>
      </c>
      <c r="AS78" s="33">
        <v>25.25178337097168</v>
      </c>
      <c r="AT78" s="33">
        <v>25.053241729736328</v>
      </c>
      <c r="AU78" s="33">
        <v>399.88702392578125</v>
      </c>
      <c r="AV78" s="33">
        <v>399.07888793945313</v>
      </c>
      <c r="AW78" s="33">
        <v>18.112188339233398</v>
      </c>
      <c r="AX78" s="33">
        <v>18.194162368774414</v>
      </c>
      <c r="AY78" s="33">
        <v>54.878040313720703</v>
      </c>
      <c r="AZ78" s="33">
        <v>55.126411437988281</v>
      </c>
      <c r="BA78" s="33">
        <v>400.26470947265625</v>
      </c>
      <c r="BB78" s="33">
        <v>1001.9013061523438</v>
      </c>
      <c r="BC78" s="33">
        <v>25.958833694458008</v>
      </c>
      <c r="BD78" s="33">
        <v>101.03028106689453</v>
      </c>
      <c r="BE78" s="33">
        <v>-14.030473709106445</v>
      </c>
      <c r="BF78" s="33">
        <v>0.78186565637588501</v>
      </c>
      <c r="BG78" s="33">
        <v>0.10416398197412491</v>
      </c>
      <c r="BH78" s="33">
        <v>3.8523906841874123E-3</v>
      </c>
      <c r="BI78" s="33">
        <v>6.9315388798713684E-2</v>
      </c>
      <c r="BJ78" s="33">
        <v>1.3630531029775739E-3</v>
      </c>
      <c r="BK78" s="33">
        <v>1</v>
      </c>
      <c r="BL78" s="33">
        <v>-1.355140209197998</v>
      </c>
      <c r="BM78" s="33">
        <v>7.355140209197998</v>
      </c>
      <c r="BN78" s="33">
        <v>1</v>
      </c>
      <c r="BO78" s="33">
        <v>0</v>
      </c>
      <c r="BP78" s="33">
        <v>0.15999999642372131</v>
      </c>
      <c r="BQ78" s="33">
        <v>111115</v>
      </c>
      <c r="BR78">
        <v>2.0013235473632811</v>
      </c>
      <c r="BS78">
        <v>1.6709674082657959E-4</v>
      </c>
      <c r="BT78">
        <v>298.40178337097166</v>
      </c>
      <c r="BU78">
        <v>298.94957771301267</v>
      </c>
      <c r="BV78">
        <v>160.30420540129671</v>
      </c>
      <c r="BW78">
        <v>0.60804455007866609</v>
      </c>
      <c r="BX78">
        <v>3.2277222528484275</v>
      </c>
      <c r="BY78">
        <v>31.948067636387911</v>
      </c>
      <c r="BZ78">
        <v>13.753905267613497</v>
      </c>
      <c r="CA78">
        <v>25.525680541992188</v>
      </c>
      <c r="CB78">
        <v>3.2807057913368602</v>
      </c>
      <c r="CC78">
        <v>1.1844449707266795E-2</v>
      </c>
      <c r="CD78">
        <v>1.8381613378939947</v>
      </c>
      <c r="CE78">
        <v>1.4425444534428655</v>
      </c>
      <c r="CF78">
        <v>7.4041381132885263E-3</v>
      </c>
      <c r="CG78">
        <v>18.496493986400338</v>
      </c>
      <c r="CH78">
        <v>0.4587531940763952</v>
      </c>
      <c r="CI78">
        <v>55.898393050977326</v>
      </c>
      <c r="CJ78">
        <v>398.85354349734109</v>
      </c>
      <c r="CK78">
        <v>2.1732093035539495E-3</v>
      </c>
      <c r="CL78">
        <v>0</v>
      </c>
      <c r="CM78">
        <v>876.64525978071242</v>
      </c>
      <c r="CN78">
        <v>57.20867919921875</v>
      </c>
      <c r="CO78">
        <v>1.9980018676273442E-2</v>
      </c>
      <c r="CP78" t="e">
        <v>#DIV/0!</v>
      </c>
    </row>
    <row r="79" spans="1:94" x14ac:dyDescent="0.3">
      <c r="A79" s="33">
        <v>19</v>
      </c>
      <c r="B79" s="33">
        <v>4</v>
      </c>
      <c r="C79" s="34">
        <v>45343</v>
      </c>
      <c r="D79" s="33" t="s">
        <v>423</v>
      </c>
      <c r="E79" s="33" t="s">
        <v>22</v>
      </c>
      <c r="F79" s="35" t="str">
        <f>MID(D79,5,3)</f>
        <v>033</v>
      </c>
      <c r="G79" s="36">
        <v>1</v>
      </c>
      <c r="H79" s="33" t="s">
        <v>17</v>
      </c>
      <c r="I79" s="44" t="s">
        <v>485</v>
      </c>
      <c r="J79" s="33">
        <v>6833.499553929083</v>
      </c>
      <c r="K79" s="33">
        <v>0</v>
      </c>
      <c r="L79">
        <v>7.6549333972647364</v>
      </c>
      <c r="M79">
        <v>7.4350892571592733E-2</v>
      </c>
      <c r="N79">
        <v>222.99135801255389</v>
      </c>
      <c r="O79" s="33">
        <v>19</v>
      </c>
      <c r="P79" s="33">
        <v>19</v>
      </c>
      <c r="Q79" s="33">
        <v>0</v>
      </c>
      <c r="R79" s="33">
        <v>0</v>
      </c>
      <c r="S79" s="33">
        <v>273.423828125</v>
      </c>
      <c r="T79" s="33">
        <v>444.76773071289063</v>
      </c>
      <c r="U79" s="33">
        <v>402.47015380859375</v>
      </c>
      <c r="V79" t="e">
        <v>#DIV/0!</v>
      </c>
      <c r="W79">
        <v>0.38524355693083689</v>
      </c>
      <c r="X79">
        <v>9.5100372584361534E-2</v>
      </c>
      <c r="Y79" s="33">
        <v>-1</v>
      </c>
      <c r="Z79" s="33">
        <v>0.87</v>
      </c>
      <c r="AA79" s="33">
        <v>0.92</v>
      </c>
      <c r="AB79" s="33">
        <v>9.9138288497924805</v>
      </c>
      <c r="AC79">
        <v>0.87495691442489631</v>
      </c>
      <c r="AD79">
        <v>9.8978547287604246E-3</v>
      </c>
      <c r="AE79">
        <v>0.24685778872464043</v>
      </c>
      <c r="AF79">
        <v>1.6266604624874101</v>
      </c>
      <c r="AG79">
        <v>-1</v>
      </c>
      <c r="AH79" s="33">
        <v>999.39227294921875</v>
      </c>
      <c r="AI79" s="33">
        <v>0.5</v>
      </c>
      <c r="AJ79">
        <v>41.579080180932863</v>
      </c>
      <c r="AK79">
        <v>1.0669670874344341</v>
      </c>
      <c r="AL79">
        <v>1.4244731782983582</v>
      </c>
      <c r="AM79">
        <v>25.306324005126953</v>
      </c>
      <c r="AN79" s="33">
        <v>2</v>
      </c>
      <c r="AO79">
        <v>4.644859790802002</v>
      </c>
      <c r="AP79" s="33">
        <v>1</v>
      </c>
      <c r="AQ79">
        <v>9.2897195816040039</v>
      </c>
      <c r="AR79" s="33">
        <v>25.864151000976563</v>
      </c>
      <c r="AS79" s="33">
        <v>25.306324005126953</v>
      </c>
      <c r="AT79" s="33">
        <v>25.0484619140625</v>
      </c>
      <c r="AU79" s="33">
        <v>400.04248046875</v>
      </c>
      <c r="AV79" s="33">
        <v>396.0062255859375</v>
      </c>
      <c r="AW79" s="33">
        <v>17.434005737304688</v>
      </c>
      <c r="AX79" s="33">
        <v>17.957588195800781</v>
      </c>
      <c r="AY79" s="33">
        <v>52.606410980224609</v>
      </c>
      <c r="AZ79" s="33">
        <v>54.186302185058594</v>
      </c>
      <c r="BA79" s="33">
        <v>400.2452392578125</v>
      </c>
      <c r="BB79" s="33">
        <v>999.39227294921875</v>
      </c>
      <c r="BC79" s="33">
        <v>22.596817016601563</v>
      </c>
      <c r="BD79" s="33">
        <v>101.00128936767578</v>
      </c>
      <c r="BE79" s="33">
        <v>-14.030473709106445</v>
      </c>
      <c r="BF79" s="33">
        <v>0.78186565637588501</v>
      </c>
      <c r="BG79" s="33">
        <v>0.10416398197412491</v>
      </c>
      <c r="BH79" s="33">
        <v>3.8523906841874123E-3</v>
      </c>
      <c r="BI79" s="33">
        <v>6.9315388798713684E-2</v>
      </c>
      <c r="BJ79" s="33">
        <v>1.3630531029775739E-3</v>
      </c>
      <c r="BK79" s="33">
        <v>0.75</v>
      </c>
      <c r="BL79" s="33">
        <v>-1.355140209197998</v>
      </c>
      <c r="BM79" s="33">
        <v>7.355140209197998</v>
      </c>
      <c r="BN79" s="33">
        <v>1</v>
      </c>
      <c r="BO79" s="33">
        <v>0</v>
      </c>
      <c r="BP79" s="33">
        <v>0.15999999642372131</v>
      </c>
      <c r="BQ79" s="33">
        <v>111115</v>
      </c>
      <c r="BR79">
        <v>2.0012261962890623</v>
      </c>
      <c r="BS79">
        <v>1.0669670874344341E-3</v>
      </c>
      <c r="BT79">
        <v>298.45632400512693</v>
      </c>
      <c r="BU79">
        <v>299.01415100097654</v>
      </c>
      <c r="BV79">
        <v>159.90276009776971</v>
      </c>
      <c r="BW79">
        <v>0.45540946929529053</v>
      </c>
      <c r="BX79">
        <v>3.2382127400079916</v>
      </c>
      <c r="BY79">
        <v>32.061102984734191</v>
      </c>
      <c r="BZ79">
        <v>14.10351478893341</v>
      </c>
      <c r="CA79">
        <v>25.585237503051758</v>
      </c>
      <c r="CB79">
        <v>3.2923267277482196</v>
      </c>
      <c r="CC79">
        <v>7.3760545110898385E-2</v>
      </c>
      <c r="CD79">
        <v>1.8137395617096335</v>
      </c>
      <c r="CE79">
        <v>1.4785871660385861</v>
      </c>
      <c r="CF79">
        <v>4.6153018718627634E-2</v>
      </c>
      <c r="CG79">
        <v>22.522414677116945</v>
      </c>
      <c r="CH79">
        <v>0.56310063732612314</v>
      </c>
      <c r="CI79">
        <v>55.240381385264527</v>
      </c>
      <c r="CJ79">
        <v>394.89379587312123</v>
      </c>
      <c r="CK79">
        <v>1.0708232055374385E-2</v>
      </c>
      <c r="CL79">
        <v>0</v>
      </c>
      <c r="CM79">
        <v>874.42517943973223</v>
      </c>
      <c r="CN79">
        <v>171.34390258789063</v>
      </c>
      <c r="CO79">
        <v>9.5100372584361534E-2</v>
      </c>
      <c r="CP79" t="e">
        <v>#DIV/0!</v>
      </c>
    </row>
    <row r="80" spans="1:94" x14ac:dyDescent="0.3">
      <c r="A80" s="33">
        <v>17</v>
      </c>
      <c r="B80" s="33">
        <v>4</v>
      </c>
      <c r="C80" s="34">
        <v>45343</v>
      </c>
      <c r="D80" s="33" t="s">
        <v>424</v>
      </c>
      <c r="E80" s="33" t="s">
        <v>22</v>
      </c>
      <c r="F80" s="35" t="str">
        <f>MID(D80,5,3)</f>
        <v>046</v>
      </c>
      <c r="G80" s="36">
        <v>1</v>
      </c>
      <c r="H80" s="33" t="s">
        <v>17</v>
      </c>
      <c r="I80" s="44" t="s">
        <v>486</v>
      </c>
      <c r="J80" s="33">
        <v>6259.4995934879407</v>
      </c>
      <c r="K80" s="33">
        <v>0</v>
      </c>
      <c r="L80">
        <v>3.5485506995185303</v>
      </c>
      <c r="M80">
        <v>1.5018605595278902E-2</v>
      </c>
      <c r="N80">
        <v>14.834264628772301</v>
      </c>
      <c r="O80" s="33">
        <v>17</v>
      </c>
      <c r="P80" s="33">
        <v>17</v>
      </c>
      <c r="Q80" s="33">
        <v>0</v>
      </c>
      <c r="R80" s="33">
        <v>0</v>
      </c>
      <c r="S80" s="33">
        <v>319.885498046875</v>
      </c>
      <c r="T80" s="33">
        <v>472.14151000976563</v>
      </c>
      <c r="U80" s="33">
        <v>447.25839233398438</v>
      </c>
      <c r="V80" t="e">
        <v>#DIV/0!</v>
      </c>
      <c r="W80">
        <v>0.32247961413039367</v>
      </c>
      <c r="X80">
        <v>5.2702668899556354E-2</v>
      </c>
      <c r="Y80" s="33">
        <v>-1</v>
      </c>
      <c r="Z80" s="33">
        <v>0.87</v>
      </c>
      <c r="AA80" s="33">
        <v>0.92</v>
      </c>
      <c r="AB80" s="33">
        <v>9.9138288497924805</v>
      </c>
      <c r="AC80">
        <v>0.87495691442489631</v>
      </c>
      <c r="AD80">
        <v>5.1878205992095848E-3</v>
      </c>
      <c r="AE80">
        <v>0.16342945907348483</v>
      </c>
      <c r="AF80">
        <v>1.4759703484294231</v>
      </c>
      <c r="AG80">
        <v>-1</v>
      </c>
      <c r="AH80" s="33">
        <v>1002.0777587890625</v>
      </c>
      <c r="AI80" s="33">
        <v>0.5</v>
      </c>
      <c r="AJ80">
        <v>23.104187674309166</v>
      </c>
      <c r="AK80">
        <v>0.21799237915038588</v>
      </c>
      <c r="AL80">
        <v>1.4321779319923791</v>
      </c>
      <c r="AM80">
        <v>25.272991180419922</v>
      </c>
      <c r="AN80" s="33">
        <v>2</v>
      </c>
      <c r="AO80">
        <v>4.644859790802002</v>
      </c>
      <c r="AP80" s="33">
        <v>1</v>
      </c>
      <c r="AQ80">
        <v>9.2897195816040039</v>
      </c>
      <c r="AR80" s="33">
        <v>25.967765808105469</v>
      </c>
      <c r="AS80" s="33">
        <v>25.272991180419922</v>
      </c>
      <c r="AT80" s="33">
        <v>25.051118850708008</v>
      </c>
      <c r="AU80" s="33">
        <v>400.02001953125</v>
      </c>
      <c r="AV80" s="33">
        <v>398.20352172851563</v>
      </c>
      <c r="AW80" s="33">
        <v>17.706363677978516</v>
      </c>
      <c r="AX80" s="33">
        <v>17.813348770141602</v>
      </c>
      <c r="AY80" s="33">
        <v>53.114704132080078</v>
      </c>
      <c r="AZ80" s="33">
        <v>53.435634613037109</v>
      </c>
      <c r="BA80" s="33">
        <v>400.2598876953125</v>
      </c>
      <c r="BB80" s="33">
        <v>1002.0777587890625</v>
      </c>
      <c r="BC80" s="33">
        <v>43.883201599121094</v>
      </c>
      <c r="BD80" s="33">
        <v>101.02648162841797</v>
      </c>
      <c r="BE80" s="33">
        <v>-14.030473709106445</v>
      </c>
      <c r="BF80" s="33">
        <v>0.78186565637588501</v>
      </c>
      <c r="BG80" s="33">
        <v>0.10416398197412491</v>
      </c>
      <c r="BH80" s="33">
        <v>3.8523906841874123E-3</v>
      </c>
      <c r="BI80" s="33">
        <v>6.9315388798713684E-2</v>
      </c>
      <c r="BJ80" s="33">
        <v>1.3630531029775739E-3</v>
      </c>
      <c r="BK80" s="33">
        <v>0.75</v>
      </c>
      <c r="BL80" s="33">
        <v>-1.355140209197998</v>
      </c>
      <c r="BM80" s="33">
        <v>7.355140209197998</v>
      </c>
      <c r="BN80" s="33">
        <v>1</v>
      </c>
      <c r="BO80" s="33">
        <v>0</v>
      </c>
      <c r="BP80" s="33">
        <v>0.15999999642372131</v>
      </c>
      <c r="BQ80" s="33">
        <v>111115</v>
      </c>
      <c r="BR80">
        <v>2.0012994384765621</v>
      </c>
      <c r="BS80">
        <v>2.1799237915038589E-4</v>
      </c>
      <c r="BT80">
        <v>298.4229911804199</v>
      </c>
      <c r="BU80">
        <v>299.11776580810545</v>
      </c>
      <c r="BV80">
        <v>160.33243782254067</v>
      </c>
      <c r="BW80">
        <v>0.60604883695505596</v>
      </c>
      <c r="BX80">
        <v>3.2317978842596915</v>
      </c>
      <c r="BY80">
        <v>31.989611358994527</v>
      </c>
      <c r="BZ80">
        <v>14.176262588852925</v>
      </c>
      <c r="CA80">
        <v>25.620378494262695</v>
      </c>
      <c r="CB80">
        <v>3.2992004006845299</v>
      </c>
      <c r="CC80">
        <v>1.4994364342114269E-2</v>
      </c>
      <c r="CD80">
        <v>1.7996199522673124</v>
      </c>
      <c r="CE80">
        <v>1.4995804484172175</v>
      </c>
      <c r="CF80">
        <v>9.3736526281946696E-3</v>
      </c>
      <c r="CG80">
        <v>1.4986535629897553</v>
      </c>
      <c r="CH80">
        <v>3.7252971958610402E-2</v>
      </c>
      <c r="CI80">
        <v>54.626452566535775</v>
      </c>
      <c r="CJ80">
        <v>397.68783948404439</v>
      </c>
      <c r="CK80">
        <v>4.8742937857664511E-3</v>
      </c>
      <c r="CL80">
        <v>0</v>
      </c>
      <c r="CM80">
        <v>876.77486384389363</v>
      </c>
      <c r="CN80">
        <v>152.25601196289063</v>
      </c>
      <c r="CO80">
        <v>5.2702668899556354E-2</v>
      </c>
      <c r="CP80" t="e">
        <v>#DIV/0!</v>
      </c>
    </row>
    <row r="81" spans="1:94" s="43" customFormat="1" x14ac:dyDescent="0.3">
      <c r="A81" s="38">
        <v>20</v>
      </c>
      <c r="B81" s="38">
        <v>4</v>
      </c>
      <c r="C81" s="39">
        <v>45343</v>
      </c>
      <c r="D81" s="38" t="s">
        <v>425</v>
      </c>
      <c r="E81" s="38" t="s">
        <v>22</v>
      </c>
      <c r="F81" s="40" t="str">
        <f>MID(D81,5,3)</f>
        <v>048</v>
      </c>
      <c r="G81" s="41">
        <v>1</v>
      </c>
      <c r="H81" s="38" t="s">
        <v>17</v>
      </c>
      <c r="I81" s="45" t="s">
        <v>487</v>
      </c>
      <c r="J81" s="38">
        <v>7080.9995368719101</v>
      </c>
      <c r="K81" s="38">
        <v>0</v>
      </c>
      <c r="L81" s="43">
        <v>3.4402128898280107</v>
      </c>
      <c r="M81" s="43">
        <v>6.9320060763549185E-2</v>
      </c>
      <c r="N81" s="43">
        <v>309.96697433224909</v>
      </c>
      <c r="O81" s="38">
        <v>20</v>
      </c>
      <c r="P81" s="38">
        <v>20</v>
      </c>
      <c r="Q81" s="38">
        <v>0</v>
      </c>
      <c r="R81" s="38">
        <v>0</v>
      </c>
      <c r="S81" s="38">
        <v>256.0458984375</v>
      </c>
      <c r="T81" s="38">
        <v>385.4482421875</v>
      </c>
      <c r="U81" s="38">
        <v>368.27801513671875</v>
      </c>
      <c r="V81" s="43" t="e">
        <v>#DIV/0!</v>
      </c>
      <c r="W81" s="43">
        <v>0.33571911760607448</v>
      </c>
      <c r="X81" s="43">
        <v>4.4546128822216424E-2</v>
      </c>
      <c r="Y81" s="38">
        <v>-1</v>
      </c>
      <c r="Z81" s="38">
        <v>0.87</v>
      </c>
      <c r="AA81" s="38">
        <v>0.92</v>
      </c>
      <c r="AB81" s="38">
        <v>9.9138288497924805</v>
      </c>
      <c r="AC81" s="43">
        <v>0.87495691442489631</v>
      </c>
      <c r="AD81" s="43">
        <v>5.0707434151274619E-3</v>
      </c>
      <c r="AE81" s="43">
        <v>0.13268868672080175</v>
      </c>
      <c r="AF81" s="43">
        <v>1.5053872939955986</v>
      </c>
      <c r="AG81" s="43">
        <v>-1</v>
      </c>
      <c r="AH81" s="38">
        <v>1000.7958374023438</v>
      </c>
      <c r="AI81" s="38">
        <v>0.5</v>
      </c>
      <c r="AJ81" s="43">
        <v>19.503480968714385</v>
      </c>
      <c r="AK81" s="43">
        <v>1.0092508988695457</v>
      </c>
      <c r="AL81" s="43">
        <v>1.4445245531136972</v>
      </c>
      <c r="AM81" s="43">
        <v>25.29222297668457</v>
      </c>
      <c r="AN81" s="38">
        <v>2</v>
      </c>
      <c r="AO81" s="43">
        <v>4.644859790802002</v>
      </c>
      <c r="AP81" s="38">
        <v>1</v>
      </c>
      <c r="AQ81" s="43">
        <v>9.2897195816040039</v>
      </c>
      <c r="AR81" s="38">
        <v>25.839014053344727</v>
      </c>
      <c r="AS81" s="38">
        <v>25.29222297668457</v>
      </c>
      <c r="AT81" s="38">
        <v>25.046409606933594</v>
      </c>
      <c r="AU81" s="38">
        <v>400.09967041015625</v>
      </c>
      <c r="AV81" s="38">
        <v>398.17984008789063</v>
      </c>
      <c r="AW81" s="38">
        <v>17.237911224365234</v>
      </c>
      <c r="AX81" s="38">
        <v>17.7332763671875</v>
      </c>
      <c r="AY81" s="38">
        <v>52.088996887207031</v>
      </c>
      <c r="AZ81" s="38">
        <v>53.58587646484375</v>
      </c>
      <c r="BA81" s="38">
        <v>400.25164794921875</v>
      </c>
      <c r="BB81" s="38">
        <v>1000.7958374023438</v>
      </c>
      <c r="BC81" s="38">
        <v>30.662637710571289</v>
      </c>
      <c r="BD81" s="38">
        <v>100.99504852294922</v>
      </c>
      <c r="BE81" s="38">
        <v>-14.030473709106445</v>
      </c>
      <c r="BF81" s="38">
        <v>0.78186565637588501</v>
      </c>
      <c r="BG81" s="38">
        <v>0.10416398197412491</v>
      </c>
      <c r="BH81" s="38">
        <v>3.8523906841874123E-3</v>
      </c>
      <c r="BI81" s="38">
        <v>6.9315388798713684E-2</v>
      </c>
      <c r="BJ81" s="38">
        <v>1.3630531029775739E-3</v>
      </c>
      <c r="BK81" s="38">
        <v>0.75</v>
      </c>
      <c r="BL81" s="38">
        <v>-1.355140209197998</v>
      </c>
      <c r="BM81" s="38">
        <v>7.355140209197998</v>
      </c>
      <c r="BN81" s="38">
        <v>1</v>
      </c>
      <c r="BO81" s="38">
        <v>0</v>
      </c>
      <c r="BP81" s="38">
        <v>0.15999999642372131</v>
      </c>
      <c r="BQ81" s="38">
        <v>111115</v>
      </c>
      <c r="BR81" s="43">
        <v>2.0012582397460936</v>
      </c>
      <c r="BS81" s="43">
        <v>1.0092508988695456E-3</v>
      </c>
      <c r="BT81" s="43">
        <v>298.44222297668455</v>
      </c>
      <c r="BU81" s="43">
        <v>298.9890140533447</v>
      </c>
      <c r="BV81" s="43">
        <v>160.12733040525018</v>
      </c>
      <c r="BW81" s="43">
        <v>0.46550069698323898</v>
      </c>
      <c r="BX81" s="43">
        <v>3.2354976602886674</v>
      </c>
      <c r="BY81" s="43">
        <v>32.036200859425911</v>
      </c>
      <c r="BZ81" s="43">
        <v>14.302924492238411</v>
      </c>
      <c r="CA81" s="43">
        <v>25.565618515014648</v>
      </c>
      <c r="CB81" s="43">
        <v>3.288494645313961</v>
      </c>
      <c r="CC81" s="43">
        <v>6.8806624448725914E-2</v>
      </c>
      <c r="CD81" s="43">
        <v>1.7909731071749702</v>
      </c>
      <c r="CE81" s="43">
        <v>1.4975215381389908</v>
      </c>
      <c r="CF81" s="43">
        <v>4.3049976460805682E-2</v>
      </c>
      <c r="CG81" s="43">
        <v>31.305129613197252</v>
      </c>
      <c r="CH81" s="43">
        <v>0.77845973885526143</v>
      </c>
      <c r="CI81" s="43">
        <v>54.553629761559563</v>
      </c>
      <c r="CJ81" s="43">
        <v>397.67990170326334</v>
      </c>
      <c r="CK81" s="43">
        <v>4.7192754647344586E-3</v>
      </c>
      <c r="CL81" s="43">
        <v>0</v>
      </c>
      <c r="CM81" s="43">
        <v>875.65323786283489</v>
      </c>
      <c r="CN81" s="43">
        <v>129.40234375</v>
      </c>
      <c r="CO81" s="43">
        <v>4.4546128822216424E-2</v>
      </c>
      <c r="CP81" s="43" t="e">
        <v>#DIV/0!</v>
      </c>
    </row>
    <row r="82" spans="1:94" x14ac:dyDescent="0.3">
      <c r="A82" s="33">
        <v>5</v>
      </c>
      <c r="B82" s="33">
        <v>5</v>
      </c>
      <c r="C82" s="34">
        <v>45365</v>
      </c>
      <c r="D82" s="33" t="s">
        <v>406</v>
      </c>
      <c r="E82" s="35" t="s">
        <v>19</v>
      </c>
      <c r="F82" s="35" t="str">
        <f>MID(D82,3,3)</f>
        <v>158</v>
      </c>
      <c r="G82" s="36">
        <v>0</v>
      </c>
      <c r="H82" s="35" t="s">
        <v>19</v>
      </c>
      <c r="I82" s="44" t="s">
        <v>488</v>
      </c>
      <c r="J82" s="33">
        <v>1499.4999345624819</v>
      </c>
      <c r="K82" s="33">
        <v>0</v>
      </c>
      <c r="L82">
        <v>7.1080537386307272</v>
      </c>
      <c r="M82">
        <v>6.836142445750705E-2</v>
      </c>
      <c r="N82">
        <v>218.09799431763366</v>
      </c>
      <c r="O82" s="33">
        <v>5</v>
      </c>
      <c r="P82" s="33">
        <v>5</v>
      </c>
      <c r="Q82" s="33">
        <v>0</v>
      </c>
      <c r="R82" s="33">
        <v>0</v>
      </c>
      <c r="S82" s="33">
        <v>360.5</v>
      </c>
      <c r="T82" s="33">
        <v>609.45379638671875</v>
      </c>
      <c r="U82" s="33">
        <v>532.63134765625</v>
      </c>
      <c r="V82" t="e">
        <v>#DIV/0!</v>
      </c>
      <c r="W82">
        <v>0.4084867431505001</v>
      </c>
      <c r="X82">
        <v>0.1260513088702172</v>
      </c>
      <c r="Y82" s="33">
        <v>-1</v>
      </c>
      <c r="Z82" s="33">
        <v>0.87</v>
      </c>
      <c r="AA82" s="33">
        <v>0.92</v>
      </c>
      <c r="AB82" s="33">
        <v>9.9633035659790039</v>
      </c>
      <c r="AC82">
        <v>0.87498165178298948</v>
      </c>
      <c r="AD82">
        <v>9.2769712415833334E-3</v>
      </c>
      <c r="AE82">
        <v>0.30858114977742551</v>
      </c>
      <c r="AF82">
        <v>1.6905791855387482</v>
      </c>
      <c r="AG82">
        <v>-1</v>
      </c>
      <c r="AH82" s="33">
        <v>998.875732421875</v>
      </c>
      <c r="AI82" s="33">
        <v>0.5</v>
      </c>
      <c r="AJ82">
        <v>55.084292035060109</v>
      </c>
      <c r="AK82">
        <v>1.4625118731059381</v>
      </c>
      <c r="AL82">
        <v>2.1031527086369852</v>
      </c>
      <c r="AM82">
        <v>28.165622711181641</v>
      </c>
      <c r="AN82" s="33">
        <v>2</v>
      </c>
      <c r="AO82">
        <v>4.644859790802002</v>
      </c>
      <c r="AP82" s="33">
        <v>1</v>
      </c>
      <c r="AQ82">
        <v>9.2897195816040039</v>
      </c>
      <c r="AR82" s="33">
        <v>26.677396774291992</v>
      </c>
      <c r="AS82" s="33">
        <v>28.165622711181641</v>
      </c>
      <c r="AT82" s="33">
        <v>26.482246398925781</v>
      </c>
      <c r="AU82" s="33">
        <v>399.92922973632813</v>
      </c>
      <c r="AV82" s="33">
        <v>396.08840942382813</v>
      </c>
      <c r="AW82" s="33">
        <v>16.503229141235352</v>
      </c>
      <c r="AX82" s="33">
        <v>17.221359252929688</v>
      </c>
      <c r="AY82" s="33">
        <v>47.165435791015625</v>
      </c>
      <c r="AZ82" s="33">
        <v>49.217815399169922</v>
      </c>
      <c r="BA82" s="33">
        <v>400.29666137695313</v>
      </c>
      <c r="BB82" s="33">
        <v>998.875732421875</v>
      </c>
      <c r="BC82" s="33">
        <v>37.525310516357422</v>
      </c>
      <c r="BD82" s="33">
        <v>100.36848449707031</v>
      </c>
      <c r="BE82" s="33">
        <v>-11.370833396911621</v>
      </c>
      <c r="BF82" s="33">
        <v>0.88530796766281128</v>
      </c>
      <c r="BG82" s="33">
        <v>6.7897364497184753E-2</v>
      </c>
      <c r="BH82" s="33">
        <v>9.3740709125995636E-3</v>
      </c>
      <c r="BI82" s="33">
        <v>4.5692235231399536E-2</v>
      </c>
      <c r="BJ82" s="33">
        <v>6.9587845355272293E-3</v>
      </c>
      <c r="BK82" s="33">
        <v>0.5</v>
      </c>
      <c r="BL82" s="33">
        <v>-1.355140209197998</v>
      </c>
      <c r="BM82" s="33">
        <v>7.355140209197998</v>
      </c>
      <c r="BN82" s="33">
        <v>1</v>
      </c>
      <c r="BO82" s="33">
        <v>0</v>
      </c>
      <c r="BP82" s="33">
        <v>0.15999999642372131</v>
      </c>
      <c r="BQ82" s="33">
        <v>111115</v>
      </c>
      <c r="BR82">
        <v>2.0014833068847655</v>
      </c>
      <c r="BS82">
        <v>1.4625118731059381E-3</v>
      </c>
      <c r="BT82">
        <v>301.31562271118162</v>
      </c>
      <c r="BU82">
        <v>299.82739677429197</v>
      </c>
      <c r="BV82">
        <v>159.82011361524201</v>
      </c>
      <c r="BW82">
        <v>0.29713250513128686</v>
      </c>
      <c r="BX82">
        <v>3.8316344378331366</v>
      </c>
      <c r="BY82">
        <v>38.175672941888237</v>
      </c>
      <c r="BZ82">
        <v>20.95431368895855</v>
      </c>
      <c r="CA82">
        <v>27.421509742736816</v>
      </c>
      <c r="CB82">
        <v>3.6687297348439691</v>
      </c>
      <c r="CC82">
        <v>6.7862039556817216E-2</v>
      </c>
      <c r="CD82">
        <v>1.7284817291961516</v>
      </c>
      <c r="CE82">
        <v>1.9402480056478175</v>
      </c>
      <c r="CF82">
        <v>4.2458360401080843E-2</v>
      </c>
      <c r="CG82">
        <v>21.890165161511543</v>
      </c>
      <c r="CH82">
        <v>0.55062957947921509</v>
      </c>
      <c r="CI82">
        <v>43.959552374702106</v>
      </c>
      <c r="CJ82">
        <v>395.05545331973281</v>
      </c>
      <c r="CK82">
        <v>7.9094430409657884E-3</v>
      </c>
      <c r="CL82">
        <v>0</v>
      </c>
      <c r="CM82">
        <v>873.99793828043562</v>
      </c>
      <c r="CN82">
        <v>248.95379638671875</v>
      </c>
      <c r="CO82">
        <v>0.1260513088702172</v>
      </c>
      <c r="CP82" t="e">
        <v>#DIV/0!</v>
      </c>
    </row>
    <row r="83" spans="1:94" x14ac:dyDescent="0.3">
      <c r="A83" s="33">
        <v>4</v>
      </c>
      <c r="B83" s="33">
        <v>5</v>
      </c>
      <c r="C83" s="34">
        <v>45365</v>
      </c>
      <c r="D83" s="33" t="s">
        <v>407</v>
      </c>
      <c r="E83" s="35" t="s">
        <v>19</v>
      </c>
      <c r="F83" s="35" t="str">
        <f>MID(D83,3,3)</f>
        <v>167</v>
      </c>
      <c r="G83" s="36">
        <v>0</v>
      </c>
      <c r="H83" s="35" t="s">
        <v>19</v>
      </c>
      <c r="I83" s="44" t="s">
        <v>489</v>
      </c>
      <c r="J83" s="33">
        <v>1286.9999492075294</v>
      </c>
      <c r="K83" s="33">
        <v>0</v>
      </c>
      <c r="L83">
        <v>5.6350875309667607</v>
      </c>
      <c r="M83">
        <v>3.9916824625942059E-2</v>
      </c>
      <c r="N83">
        <v>160.63222031865067</v>
      </c>
      <c r="O83" s="33">
        <v>4</v>
      </c>
      <c r="P83" s="33">
        <v>4</v>
      </c>
      <c r="Q83" s="33">
        <v>0</v>
      </c>
      <c r="R83" s="33">
        <v>0</v>
      </c>
      <c r="S83" s="33">
        <v>320.9658203125</v>
      </c>
      <c r="T83" s="33">
        <v>606.052490234375</v>
      </c>
      <c r="U83" s="33">
        <v>531.92352294921875</v>
      </c>
      <c r="V83" t="e">
        <v>#DIV/0!</v>
      </c>
      <c r="W83">
        <v>0.47039930454146828</v>
      </c>
      <c r="X83">
        <v>0.12231443394694873</v>
      </c>
      <c r="Y83" s="33">
        <v>-1</v>
      </c>
      <c r="Z83" s="33">
        <v>0.87</v>
      </c>
      <c r="AA83" s="33">
        <v>0.92</v>
      </c>
      <c r="AB83" s="33">
        <v>9.9633035659790039</v>
      </c>
      <c r="AC83">
        <v>0.87498165178298948</v>
      </c>
      <c r="AD83">
        <v>7.5755739087626705E-3</v>
      </c>
      <c r="AE83">
        <v>0.26002256543762819</v>
      </c>
      <c r="AF83">
        <v>1.8882150430980713</v>
      </c>
      <c r="AG83">
        <v>-1</v>
      </c>
      <c r="AH83" s="33">
        <v>1000.99560546875</v>
      </c>
      <c r="AI83" s="33">
        <v>0.5</v>
      </c>
      <c r="AJ83">
        <v>53.564719010919895</v>
      </c>
      <c r="AK83">
        <v>0.85661774717064987</v>
      </c>
      <c r="AL83">
        <v>2.104897289522178</v>
      </c>
      <c r="AM83">
        <v>27.834945678710938</v>
      </c>
      <c r="AN83" s="33">
        <v>2</v>
      </c>
      <c r="AO83">
        <v>4.644859790802002</v>
      </c>
      <c r="AP83" s="33">
        <v>1</v>
      </c>
      <c r="AQ83">
        <v>9.2897195816040039</v>
      </c>
      <c r="AR83" s="33">
        <v>26.041191101074219</v>
      </c>
      <c r="AS83" s="33">
        <v>27.834945678710938</v>
      </c>
      <c r="AT83" s="33">
        <v>25.827587127685547</v>
      </c>
      <c r="AU83" s="33">
        <v>399.9293212890625</v>
      </c>
      <c r="AV83" s="33">
        <v>396.94415283203125</v>
      </c>
      <c r="AW83" s="33">
        <v>16.053813934326172</v>
      </c>
      <c r="AX83" s="33">
        <v>16.474729537963867</v>
      </c>
      <c r="AY83" s="33">
        <v>47.637470245361328</v>
      </c>
      <c r="AZ83" s="33">
        <v>48.886474609375</v>
      </c>
      <c r="BA83" s="33">
        <v>400.32025146484375</v>
      </c>
      <c r="BB83" s="33">
        <v>1000.99560546875</v>
      </c>
      <c r="BC83" s="33">
        <v>33.150703430175781</v>
      </c>
      <c r="BD83" s="33">
        <v>100.37075042724609</v>
      </c>
      <c r="BE83" s="33">
        <v>-11.370833396911621</v>
      </c>
      <c r="BF83" s="33">
        <v>0.88530796766281128</v>
      </c>
      <c r="BG83" s="33">
        <v>6.7897364497184753E-2</v>
      </c>
      <c r="BH83" s="33">
        <v>9.3740709125995636E-3</v>
      </c>
      <c r="BI83" s="33">
        <v>4.5692235231399536E-2</v>
      </c>
      <c r="BJ83" s="33">
        <v>6.9587845355272293E-3</v>
      </c>
      <c r="BK83" s="33">
        <v>0.5</v>
      </c>
      <c r="BL83" s="33">
        <v>-1.355140209197998</v>
      </c>
      <c r="BM83" s="33">
        <v>7.355140209197998</v>
      </c>
      <c r="BN83" s="33">
        <v>1</v>
      </c>
      <c r="BO83" s="33">
        <v>0</v>
      </c>
      <c r="BP83" s="33">
        <v>0.15999999642372131</v>
      </c>
      <c r="BQ83" s="33">
        <v>111115</v>
      </c>
      <c r="BR83">
        <v>2.0016012573242188</v>
      </c>
      <c r="BS83">
        <v>8.5661774717064984E-4</v>
      </c>
      <c r="BT83">
        <v>300.98494567871091</v>
      </c>
      <c r="BU83">
        <v>299.1911911010742</v>
      </c>
      <c r="BV83">
        <v>160.15929329516075</v>
      </c>
      <c r="BW83">
        <v>0.38713945057665439</v>
      </c>
      <c r="BX83">
        <v>3.7584782563335288</v>
      </c>
      <c r="BY83">
        <v>37.44595153802171</v>
      </c>
      <c r="BZ83">
        <v>20.971222000057843</v>
      </c>
      <c r="CA83">
        <v>26.938068389892578</v>
      </c>
      <c r="CB83">
        <v>3.5661615189380127</v>
      </c>
      <c r="CC83">
        <v>3.9746040597621914E-2</v>
      </c>
      <c r="CD83">
        <v>1.6535809668113506</v>
      </c>
      <c r="CE83">
        <v>1.9125805521266621</v>
      </c>
      <c r="CF83">
        <v>2.4856563004731574E-2</v>
      </c>
      <c r="CG83">
        <v>16.122776496177696</v>
      </c>
      <c r="CH83">
        <v>0.40467209095437395</v>
      </c>
      <c r="CI83">
        <v>42.69055391522194</v>
      </c>
      <c r="CJ83">
        <v>396.12525102342664</v>
      </c>
      <c r="CK83">
        <v>6.0729531236953255E-3</v>
      </c>
      <c r="CL83">
        <v>0</v>
      </c>
      <c r="CM83">
        <v>875.85278830056052</v>
      </c>
      <c r="CN83">
        <v>285.086669921875</v>
      </c>
      <c r="CO83">
        <v>0.12231443394694873</v>
      </c>
      <c r="CP83" t="e">
        <v>#DIV/0!</v>
      </c>
    </row>
    <row r="84" spans="1:94" x14ac:dyDescent="0.3">
      <c r="A84" s="33">
        <v>1</v>
      </c>
      <c r="B84" s="33">
        <v>5</v>
      </c>
      <c r="C84" s="34">
        <v>45365</v>
      </c>
      <c r="D84" s="33" t="s">
        <v>408</v>
      </c>
      <c r="E84" s="35" t="s">
        <v>19</v>
      </c>
      <c r="F84" s="35" t="str">
        <f>MID(D84,3,3)</f>
        <v>180</v>
      </c>
      <c r="G84" s="36">
        <v>0</v>
      </c>
      <c r="H84" s="35" t="s">
        <v>19</v>
      </c>
      <c r="I84" s="44" t="s">
        <v>490</v>
      </c>
      <c r="J84" s="33">
        <v>717.99998842179775</v>
      </c>
      <c r="K84" s="33">
        <v>0</v>
      </c>
      <c r="L84">
        <v>7.3733038190941382</v>
      </c>
      <c r="M84">
        <v>9.2927743437928145E-2</v>
      </c>
      <c r="N84">
        <v>258.94527830448618</v>
      </c>
      <c r="O84" s="33">
        <v>1</v>
      </c>
      <c r="P84" s="33">
        <v>1</v>
      </c>
      <c r="Q84" s="33">
        <v>0</v>
      </c>
      <c r="R84" s="33">
        <v>0</v>
      </c>
      <c r="S84" s="33">
        <v>381.767333984375</v>
      </c>
      <c r="T84" s="33">
        <v>711.86822509765625</v>
      </c>
      <c r="U84" s="33">
        <v>633.0958251953125</v>
      </c>
      <c r="V84" t="e">
        <v>#DIV/0!</v>
      </c>
      <c r="W84">
        <v>0.46371066929978089</v>
      </c>
      <c r="X84">
        <v>0.1106558729904506</v>
      </c>
      <c r="Y84" s="33">
        <v>-1</v>
      </c>
      <c r="Z84" s="33">
        <v>0.87</v>
      </c>
      <c r="AA84" s="33">
        <v>0.92</v>
      </c>
      <c r="AB84" s="33">
        <v>10.013273239135742</v>
      </c>
      <c r="AC84">
        <v>0.8750066366195679</v>
      </c>
      <c r="AD84">
        <v>9.5602540315820068E-3</v>
      </c>
      <c r="AE84">
        <v>0.23863128523125163</v>
      </c>
      <c r="AF84">
        <v>1.8646651028733423</v>
      </c>
      <c r="AG84">
        <v>-1</v>
      </c>
      <c r="AH84" s="33">
        <v>1000.95849609375</v>
      </c>
      <c r="AI84" s="33">
        <v>0.5</v>
      </c>
      <c r="AJ84">
        <v>48.458714635368942</v>
      </c>
      <c r="AK84">
        <v>1.5590650970397608</v>
      </c>
      <c r="AL84">
        <v>1.6603432839225161</v>
      </c>
      <c r="AM84">
        <v>25.144931793212891</v>
      </c>
      <c r="AN84" s="33">
        <v>2</v>
      </c>
      <c r="AO84">
        <v>4.644859790802002</v>
      </c>
      <c r="AP84" s="33">
        <v>1</v>
      </c>
      <c r="AQ84">
        <v>9.2897195816040039</v>
      </c>
      <c r="AR84" s="33">
        <v>23.790317535400391</v>
      </c>
      <c r="AS84" s="33">
        <v>25.144931793212891</v>
      </c>
      <c r="AT84" s="33">
        <v>23.508794784545898</v>
      </c>
      <c r="AU84" s="33">
        <v>399.83877563476563</v>
      </c>
      <c r="AV84" s="33">
        <v>395.84756469726563</v>
      </c>
      <c r="AW84" s="33">
        <v>14.646690368652344</v>
      </c>
      <c r="AX84" s="33">
        <v>15.413435935974121</v>
      </c>
      <c r="AY84" s="33">
        <v>49.703536987304688</v>
      </c>
      <c r="AZ84" s="33">
        <v>52.305488586425781</v>
      </c>
      <c r="BA84" s="33">
        <v>400.402587890625</v>
      </c>
      <c r="BB84" s="33">
        <v>1000.95849609375</v>
      </c>
      <c r="BC84" s="33">
        <v>35.277767181396484</v>
      </c>
      <c r="BD84" s="33">
        <v>100.361328125</v>
      </c>
      <c r="BE84" s="33">
        <v>-11.370833396911621</v>
      </c>
      <c r="BF84" s="33">
        <v>0.88530796766281128</v>
      </c>
      <c r="BG84" s="33">
        <v>6.7897364497184753E-2</v>
      </c>
      <c r="BH84" s="33">
        <v>9.3740709125995636E-3</v>
      </c>
      <c r="BI84" s="33">
        <v>4.5692235231399536E-2</v>
      </c>
      <c r="BJ84" s="33">
        <v>6.9587845355272293E-3</v>
      </c>
      <c r="BK84" s="33">
        <v>0.5</v>
      </c>
      <c r="BL84" s="33">
        <v>-1.355140209197998</v>
      </c>
      <c r="BM84" s="33">
        <v>7.355140209197998</v>
      </c>
      <c r="BN84" s="33">
        <v>1</v>
      </c>
      <c r="BO84" s="33">
        <v>0</v>
      </c>
      <c r="BP84" s="33">
        <v>0.15999999642372131</v>
      </c>
      <c r="BQ84" s="33">
        <v>111115</v>
      </c>
      <c r="BR84">
        <v>2.0020129394531248</v>
      </c>
      <c r="BS84">
        <v>1.5590650970397609E-3</v>
      </c>
      <c r="BT84">
        <v>298.29493179321287</v>
      </c>
      <c r="BU84">
        <v>296.94031753540037</v>
      </c>
      <c r="BV84">
        <v>160.15335579529346</v>
      </c>
      <c r="BW84">
        <v>0.29028040383397063</v>
      </c>
      <c r="BX84">
        <v>3.2072561854264814</v>
      </c>
      <c r="BY84">
        <v>31.957091893322147</v>
      </c>
      <c r="BZ84">
        <v>16.543655957348026</v>
      </c>
      <c r="CA84">
        <v>24.467624664306641</v>
      </c>
      <c r="CB84">
        <v>3.0801441948391224</v>
      </c>
      <c r="CC84">
        <v>9.200736721559935E-2</v>
      </c>
      <c r="CD84">
        <v>1.5469129015039653</v>
      </c>
      <c r="CE84">
        <v>1.5332312933351571</v>
      </c>
      <c r="CF84">
        <v>5.7586592309591102E-2</v>
      </c>
      <c r="CG84">
        <v>25.988092042335982</v>
      </c>
      <c r="CH84">
        <v>0.65415402644328779</v>
      </c>
      <c r="CI84">
        <v>47.500930468086608</v>
      </c>
      <c r="CJ84">
        <v>394.7760619389382</v>
      </c>
      <c r="CK84">
        <v>8.87183458669389E-3</v>
      </c>
      <c r="CL84">
        <v>0</v>
      </c>
      <c r="CM84">
        <v>875.84532706277309</v>
      </c>
      <c r="CN84">
        <v>330.10089111328125</v>
      </c>
      <c r="CO84">
        <v>0.1106558729904506</v>
      </c>
      <c r="CP84" t="e">
        <v>#DIV/0!</v>
      </c>
    </row>
    <row r="85" spans="1:94" x14ac:dyDescent="0.3">
      <c r="A85" s="33">
        <v>3</v>
      </c>
      <c r="B85" s="33">
        <v>5</v>
      </c>
      <c r="C85" s="34">
        <v>45365</v>
      </c>
      <c r="D85" s="33" t="s">
        <v>409</v>
      </c>
      <c r="E85" s="35" t="s">
        <v>19</v>
      </c>
      <c r="F85" s="35" t="str">
        <f>MID(D85,3,3)</f>
        <v>186</v>
      </c>
      <c r="G85" s="36">
        <v>0</v>
      </c>
      <c r="H85" s="35" t="s">
        <v>19</v>
      </c>
      <c r="I85" s="44" t="s">
        <v>491</v>
      </c>
      <c r="J85" s="33">
        <v>1065.4999644728377</v>
      </c>
      <c r="K85" s="33">
        <v>0</v>
      </c>
      <c r="L85">
        <v>8.8778765755293136</v>
      </c>
      <c r="M85">
        <v>7.6932742833921181E-2</v>
      </c>
      <c r="N85">
        <v>200.27173724978957</v>
      </c>
      <c r="O85" s="33">
        <v>3</v>
      </c>
      <c r="P85" s="33">
        <v>3</v>
      </c>
      <c r="Q85" s="33">
        <v>0</v>
      </c>
      <c r="R85" s="33">
        <v>0</v>
      </c>
      <c r="S85" s="33">
        <v>349.899169921875</v>
      </c>
      <c r="T85" s="33">
        <v>651.80181884765625</v>
      </c>
      <c r="U85" s="33">
        <v>550.46075439453125</v>
      </c>
      <c r="V85" t="e">
        <v>#DIV/0!</v>
      </c>
      <c r="W85">
        <v>0.46318166073780792</v>
      </c>
      <c r="X85">
        <v>0.1554783394625831</v>
      </c>
      <c r="Y85" s="33">
        <v>-1</v>
      </c>
      <c r="Z85" s="33">
        <v>0.87</v>
      </c>
      <c r="AA85" s="33">
        <v>0.92</v>
      </c>
      <c r="AB85" s="33">
        <v>10.013273239135742</v>
      </c>
      <c r="AC85">
        <v>0.8750066366195679</v>
      </c>
      <c r="AD85">
        <v>1.1314076601113885E-2</v>
      </c>
      <c r="AE85">
        <v>0.33567464483572107</v>
      </c>
      <c r="AF85">
        <v>1.8628275654188882</v>
      </c>
      <c r="AG85">
        <v>-1</v>
      </c>
      <c r="AH85" s="33">
        <v>997.77618408203125</v>
      </c>
      <c r="AI85" s="33">
        <v>0.5</v>
      </c>
      <c r="AJ85">
        <v>67.871020390141396</v>
      </c>
      <c r="AK85">
        <v>1.4793372830335227</v>
      </c>
      <c r="AL85">
        <v>1.8959277026291115</v>
      </c>
      <c r="AM85">
        <v>26.747127532958984</v>
      </c>
      <c r="AN85" s="33">
        <v>2</v>
      </c>
      <c r="AO85">
        <v>4.644859790802002</v>
      </c>
      <c r="AP85" s="33">
        <v>1</v>
      </c>
      <c r="AQ85">
        <v>9.2897195816040039</v>
      </c>
      <c r="AR85" s="33">
        <v>25.259649276733398</v>
      </c>
      <c r="AS85" s="33">
        <v>26.747127532958984</v>
      </c>
      <c r="AT85" s="33">
        <v>25.018241882324219</v>
      </c>
      <c r="AU85" s="33">
        <v>400.174072265625</v>
      </c>
      <c r="AV85" s="33">
        <v>395.4466552734375</v>
      </c>
      <c r="AW85" s="33">
        <v>15.517687797546387</v>
      </c>
      <c r="AX85" s="33">
        <v>16.244722366333008</v>
      </c>
      <c r="AY85" s="33">
        <v>48.229671478271484</v>
      </c>
      <c r="AZ85" s="33">
        <v>50.489326477050781</v>
      </c>
      <c r="BA85" s="33">
        <v>400.3402099609375</v>
      </c>
      <c r="BB85" s="33">
        <v>997.77618408203125</v>
      </c>
      <c r="BC85" s="33">
        <v>34.455757141113281</v>
      </c>
      <c r="BD85" s="33">
        <v>100.36602783203125</v>
      </c>
      <c r="BE85" s="33">
        <v>-11.370833396911621</v>
      </c>
      <c r="BF85" s="33">
        <v>0.88530796766281128</v>
      </c>
      <c r="BG85" s="33">
        <v>6.7897364497184753E-2</v>
      </c>
      <c r="BH85" s="33">
        <v>9.3740709125995636E-3</v>
      </c>
      <c r="BI85" s="33">
        <v>4.5692235231399536E-2</v>
      </c>
      <c r="BJ85" s="33">
        <v>6.9587845355272293E-3</v>
      </c>
      <c r="BK85" s="33">
        <v>0.5</v>
      </c>
      <c r="BL85" s="33">
        <v>-1.355140209197998</v>
      </c>
      <c r="BM85" s="33">
        <v>7.355140209197998</v>
      </c>
      <c r="BN85" s="33">
        <v>1</v>
      </c>
      <c r="BO85" s="33">
        <v>0</v>
      </c>
      <c r="BP85" s="33">
        <v>0.15999999642372131</v>
      </c>
      <c r="BQ85" s="33">
        <v>111115</v>
      </c>
      <c r="BR85">
        <v>2.0017010498046872</v>
      </c>
      <c r="BS85">
        <v>1.4793372830335227E-3</v>
      </c>
      <c r="BT85">
        <v>299.89712753295896</v>
      </c>
      <c r="BU85">
        <v>298.40964927673338</v>
      </c>
      <c r="BV85">
        <v>159.6441858847993</v>
      </c>
      <c r="BW85">
        <v>0.29478650466753481</v>
      </c>
      <c r="BX85">
        <v>3.5263459597721107</v>
      </c>
      <c r="BY85">
        <v>35.134856245119799</v>
      </c>
      <c r="BZ85">
        <v>18.890133878786791</v>
      </c>
      <c r="CA85">
        <v>26.003388404846191</v>
      </c>
      <c r="CB85">
        <v>3.3749350472195481</v>
      </c>
      <c r="CC85">
        <v>7.6300857853573587E-2</v>
      </c>
      <c r="CD85">
        <v>1.6304182571429993</v>
      </c>
      <c r="CE85">
        <v>1.7445167900765488</v>
      </c>
      <c r="CF85">
        <v>4.7744407345028134E-2</v>
      </c>
      <c r="CG85">
        <v>20.10047875478163</v>
      </c>
      <c r="CH85">
        <v>0.50644438277347092</v>
      </c>
      <c r="CI85">
        <v>45.270963131722496</v>
      </c>
      <c r="CJ85">
        <v>394.15650509487904</v>
      </c>
      <c r="CK85">
        <v>1.0196711660055565E-2</v>
      </c>
      <c r="CL85">
        <v>0</v>
      </c>
      <c r="CM85">
        <v>873.06078293272503</v>
      </c>
      <c r="CN85">
        <v>301.90264892578125</v>
      </c>
      <c r="CO85">
        <v>0.1554783394625831</v>
      </c>
      <c r="CP85" t="e">
        <v>#DIV/0!</v>
      </c>
    </row>
    <row r="86" spans="1:94" x14ac:dyDescent="0.3">
      <c r="A86" s="33">
        <v>2</v>
      </c>
      <c r="B86" s="33">
        <v>5</v>
      </c>
      <c r="C86" s="34">
        <v>45365</v>
      </c>
      <c r="D86" s="33" t="s">
        <v>410</v>
      </c>
      <c r="E86" s="35" t="s">
        <v>19</v>
      </c>
      <c r="F86" s="35" t="str">
        <f>MID(D86,3,3)</f>
        <v>196</v>
      </c>
      <c r="G86" s="36">
        <v>0</v>
      </c>
      <c r="H86" s="35" t="s">
        <v>19</v>
      </c>
      <c r="I86" s="44" t="s">
        <v>492</v>
      </c>
      <c r="J86" s="33">
        <v>885.9999768435955</v>
      </c>
      <c r="K86" s="33">
        <v>0</v>
      </c>
      <c r="L86">
        <v>8.0924185961263451</v>
      </c>
      <c r="M86">
        <v>7.260215879144083E-2</v>
      </c>
      <c r="N86">
        <v>207.35761715736231</v>
      </c>
      <c r="O86" s="33">
        <v>2</v>
      </c>
      <c r="P86" s="33">
        <v>2</v>
      </c>
      <c r="Q86" s="33">
        <v>0</v>
      </c>
      <c r="R86" s="33">
        <v>0</v>
      </c>
      <c r="S86" s="33">
        <v>340.1953125</v>
      </c>
      <c r="T86" s="33">
        <v>685.1436767578125</v>
      </c>
      <c r="U86" s="33">
        <v>569.8221435546875</v>
      </c>
      <c r="V86" t="e">
        <v>#DIV/0!</v>
      </c>
      <c r="W86">
        <v>0.50346865330517576</v>
      </c>
      <c r="X86">
        <v>0.16831729915226137</v>
      </c>
      <c r="Y86" s="33">
        <v>-1</v>
      </c>
      <c r="Z86" s="33">
        <v>0.87</v>
      </c>
      <c r="AA86" s="33">
        <v>0.92</v>
      </c>
      <c r="AB86" s="33">
        <v>10.013273239135742</v>
      </c>
      <c r="AC86">
        <v>0.8750066366195679</v>
      </c>
      <c r="AD86">
        <v>1.0397587676824757E-2</v>
      </c>
      <c r="AE86">
        <v>0.3343153502155306</v>
      </c>
      <c r="AF86">
        <v>2.0139715380640717</v>
      </c>
      <c r="AG86">
        <v>-1</v>
      </c>
      <c r="AH86" s="33">
        <v>999.39111328125</v>
      </c>
      <c r="AI86" s="33">
        <v>0.5</v>
      </c>
      <c r="AJ86">
        <v>73.594538869478583</v>
      </c>
      <c r="AK86">
        <v>1.3373881972087938</v>
      </c>
      <c r="AL86">
        <v>1.8170215382180819</v>
      </c>
      <c r="AM86">
        <v>26.111122131347656</v>
      </c>
      <c r="AN86" s="33">
        <v>2</v>
      </c>
      <c r="AO86">
        <v>4.644859790802002</v>
      </c>
      <c r="AP86" s="33">
        <v>1</v>
      </c>
      <c r="AQ86">
        <v>9.2897195816040039</v>
      </c>
      <c r="AR86" s="33">
        <v>24.535007476806641</v>
      </c>
      <c r="AS86" s="33">
        <v>26.111122131347656</v>
      </c>
      <c r="AT86" s="33">
        <v>24.268943786621094</v>
      </c>
      <c r="AU86" s="33">
        <v>400.14678955078125</v>
      </c>
      <c r="AV86" s="33">
        <v>395.83963012695313</v>
      </c>
      <c r="AW86" s="33">
        <v>15.080175399780273</v>
      </c>
      <c r="AX86" s="33">
        <v>15.737773895263672</v>
      </c>
      <c r="AY86" s="33">
        <v>48.939228057861328</v>
      </c>
      <c r="AZ86" s="33">
        <v>51.073314666748047</v>
      </c>
      <c r="BA86" s="33">
        <v>400.34783935546875</v>
      </c>
      <c r="BB86" s="33">
        <v>999.39111328125</v>
      </c>
      <c r="BC86" s="33">
        <v>39.060276031494141</v>
      </c>
      <c r="BD86" s="33">
        <v>100.36286163330078</v>
      </c>
      <c r="BE86" s="33">
        <v>-11.370833396911621</v>
      </c>
      <c r="BF86" s="33">
        <v>0.88530796766281128</v>
      </c>
      <c r="BG86" s="33">
        <v>6.7897364497184753E-2</v>
      </c>
      <c r="BH86" s="33">
        <v>9.3740709125995636E-3</v>
      </c>
      <c r="BI86" s="33">
        <v>4.5692235231399536E-2</v>
      </c>
      <c r="BJ86" s="33">
        <v>6.9587845355272293E-3</v>
      </c>
      <c r="BK86" s="33">
        <v>0.5</v>
      </c>
      <c r="BL86" s="33">
        <v>-1.355140209197998</v>
      </c>
      <c r="BM86" s="33">
        <v>7.355140209197998</v>
      </c>
      <c r="BN86" s="33">
        <v>1</v>
      </c>
      <c r="BO86" s="33">
        <v>0</v>
      </c>
      <c r="BP86" s="33">
        <v>0.15999999642372131</v>
      </c>
      <c r="BQ86" s="33">
        <v>111115</v>
      </c>
      <c r="BR86">
        <v>2.0017391967773435</v>
      </c>
      <c r="BS86">
        <v>1.3373881972087937E-3</v>
      </c>
      <c r="BT86">
        <v>299.26112213134763</v>
      </c>
      <c r="BU86">
        <v>297.68500747680662</v>
      </c>
      <c r="BV86">
        <v>159.90257455089886</v>
      </c>
      <c r="BW86">
        <v>0.31632118186273822</v>
      </c>
      <c r="BX86">
        <v>3.3965095620846029</v>
      </c>
      <c r="BY86">
        <v>33.842294916764587</v>
      </c>
      <c r="BZ86">
        <v>18.104521021500915</v>
      </c>
      <c r="CA86">
        <v>25.323064804077148</v>
      </c>
      <c r="CB86">
        <v>3.241438678187722</v>
      </c>
      <c r="CC86">
        <v>7.2039149571363023E-2</v>
      </c>
      <c r="CD86">
        <v>1.579488023866521</v>
      </c>
      <c r="CE86">
        <v>1.661950654321201</v>
      </c>
      <c r="CF86">
        <v>4.507471509788296E-2</v>
      </c>
      <c r="CG86">
        <v>20.81100383937531</v>
      </c>
      <c r="CH86">
        <v>0.52384248916880527</v>
      </c>
      <c r="CI86">
        <v>45.568770302977313</v>
      </c>
      <c r="CJ86">
        <v>394.66362421969148</v>
      </c>
      <c r="CK86">
        <v>9.3436927442076736E-3</v>
      </c>
      <c r="CL86">
        <v>0</v>
      </c>
      <c r="CM86">
        <v>874.47385669971209</v>
      </c>
      <c r="CN86">
        <v>344.9483642578125</v>
      </c>
      <c r="CO86">
        <v>0.16831729915226137</v>
      </c>
      <c r="CP86" t="e">
        <v>#DIV/0!</v>
      </c>
    </row>
    <row r="87" spans="1:94" x14ac:dyDescent="0.3">
      <c r="A87" s="33">
        <v>6</v>
      </c>
      <c r="B87" s="33">
        <v>5</v>
      </c>
      <c r="C87" s="34">
        <v>45365</v>
      </c>
      <c r="D87" s="33" t="s">
        <v>411</v>
      </c>
      <c r="E87" s="35" t="s">
        <v>282</v>
      </c>
      <c r="F87" s="35" t="str">
        <f>MID(D87,5,3)</f>
        <v>102</v>
      </c>
      <c r="G87" s="36">
        <v>1</v>
      </c>
      <c r="H87" s="35" t="s">
        <v>19</v>
      </c>
      <c r="I87" s="44" t="s">
        <v>493</v>
      </c>
      <c r="J87" s="33">
        <v>1691.9999212957919</v>
      </c>
      <c r="K87" s="33">
        <v>0</v>
      </c>
      <c r="L87">
        <v>5.435246177703589</v>
      </c>
      <c r="M87">
        <v>2.9078237593203046E-2</v>
      </c>
      <c r="N87">
        <v>88.011177218469285</v>
      </c>
      <c r="O87" s="33">
        <v>6</v>
      </c>
      <c r="P87" s="33">
        <v>6</v>
      </c>
      <c r="Q87" s="33">
        <v>0</v>
      </c>
      <c r="R87" s="33">
        <v>0</v>
      </c>
      <c r="S87" s="33">
        <v>314.4716796875</v>
      </c>
      <c r="T87" s="33">
        <v>569.06475830078125</v>
      </c>
      <c r="U87" s="33">
        <v>468.02947998046875</v>
      </c>
      <c r="V87" t="e">
        <v>#DIV/0!</v>
      </c>
      <c r="W87">
        <v>0.4473885878533268</v>
      </c>
      <c r="X87">
        <v>0.17754618757626514</v>
      </c>
      <c r="Y87" s="33">
        <v>-1</v>
      </c>
      <c r="Z87" s="33">
        <v>0.87</v>
      </c>
      <c r="AA87" s="33">
        <v>0.92</v>
      </c>
      <c r="AB87" s="33">
        <v>9.9633035659790039</v>
      </c>
      <c r="AC87">
        <v>0.87498165178298948</v>
      </c>
      <c r="AD87">
        <v>7.3740917775393724E-3</v>
      </c>
      <c r="AE87">
        <v>0.39685005920283428</v>
      </c>
      <c r="AF87">
        <v>1.8095898456302268</v>
      </c>
      <c r="AG87">
        <v>-1</v>
      </c>
      <c r="AH87" s="33">
        <v>997.3731689453125</v>
      </c>
      <c r="AI87" s="33">
        <v>0.5</v>
      </c>
      <c r="AJ87">
        <v>77.470789585646997</v>
      </c>
      <c r="AK87">
        <v>0.68929665624106973</v>
      </c>
      <c r="AL87">
        <v>2.3177321926141845</v>
      </c>
      <c r="AM87">
        <v>29.158466339111328</v>
      </c>
      <c r="AN87" s="33">
        <v>2</v>
      </c>
      <c r="AO87">
        <v>4.644859790802002</v>
      </c>
      <c r="AP87" s="33">
        <v>1</v>
      </c>
      <c r="AQ87">
        <v>9.2897195816040039</v>
      </c>
      <c r="AR87" s="33">
        <v>27.234003067016602</v>
      </c>
      <c r="AS87" s="33">
        <v>29.158466339111328</v>
      </c>
      <c r="AT87" s="33">
        <v>27.043876647949219</v>
      </c>
      <c r="AU87" s="33">
        <v>399.95831298828125</v>
      </c>
      <c r="AV87" s="33">
        <v>397.10592651367188</v>
      </c>
      <c r="AW87" s="33">
        <v>17.008197784423828</v>
      </c>
      <c r="AX87" s="33">
        <v>17.34661865234375</v>
      </c>
      <c r="AY87" s="33">
        <v>47.045089721679688</v>
      </c>
      <c r="AZ87" s="33">
        <v>47.981170654296875</v>
      </c>
      <c r="BA87" s="33">
        <v>400.29428100585938</v>
      </c>
      <c r="BB87" s="33">
        <v>997.3731689453125</v>
      </c>
      <c r="BC87" s="33">
        <v>38.627307891845703</v>
      </c>
      <c r="BD87" s="33">
        <v>100.36923980712891</v>
      </c>
      <c r="BE87" s="33">
        <v>-11.370833396911621</v>
      </c>
      <c r="BF87" s="33">
        <v>0.88530796766281128</v>
      </c>
      <c r="BG87" s="33">
        <v>6.7897364497184753E-2</v>
      </c>
      <c r="BH87" s="33">
        <v>9.3740709125995636E-3</v>
      </c>
      <c r="BI87" s="33">
        <v>4.5692235231399536E-2</v>
      </c>
      <c r="BJ87" s="33">
        <v>6.9587845355272293E-3</v>
      </c>
      <c r="BK87" s="33">
        <v>0.75</v>
      </c>
      <c r="BL87" s="33">
        <v>-1.355140209197998</v>
      </c>
      <c r="BM87" s="33">
        <v>7.355140209197998</v>
      </c>
      <c r="BN87" s="33">
        <v>1</v>
      </c>
      <c r="BO87" s="33">
        <v>0</v>
      </c>
      <c r="BP87" s="33">
        <v>0.15999999642372131</v>
      </c>
      <c r="BQ87" s="33">
        <v>111115</v>
      </c>
      <c r="BR87">
        <v>2.0014714050292968</v>
      </c>
      <c r="BS87">
        <v>6.8929665624106967E-4</v>
      </c>
      <c r="BT87">
        <v>302.30846633911131</v>
      </c>
      <c r="BU87">
        <v>300.38400306701658</v>
      </c>
      <c r="BV87">
        <v>159.57970346436559</v>
      </c>
      <c r="BW87">
        <v>0.40594774579465531</v>
      </c>
      <c r="BX87">
        <v>4.0587991199740898</v>
      </c>
      <c r="BY87">
        <v>40.438675512273896</v>
      </c>
      <c r="BZ87">
        <v>23.092056859930146</v>
      </c>
      <c r="CA87">
        <v>28.196234703063965</v>
      </c>
      <c r="CB87">
        <v>3.8384691716066324</v>
      </c>
      <c r="CC87">
        <v>2.898750229473087E-2</v>
      </c>
      <c r="CD87">
        <v>1.7410669273599051</v>
      </c>
      <c r="CE87">
        <v>2.0974022442467275</v>
      </c>
      <c r="CF87">
        <v>1.8125319143150197E-2</v>
      </c>
      <c r="CG87">
        <v>8.833614951948265</v>
      </c>
      <c r="CH87">
        <v>0.2216314875759961</v>
      </c>
      <c r="CI87">
        <v>41.38062707972562</v>
      </c>
      <c r="CJ87">
        <v>396.31606603667427</v>
      </c>
      <c r="CK87">
        <v>5.6751142444284161E-3</v>
      </c>
      <c r="CL87">
        <v>0</v>
      </c>
      <c r="CM87">
        <v>872.68322280780421</v>
      </c>
      <c r="CN87">
        <v>254.59307861328125</v>
      </c>
      <c r="CO87">
        <v>0.17754618757626514</v>
      </c>
      <c r="CP87" t="e">
        <v>#DIV/0!</v>
      </c>
    </row>
    <row r="88" spans="1:94" x14ac:dyDescent="0.3">
      <c r="A88" s="33">
        <v>7</v>
      </c>
      <c r="B88" s="33">
        <v>5</v>
      </c>
      <c r="C88" s="34">
        <v>45365</v>
      </c>
      <c r="D88" s="33" t="s">
        <v>412</v>
      </c>
      <c r="E88" s="35" t="s">
        <v>282</v>
      </c>
      <c r="F88" s="35" t="str">
        <f>MID(D88,5,3)</f>
        <v>103</v>
      </c>
      <c r="G88" s="36">
        <v>1</v>
      </c>
      <c r="H88" s="35" t="s">
        <v>19</v>
      </c>
      <c r="I88" s="44" t="s">
        <v>494</v>
      </c>
      <c r="J88" s="33">
        <v>1848.4999105101451</v>
      </c>
      <c r="K88" s="33">
        <v>0</v>
      </c>
      <c r="L88">
        <v>4.1364956826986212</v>
      </c>
      <c r="M88">
        <v>4.555276407089881E-2</v>
      </c>
      <c r="N88">
        <v>240.09582279609276</v>
      </c>
      <c r="O88" s="33">
        <v>7</v>
      </c>
      <c r="P88" s="33">
        <v>7</v>
      </c>
      <c r="Q88" s="33">
        <v>0</v>
      </c>
      <c r="R88" s="33">
        <v>0</v>
      </c>
      <c r="S88" s="33">
        <v>302.4599609375</v>
      </c>
      <c r="T88" s="33">
        <v>504.35565185546875</v>
      </c>
      <c r="U88" s="33">
        <v>454.76150512695313</v>
      </c>
      <c r="V88" t="e">
        <v>#DIV/0!</v>
      </c>
      <c r="W88">
        <v>0.40030421028339186</v>
      </c>
      <c r="X88">
        <v>9.8331696187133499E-2</v>
      </c>
      <c r="Y88" s="33">
        <v>-1</v>
      </c>
      <c r="Z88" s="33">
        <v>0.87</v>
      </c>
      <c r="AA88" s="33">
        <v>0.92</v>
      </c>
      <c r="AB88" s="33">
        <v>9.9138288497924805</v>
      </c>
      <c r="AC88">
        <v>0.87495691442489631</v>
      </c>
      <c r="AD88">
        <v>5.8557228914336602E-3</v>
      </c>
      <c r="AE88">
        <v>0.24564242308998055</v>
      </c>
      <c r="AF88">
        <v>1.6675121238929482</v>
      </c>
      <c r="AG88">
        <v>-1</v>
      </c>
      <c r="AH88" s="33">
        <v>1002.5354614257813</v>
      </c>
      <c r="AI88" s="33">
        <v>0.5</v>
      </c>
      <c r="AJ88">
        <v>43.127069219457596</v>
      </c>
      <c r="AK88">
        <v>1.0352020220051457</v>
      </c>
      <c r="AL88">
        <v>2.2256608412818135</v>
      </c>
      <c r="AM88">
        <v>29.013217926025391</v>
      </c>
      <c r="AN88" s="33">
        <v>2</v>
      </c>
      <c r="AO88">
        <v>4.644859790802002</v>
      </c>
      <c r="AP88" s="33">
        <v>1</v>
      </c>
      <c r="AQ88">
        <v>9.2897195816040039</v>
      </c>
      <c r="AR88" s="33">
        <v>27.635356903076172</v>
      </c>
      <c r="AS88" s="33">
        <v>29.013217926025391</v>
      </c>
      <c r="AT88" s="33">
        <v>27.456836700439453</v>
      </c>
      <c r="AU88" s="33">
        <v>399.91192626953125</v>
      </c>
      <c r="AV88" s="33">
        <v>397.63943481445313</v>
      </c>
      <c r="AW88" s="33">
        <v>17.417322158813477</v>
      </c>
      <c r="AX88" s="33">
        <v>17.92529296875</v>
      </c>
      <c r="AY88" s="33">
        <v>47.059036254882813</v>
      </c>
      <c r="AZ88" s="33">
        <v>48.431495666503906</v>
      </c>
      <c r="BA88" s="33">
        <v>400.2772216796875</v>
      </c>
      <c r="BB88" s="33">
        <v>1002.5354614257813</v>
      </c>
      <c r="BC88" s="33">
        <v>35.077232360839844</v>
      </c>
      <c r="BD88" s="33">
        <v>100.37152862548828</v>
      </c>
      <c r="BE88" s="33">
        <v>-11.370833396911621</v>
      </c>
      <c r="BF88" s="33">
        <v>0.88530796766281128</v>
      </c>
      <c r="BG88" s="33">
        <v>6.7897364497184753E-2</v>
      </c>
      <c r="BH88" s="33">
        <v>9.3740709125995636E-3</v>
      </c>
      <c r="BI88" s="33">
        <v>4.5692235231399536E-2</v>
      </c>
      <c r="BJ88" s="33">
        <v>6.9587845355272293E-3</v>
      </c>
      <c r="BK88" s="33">
        <v>0.5</v>
      </c>
      <c r="BL88" s="33">
        <v>-1.355140209197998</v>
      </c>
      <c r="BM88" s="33">
        <v>7.355140209197998</v>
      </c>
      <c r="BN88" s="33">
        <v>1</v>
      </c>
      <c r="BO88" s="33">
        <v>0</v>
      </c>
      <c r="BP88" s="33">
        <v>0.15999999642372131</v>
      </c>
      <c r="BQ88" s="33">
        <v>111115</v>
      </c>
      <c r="BR88">
        <v>2.0013861083984374</v>
      </c>
      <c r="BS88">
        <v>1.0352020220051456E-3</v>
      </c>
      <c r="BT88">
        <v>302.16321792602537</v>
      </c>
      <c r="BU88">
        <v>300.78535690307615</v>
      </c>
      <c r="BV88">
        <v>160.4056702427788</v>
      </c>
      <c r="BW88">
        <v>0.3754621166856843</v>
      </c>
      <c r="BX88">
        <v>4.0248498976149678</v>
      </c>
      <c r="BY88">
        <v>40.099517788881215</v>
      </c>
      <c r="BZ88">
        <v>22.174224820131215</v>
      </c>
      <c r="CA88">
        <v>28.324287414550781</v>
      </c>
      <c r="CB88">
        <v>3.8671749056301681</v>
      </c>
      <c r="CC88">
        <v>4.5330483002102739E-2</v>
      </c>
      <c r="CD88">
        <v>1.7991890563331545</v>
      </c>
      <c r="CE88">
        <v>2.0679858492970133</v>
      </c>
      <c r="CF88">
        <v>2.8351438941677201E-2</v>
      </c>
      <c r="CG88">
        <v>24.098784750638188</v>
      </c>
      <c r="CH88">
        <v>0.60380284693877628</v>
      </c>
      <c r="CI88">
        <v>43.327649291857227</v>
      </c>
      <c r="CJ88">
        <v>397.03831126894789</v>
      </c>
      <c r="CK88">
        <v>4.5140388005489793E-3</v>
      </c>
      <c r="CL88">
        <v>0</v>
      </c>
      <c r="CM88">
        <v>877.17533393064127</v>
      </c>
      <c r="CN88">
        <v>201.89569091796875</v>
      </c>
      <c r="CO88">
        <v>9.8331696187133499E-2</v>
      </c>
      <c r="CP88" t="e">
        <v>#DIV/0!</v>
      </c>
    </row>
    <row r="89" spans="1:94" x14ac:dyDescent="0.3">
      <c r="A89" s="33">
        <v>8</v>
      </c>
      <c r="B89" s="33">
        <v>5</v>
      </c>
      <c r="C89" s="34">
        <v>45365</v>
      </c>
      <c r="D89" s="33" t="s">
        <v>414</v>
      </c>
      <c r="E89" s="35" t="s">
        <v>282</v>
      </c>
      <c r="F89" s="35" t="str">
        <f>MID(D89,5,3)</f>
        <v>110</v>
      </c>
      <c r="G89" s="36">
        <v>1</v>
      </c>
      <c r="H89" s="35" t="s">
        <v>19</v>
      </c>
      <c r="I89" s="44" t="s">
        <v>495</v>
      </c>
      <c r="J89" s="33">
        <v>2031.4998978981748</v>
      </c>
      <c r="K89" s="33">
        <v>0</v>
      </c>
      <c r="L89">
        <v>7.2590359516072986</v>
      </c>
      <c r="M89">
        <v>6.1603860844104359E-2</v>
      </c>
      <c r="N89">
        <v>195.88611436297793</v>
      </c>
      <c r="O89" s="33">
        <v>8</v>
      </c>
      <c r="P89" s="33">
        <v>8</v>
      </c>
      <c r="Q89" s="33">
        <v>0</v>
      </c>
      <c r="R89" s="33">
        <v>0</v>
      </c>
      <c r="S89" s="33">
        <v>335.49365234375</v>
      </c>
      <c r="T89" s="33">
        <v>659.7335205078125</v>
      </c>
      <c r="U89" s="33">
        <v>533.304443359375</v>
      </c>
      <c r="V89" t="e">
        <v>#DIV/0!</v>
      </c>
      <c r="W89">
        <v>0.49147096226744308</v>
      </c>
      <c r="X89">
        <v>0.19163658237514147</v>
      </c>
      <c r="Y89" s="33">
        <v>-1</v>
      </c>
      <c r="Z89" s="33">
        <v>0.87</v>
      </c>
      <c r="AA89" s="33">
        <v>0.92</v>
      </c>
      <c r="AB89" s="33">
        <v>9.9138288497924805</v>
      </c>
      <c r="AC89">
        <v>0.87495691442489631</v>
      </c>
      <c r="AD89">
        <v>9.4266849910667264E-3</v>
      </c>
      <c r="AE89">
        <v>0.38992452675334022</v>
      </c>
      <c r="AF89">
        <v>1.9664560443958661</v>
      </c>
      <c r="AG89">
        <v>-1</v>
      </c>
      <c r="AH89" s="33">
        <v>1001.3449096679688</v>
      </c>
      <c r="AI89" s="33">
        <v>0.5</v>
      </c>
      <c r="AJ89">
        <v>83.949629428549741</v>
      </c>
      <c r="AK89">
        <v>1.396043893553347</v>
      </c>
      <c r="AL89">
        <v>2.2219307087646829</v>
      </c>
      <c r="AM89">
        <v>29.250343322753906</v>
      </c>
      <c r="AN89" s="33">
        <v>2</v>
      </c>
      <c r="AO89">
        <v>4.644859790802002</v>
      </c>
      <c r="AP89" s="33">
        <v>1</v>
      </c>
      <c r="AQ89">
        <v>9.2897195816040039</v>
      </c>
      <c r="AR89" s="33">
        <v>28.010566711425781</v>
      </c>
      <c r="AS89" s="33">
        <v>29.250343322753906</v>
      </c>
      <c r="AT89" s="33">
        <v>27.839832305908203</v>
      </c>
      <c r="AU89" s="33">
        <v>400.19174194335938</v>
      </c>
      <c r="AV89" s="33">
        <v>396.28787231445313</v>
      </c>
      <c r="AW89" s="33">
        <v>17.831199645996094</v>
      </c>
      <c r="AX89" s="33">
        <v>18.515899658203125</v>
      </c>
      <c r="AY89" s="33">
        <v>47.133613586425781</v>
      </c>
      <c r="AZ89" s="33">
        <v>48.943496704101563</v>
      </c>
      <c r="BA89" s="33">
        <v>400.232177734375</v>
      </c>
      <c r="BB89" s="33">
        <v>1001.3449096679688</v>
      </c>
      <c r="BC89" s="33">
        <v>35.185684204101563</v>
      </c>
      <c r="BD89" s="33">
        <v>100.37166595458984</v>
      </c>
      <c r="BE89" s="33">
        <v>-11.370833396911621</v>
      </c>
      <c r="BF89" s="33">
        <v>0.88530796766281128</v>
      </c>
      <c r="BG89" s="33">
        <v>6.7897364497184753E-2</v>
      </c>
      <c r="BH89" s="33">
        <v>9.3740709125995636E-3</v>
      </c>
      <c r="BI89" s="33">
        <v>4.5692235231399536E-2</v>
      </c>
      <c r="BJ89" s="33">
        <v>6.9587845355272293E-3</v>
      </c>
      <c r="BK89" s="33">
        <v>0.5</v>
      </c>
      <c r="BL89" s="33">
        <v>-1.355140209197998</v>
      </c>
      <c r="BM89" s="33">
        <v>7.355140209197998</v>
      </c>
      <c r="BN89" s="33">
        <v>1</v>
      </c>
      <c r="BO89" s="33">
        <v>0</v>
      </c>
      <c r="BP89" s="33">
        <v>0.15999999642372131</v>
      </c>
      <c r="BQ89" s="33">
        <v>111115</v>
      </c>
      <c r="BR89">
        <v>2.0011608886718748</v>
      </c>
      <c r="BS89">
        <v>1.396043893553347E-3</v>
      </c>
      <c r="BT89">
        <v>302.40034332275388</v>
      </c>
      <c r="BU89">
        <v>301.16056671142576</v>
      </c>
      <c r="BV89">
        <v>160.21518196578654</v>
      </c>
      <c r="BW89">
        <v>0.32008012415392839</v>
      </c>
      <c r="BX89">
        <v>4.0804024041065512</v>
      </c>
      <c r="BY89">
        <v>40.652930937228909</v>
      </c>
      <c r="BZ89">
        <v>22.137031279025784</v>
      </c>
      <c r="CA89">
        <v>28.630455017089844</v>
      </c>
      <c r="CB89">
        <v>3.9365691905681546</v>
      </c>
      <c r="CC89">
        <v>6.1198032118977265E-2</v>
      </c>
      <c r="CD89">
        <v>1.8584716953418683</v>
      </c>
      <c r="CE89">
        <v>2.0780974952262863</v>
      </c>
      <c r="CF89">
        <v>3.8285025386235162E-2</v>
      </c>
      <c r="CG89">
        <v>19.661415635983406</v>
      </c>
      <c r="CH89">
        <v>0.49430257155975477</v>
      </c>
      <c r="CI89">
        <v>44.255852268616302</v>
      </c>
      <c r="CJ89">
        <v>395.23297518342713</v>
      </c>
      <c r="CK89">
        <v>8.1282393640817359E-3</v>
      </c>
      <c r="CL89">
        <v>0</v>
      </c>
      <c r="CM89">
        <v>876.13365243816247</v>
      </c>
      <c r="CN89">
        <v>324.2398681640625</v>
      </c>
      <c r="CO89">
        <v>0.19163658237514147</v>
      </c>
      <c r="CP89" t="e">
        <v>#DIV/0!</v>
      </c>
    </row>
    <row r="90" spans="1:94" x14ac:dyDescent="0.3">
      <c r="A90" s="33">
        <v>9</v>
      </c>
      <c r="B90" s="33">
        <v>5</v>
      </c>
      <c r="C90" s="34">
        <v>45365</v>
      </c>
      <c r="D90" s="33" t="s">
        <v>415</v>
      </c>
      <c r="E90" s="35" t="s">
        <v>282</v>
      </c>
      <c r="F90" s="35" t="str">
        <f>MID(D90,5,3)</f>
        <v>138</v>
      </c>
      <c r="G90" s="36">
        <v>1</v>
      </c>
      <c r="H90" s="35" t="s">
        <v>19</v>
      </c>
      <c r="I90" s="44" t="s">
        <v>496</v>
      </c>
      <c r="J90" s="33">
        <v>2249.9998828396201</v>
      </c>
      <c r="K90" s="33">
        <v>0</v>
      </c>
      <c r="L90">
        <v>8.4732487319186927</v>
      </c>
      <c r="M90">
        <v>8.8935667745251246E-2</v>
      </c>
      <c r="N90">
        <v>230.34833147305247</v>
      </c>
      <c r="O90" s="33">
        <v>9</v>
      </c>
      <c r="P90" s="33">
        <v>9</v>
      </c>
      <c r="Q90" s="33">
        <v>0</v>
      </c>
      <c r="R90" s="33">
        <v>0</v>
      </c>
      <c r="S90" s="33">
        <v>321.384521484375</v>
      </c>
      <c r="T90" s="33">
        <v>565.64398193359375</v>
      </c>
      <c r="U90" s="33">
        <v>478.85400390625</v>
      </c>
      <c r="V90" t="e">
        <v>#DIV/0!</v>
      </c>
      <c r="W90">
        <v>0.43182543835124665</v>
      </c>
      <c r="X90">
        <v>0.15343569594899861</v>
      </c>
      <c r="Y90" s="33">
        <v>-1</v>
      </c>
      <c r="Z90" s="33">
        <v>0.87</v>
      </c>
      <c r="AA90" s="33">
        <v>0.92</v>
      </c>
      <c r="AB90" s="33">
        <v>9.9138288497924805</v>
      </c>
      <c r="AC90">
        <v>0.87495691442489631</v>
      </c>
      <c r="AD90">
        <v>1.0814215029350534E-2</v>
      </c>
      <c r="AE90">
        <v>0.3553187985747937</v>
      </c>
      <c r="AF90">
        <v>1.7600224781239009</v>
      </c>
      <c r="AG90">
        <v>-1</v>
      </c>
      <c r="AH90" s="33">
        <v>1001.1917724609375</v>
      </c>
      <c r="AI90" s="33">
        <v>0.5</v>
      </c>
      <c r="AJ90">
        <v>67.204809046931246</v>
      </c>
      <c r="AK90">
        <v>1.9914182498030706</v>
      </c>
      <c r="AL90">
        <v>2.2006781706322753</v>
      </c>
      <c r="AM90">
        <v>29.435409545898438</v>
      </c>
      <c r="AN90" s="33">
        <v>2</v>
      </c>
      <c r="AO90">
        <v>4.644859790802002</v>
      </c>
      <c r="AP90" s="33">
        <v>1</v>
      </c>
      <c r="AQ90">
        <v>9.2897195816040039</v>
      </c>
      <c r="AR90" s="33">
        <v>28.525400161743164</v>
      </c>
      <c r="AS90" s="33">
        <v>29.435409545898438</v>
      </c>
      <c r="AT90" s="33">
        <v>28.396215438842773</v>
      </c>
      <c r="AU90" s="33">
        <v>399.96319580078125</v>
      </c>
      <c r="AV90" s="33">
        <v>395.33615112304688</v>
      </c>
      <c r="AW90" s="33">
        <v>18.188007354736328</v>
      </c>
      <c r="AX90" s="33">
        <v>19.163955688476563</v>
      </c>
      <c r="AY90" s="33">
        <v>46.65869140625</v>
      </c>
      <c r="AZ90" s="33">
        <v>49.162342071533203</v>
      </c>
      <c r="BA90" s="33">
        <v>400.2783203125</v>
      </c>
      <c r="BB90" s="33">
        <v>1001.1917724609375</v>
      </c>
      <c r="BC90" s="33">
        <v>39.563568115234375</v>
      </c>
      <c r="BD90" s="33">
        <v>100.37300872802734</v>
      </c>
      <c r="BE90" s="33">
        <v>-11.370833396911621</v>
      </c>
      <c r="BF90" s="33">
        <v>0.88530796766281128</v>
      </c>
      <c r="BG90" s="33">
        <v>6.7897364497184753E-2</v>
      </c>
      <c r="BH90" s="33">
        <v>9.3740709125995636E-3</v>
      </c>
      <c r="BI90" s="33">
        <v>4.5692235231399536E-2</v>
      </c>
      <c r="BJ90" s="33">
        <v>6.9587845355272293E-3</v>
      </c>
      <c r="BK90" s="33">
        <v>0.75</v>
      </c>
      <c r="BL90" s="33">
        <v>-1.355140209197998</v>
      </c>
      <c r="BM90" s="33">
        <v>7.355140209197998</v>
      </c>
      <c r="BN90" s="33">
        <v>1</v>
      </c>
      <c r="BO90" s="33">
        <v>0</v>
      </c>
      <c r="BP90" s="33">
        <v>0.15999999642372131</v>
      </c>
      <c r="BQ90" s="33">
        <v>111115</v>
      </c>
      <c r="BR90">
        <v>2.0013916015624997</v>
      </c>
      <c r="BS90">
        <v>1.9914182498030706E-3</v>
      </c>
      <c r="BT90">
        <v>302.58540954589841</v>
      </c>
      <c r="BU90">
        <v>301.67540016174314</v>
      </c>
      <c r="BV90">
        <v>160.1906800132092</v>
      </c>
      <c r="BW90">
        <v>0.234624263675283</v>
      </c>
      <c r="BX90">
        <v>4.1242220622152628</v>
      </c>
      <c r="BY90">
        <v>41.088955232878739</v>
      </c>
      <c r="BZ90">
        <v>21.924999544402176</v>
      </c>
      <c r="CA90">
        <v>28.980404853820801</v>
      </c>
      <c r="CB90">
        <v>4.0172148062981536</v>
      </c>
      <c r="CC90">
        <v>8.8092310911355207E-2</v>
      </c>
      <c r="CD90">
        <v>1.9235438915829872</v>
      </c>
      <c r="CE90">
        <v>2.0936709147151662</v>
      </c>
      <c r="CF90">
        <v>5.5132848593585464E-2</v>
      </c>
      <c r="CG90">
        <v>23.120755085431231</v>
      </c>
      <c r="CH90">
        <v>0.58266447634169793</v>
      </c>
      <c r="CI90">
        <v>45.504403082073843</v>
      </c>
      <c r="CJ90">
        <v>394.10480224457888</v>
      </c>
      <c r="CK90">
        <v>9.7834414479582247E-3</v>
      </c>
      <c r="CL90">
        <v>0</v>
      </c>
      <c r="CM90">
        <v>875.9996639800147</v>
      </c>
      <c r="CN90">
        <v>244.25946044921875</v>
      </c>
      <c r="CO90">
        <v>0.15343569594899861</v>
      </c>
      <c r="CP90" t="e">
        <v>#DIV/0!</v>
      </c>
    </row>
    <row r="91" spans="1:94" x14ac:dyDescent="0.3">
      <c r="A91" s="33">
        <v>10</v>
      </c>
      <c r="B91" s="33">
        <v>5</v>
      </c>
      <c r="C91" s="34">
        <v>45365</v>
      </c>
      <c r="D91" s="33" t="s">
        <v>475</v>
      </c>
      <c r="E91" s="35" t="s">
        <v>282</v>
      </c>
      <c r="F91" s="35" t="str">
        <f>MID(D91,5,3)</f>
        <v>08</v>
      </c>
      <c r="G91" s="36">
        <v>1</v>
      </c>
      <c r="H91" s="35" t="s">
        <v>19</v>
      </c>
      <c r="I91" s="44" t="s">
        <v>497</v>
      </c>
      <c r="J91" s="33">
        <v>2448.9998691249639</v>
      </c>
      <c r="K91" s="33">
        <v>0</v>
      </c>
      <c r="L91">
        <v>8.3926497620879754</v>
      </c>
      <c r="M91">
        <v>9.4354241495932398E-2</v>
      </c>
      <c r="N91">
        <v>239.85646329810046</v>
      </c>
      <c r="O91" s="33">
        <v>10</v>
      </c>
      <c r="P91" s="33">
        <v>10</v>
      </c>
      <c r="Q91" s="33">
        <v>0</v>
      </c>
      <c r="R91" s="33">
        <v>0</v>
      </c>
      <c r="S91" s="33">
        <v>324.67724609375</v>
      </c>
      <c r="T91" s="33">
        <v>601.639404296875</v>
      </c>
      <c r="U91" s="33">
        <v>500.26199340820313</v>
      </c>
      <c r="V91" t="e">
        <v>#DIV/0!</v>
      </c>
      <c r="W91">
        <v>0.46034577560092765</v>
      </c>
      <c r="X91">
        <v>0.16850194678845845</v>
      </c>
      <c r="Y91" s="33">
        <v>-1</v>
      </c>
      <c r="Z91" s="33">
        <v>0.87</v>
      </c>
      <c r="AA91" s="33">
        <v>0.92</v>
      </c>
      <c r="AB91" s="33">
        <v>9.9138288497924805</v>
      </c>
      <c r="AC91">
        <v>0.87495691442489631</v>
      </c>
      <c r="AD91">
        <v>1.0752015180241268E-2</v>
      </c>
      <c r="AE91">
        <v>0.3660334377316678</v>
      </c>
      <c r="AF91">
        <v>1.8530383990110371</v>
      </c>
      <c r="AG91">
        <v>-1</v>
      </c>
      <c r="AH91" s="33">
        <v>998.4161376953125</v>
      </c>
      <c r="AI91" s="33">
        <v>0.5</v>
      </c>
      <c r="AJ91">
        <v>73.599215769450794</v>
      </c>
      <c r="AK91">
        <v>2.189777835589938</v>
      </c>
      <c r="AL91">
        <v>2.2804476707006351</v>
      </c>
      <c r="AM91">
        <v>29.938064575195313</v>
      </c>
      <c r="AN91" s="33">
        <v>2</v>
      </c>
      <c r="AO91">
        <v>4.644859790802002</v>
      </c>
      <c r="AP91" s="33">
        <v>1</v>
      </c>
      <c r="AQ91">
        <v>9.2897195816040039</v>
      </c>
      <c r="AR91" s="33">
        <v>29.062944412231445</v>
      </c>
      <c r="AS91" s="33">
        <v>29.938064575195313</v>
      </c>
      <c r="AT91" s="33">
        <v>28.928050994873047</v>
      </c>
      <c r="AU91" s="33">
        <v>399.93267822265625</v>
      </c>
      <c r="AV91" s="33">
        <v>395.30673217773438</v>
      </c>
      <c r="AW91" s="33">
        <v>18.501947402954102</v>
      </c>
      <c r="AX91" s="33">
        <v>19.574663162231445</v>
      </c>
      <c r="AY91" s="33">
        <v>46.010581970214844</v>
      </c>
      <c r="AZ91" s="33">
        <v>48.678207397460938</v>
      </c>
      <c r="BA91" s="33">
        <v>400.27633666992188</v>
      </c>
      <c r="BB91" s="33">
        <v>998.4161376953125</v>
      </c>
      <c r="BC91" s="33">
        <v>147.23101806640625</v>
      </c>
      <c r="BD91" s="33">
        <v>100.378173828125</v>
      </c>
      <c r="BE91" s="33">
        <v>-11.370833396911621</v>
      </c>
      <c r="BF91" s="33">
        <v>0.88530796766281128</v>
      </c>
      <c r="BG91" s="33">
        <v>6.7897364497184753E-2</v>
      </c>
      <c r="BH91" s="33">
        <v>9.3740709125995636E-3</v>
      </c>
      <c r="BI91" s="33">
        <v>4.5692235231399536E-2</v>
      </c>
      <c r="BJ91" s="33">
        <v>6.9587845355272293E-3</v>
      </c>
      <c r="BK91" s="33">
        <v>0.75</v>
      </c>
      <c r="BL91" s="33">
        <v>-1.355140209197998</v>
      </c>
      <c r="BM91" s="33">
        <v>7.355140209197998</v>
      </c>
      <c r="BN91" s="33">
        <v>1</v>
      </c>
      <c r="BO91" s="33">
        <v>0</v>
      </c>
      <c r="BP91" s="33">
        <v>0.15999999642372131</v>
      </c>
      <c r="BQ91" s="33">
        <v>111115</v>
      </c>
      <c r="BR91">
        <v>2.0013816833496092</v>
      </c>
      <c r="BS91">
        <v>2.1897778355899379E-3</v>
      </c>
      <c r="BT91">
        <v>303.08806457519529</v>
      </c>
      <c r="BU91">
        <v>302.21294441223142</v>
      </c>
      <c r="BV91">
        <v>159.74657846063565</v>
      </c>
      <c r="BW91">
        <v>0.20091803772605601</v>
      </c>
      <c r="BX91">
        <v>4.2453166122260981</v>
      </c>
      <c r="BY91">
        <v>42.293224217201299</v>
      </c>
      <c r="BZ91">
        <v>22.718561054969854</v>
      </c>
      <c r="CA91">
        <v>29.500504493713379</v>
      </c>
      <c r="CB91">
        <v>4.1397323573294589</v>
      </c>
      <c r="CC91">
        <v>9.3405535949055984E-2</v>
      </c>
      <c r="CD91">
        <v>1.964868941525463</v>
      </c>
      <c r="CE91">
        <v>2.1748634158039959</v>
      </c>
      <c r="CF91">
        <v>5.8462960349349169E-2</v>
      </c>
      <c r="CG91">
        <v>24.076353766736016</v>
      </c>
      <c r="CH91">
        <v>0.60676038067132709</v>
      </c>
      <c r="CI91">
        <v>45.125846584421033</v>
      </c>
      <c r="CJ91">
        <v>394.08709609730249</v>
      </c>
      <c r="CK91">
        <v>9.6101960544084913E-3</v>
      </c>
      <c r="CL91">
        <v>0</v>
      </c>
      <c r="CM91">
        <v>873.57110314991303</v>
      </c>
      <c r="CN91">
        <v>276.962158203125</v>
      </c>
      <c r="CO91">
        <v>0.16850194678845845</v>
      </c>
      <c r="CP91" t="e">
        <v>#DIV/0!</v>
      </c>
    </row>
    <row r="92" spans="1:94" x14ac:dyDescent="0.3">
      <c r="A92" s="33">
        <v>12</v>
      </c>
      <c r="B92" s="33">
        <v>5</v>
      </c>
      <c r="C92" s="34">
        <v>45365</v>
      </c>
      <c r="D92" s="33" t="s">
        <v>498</v>
      </c>
      <c r="E92" s="33" t="s">
        <v>17</v>
      </c>
      <c r="F92" s="35" t="str">
        <f>MID(D92,3,3)</f>
        <v>076</v>
      </c>
      <c r="G92" s="36">
        <v>0</v>
      </c>
      <c r="H92" s="33" t="s">
        <v>17</v>
      </c>
      <c r="I92" s="44" t="s">
        <v>499</v>
      </c>
      <c r="J92" s="33">
        <v>2768.9998470712453</v>
      </c>
      <c r="K92" s="33">
        <v>0</v>
      </c>
      <c r="L92">
        <v>1.6428938220096345</v>
      </c>
      <c r="M92">
        <v>2.6023187155900768E-2</v>
      </c>
      <c r="N92">
        <v>282.86905355255698</v>
      </c>
      <c r="O92" s="33">
        <v>12</v>
      </c>
      <c r="P92" s="33">
        <v>12</v>
      </c>
      <c r="Q92" s="33">
        <v>0</v>
      </c>
      <c r="R92" s="33">
        <v>0</v>
      </c>
      <c r="S92" s="33">
        <v>298.79833984375</v>
      </c>
      <c r="T92" s="33">
        <v>426.89877319335938</v>
      </c>
      <c r="U92" s="33">
        <v>397.10177612304688</v>
      </c>
      <c r="V92" t="e">
        <v>#DIV/0!</v>
      </c>
      <c r="W92">
        <v>0.30007215151116778</v>
      </c>
      <c r="X92">
        <v>6.9798741391126601E-2</v>
      </c>
      <c r="Y92" s="33">
        <v>-1</v>
      </c>
      <c r="Z92" s="33">
        <v>0.87</v>
      </c>
      <c r="AA92" s="33">
        <v>0.92</v>
      </c>
      <c r="AB92" s="33">
        <v>9.9138288497924805</v>
      </c>
      <c r="AC92">
        <v>0.87495691442489631</v>
      </c>
      <c r="AD92">
        <v>3.0272438257057943E-3</v>
      </c>
      <c r="AE92">
        <v>0.23260652826201669</v>
      </c>
      <c r="AF92">
        <v>1.4287186917323458</v>
      </c>
      <c r="AG92">
        <v>-1</v>
      </c>
      <c r="AH92" s="33">
        <v>997.804931640625</v>
      </c>
      <c r="AI92" s="33">
        <v>0.5</v>
      </c>
      <c r="AJ92">
        <v>30.468418308467072</v>
      </c>
      <c r="AK92">
        <v>0.70918543476502904</v>
      </c>
      <c r="AL92">
        <v>2.653780816973851</v>
      </c>
      <c r="AM92">
        <v>31.314016342163086</v>
      </c>
      <c r="AN92" s="33">
        <v>2</v>
      </c>
      <c r="AO92">
        <v>4.644859790802002</v>
      </c>
      <c r="AP92" s="33">
        <v>1</v>
      </c>
      <c r="AQ92">
        <v>9.2897195816040039</v>
      </c>
      <c r="AR92" s="33">
        <v>29.936407089233398</v>
      </c>
      <c r="AS92" s="33">
        <v>31.314016342163086</v>
      </c>
      <c r="AT92" s="33">
        <v>29.817092895507813</v>
      </c>
      <c r="AU92" s="33">
        <v>399.98672485351563</v>
      </c>
      <c r="AV92" s="33">
        <v>399.02447509765625</v>
      </c>
      <c r="AW92" s="33">
        <v>18.970495223999023</v>
      </c>
      <c r="AX92" s="33">
        <v>19.317989349365234</v>
      </c>
      <c r="AY92" s="33">
        <v>44.856636047363281</v>
      </c>
      <c r="AZ92" s="33">
        <v>45.678302764892578</v>
      </c>
      <c r="BA92" s="33">
        <v>400.2861328125</v>
      </c>
      <c r="BB92" s="33">
        <v>997.804931640625</v>
      </c>
      <c r="BC92" s="33">
        <v>75.567596435546875</v>
      </c>
      <c r="BD92" s="33">
        <v>100.37296295166016</v>
      </c>
      <c r="BE92" s="33">
        <v>-11.370833396911621</v>
      </c>
      <c r="BF92" s="33">
        <v>0.88530796766281128</v>
      </c>
      <c r="BG92" s="33">
        <v>6.7897364497184753E-2</v>
      </c>
      <c r="BH92" s="33">
        <v>9.3740709125995636E-3</v>
      </c>
      <c r="BI92" s="33">
        <v>4.5692235231399536E-2</v>
      </c>
      <c r="BJ92" s="33">
        <v>6.9587845355272293E-3</v>
      </c>
      <c r="BK92" s="33">
        <v>0.5</v>
      </c>
      <c r="BL92" s="33">
        <v>-1.355140209197998</v>
      </c>
      <c r="BM92" s="33">
        <v>7.355140209197998</v>
      </c>
      <c r="BN92" s="33">
        <v>1</v>
      </c>
      <c r="BO92" s="33">
        <v>0</v>
      </c>
      <c r="BP92" s="33">
        <v>0.15999999642372131</v>
      </c>
      <c r="BQ92" s="33">
        <v>111115</v>
      </c>
      <c r="BR92">
        <v>2.0014306640625001</v>
      </c>
      <c r="BS92">
        <v>7.0918543476502908E-4</v>
      </c>
      <c r="BT92">
        <v>304.46401634216306</v>
      </c>
      <c r="BU92">
        <v>303.08640708923338</v>
      </c>
      <c r="BV92">
        <v>159.64878549407149</v>
      </c>
      <c r="BW92">
        <v>0.42552538108715965</v>
      </c>
      <c r="BX92">
        <v>4.5927846462382531</v>
      </c>
      <c r="BY92">
        <v>45.757189099320982</v>
      </c>
      <c r="BZ92">
        <v>26.439199749955748</v>
      </c>
      <c r="CA92">
        <v>30.625211715698242</v>
      </c>
      <c r="CB92">
        <v>4.4158648994046983</v>
      </c>
      <c r="CC92">
        <v>2.5950492333108748E-2</v>
      </c>
      <c r="CD92">
        <v>1.9390038292644021</v>
      </c>
      <c r="CE92">
        <v>2.4768610701402962</v>
      </c>
      <c r="CF92">
        <v>1.6225573255463626E-2</v>
      </c>
      <c r="CG92">
        <v>28.392405032401975</v>
      </c>
      <c r="CH92">
        <v>0.70890151157602133</v>
      </c>
      <c r="CI92">
        <v>40.442016538504902</v>
      </c>
      <c r="CJ92">
        <v>398.78572659290001</v>
      </c>
      <c r="CK92">
        <v>1.6661062492978431E-3</v>
      </c>
      <c r="CL92">
        <v>0</v>
      </c>
      <c r="CM92">
        <v>873.0363241862259</v>
      </c>
      <c r="CN92">
        <v>128.10043334960938</v>
      </c>
      <c r="CO92">
        <v>6.9798741391126601E-2</v>
      </c>
      <c r="CP92" t="e">
        <v>#DIV/0!</v>
      </c>
    </row>
    <row r="93" spans="1:94" x14ac:dyDescent="0.3">
      <c r="A93" s="33">
        <v>11</v>
      </c>
      <c r="B93" s="33">
        <v>5</v>
      </c>
      <c r="C93" s="34">
        <v>45365</v>
      </c>
      <c r="D93" s="33" t="s">
        <v>500</v>
      </c>
      <c r="E93" s="33" t="s">
        <v>17</v>
      </c>
      <c r="F93" s="35" t="str">
        <f>MID(D93,3,3)</f>
        <v>077</v>
      </c>
      <c r="G93" s="36">
        <v>0</v>
      </c>
      <c r="H93" s="33" t="s">
        <v>17</v>
      </c>
      <c r="I93" s="44" t="s">
        <v>501</v>
      </c>
      <c r="J93" s="33">
        <v>2622.9998571332544</v>
      </c>
      <c r="K93" s="33">
        <v>0</v>
      </c>
      <c r="L93">
        <v>5.2548114252746316</v>
      </c>
      <c r="M93">
        <v>5.7927903813482555E-2</v>
      </c>
      <c r="N93">
        <v>238.11620890953432</v>
      </c>
      <c r="O93" s="33">
        <v>11</v>
      </c>
      <c r="P93" s="33">
        <v>11</v>
      </c>
      <c r="Q93" s="33">
        <v>0</v>
      </c>
      <c r="R93" s="33">
        <v>0</v>
      </c>
      <c r="S93" s="33">
        <v>348.983154296875</v>
      </c>
      <c r="T93" s="33">
        <v>492.27703857421875</v>
      </c>
      <c r="U93" s="33">
        <v>438.85311889648438</v>
      </c>
      <c r="V93" t="e">
        <v>#DIV/0!</v>
      </c>
      <c r="W93">
        <v>0.29108382688813927</v>
      </c>
      <c r="X93">
        <v>0.10852409414110802</v>
      </c>
      <c r="Y93" s="33">
        <v>-1</v>
      </c>
      <c r="Z93" s="33">
        <v>0.87</v>
      </c>
      <c r="AA93" s="33">
        <v>0.92</v>
      </c>
      <c r="AB93" s="33">
        <v>9.9138288497924805</v>
      </c>
      <c r="AC93">
        <v>0.87495691442489631</v>
      </c>
      <c r="AD93">
        <v>7.1610281769405922E-3</v>
      </c>
      <c r="AE93">
        <v>0.37282763285509773</v>
      </c>
      <c r="AF93">
        <v>1.4106040148730092</v>
      </c>
      <c r="AG93">
        <v>-1</v>
      </c>
      <c r="AH93" s="33">
        <v>998.279541015625</v>
      </c>
      <c r="AI93" s="33">
        <v>0.5</v>
      </c>
      <c r="AJ93">
        <v>47.395271124417292</v>
      </c>
      <c r="AK93">
        <v>1.4607264118807954</v>
      </c>
      <c r="AL93">
        <v>2.4658640808117669</v>
      </c>
      <c r="AM93">
        <v>30.661285400390625</v>
      </c>
      <c r="AN93" s="33">
        <v>2</v>
      </c>
      <c r="AO93">
        <v>4.644859790802002</v>
      </c>
      <c r="AP93" s="33">
        <v>1</v>
      </c>
      <c r="AQ93">
        <v>9.2897195816040039</v>
      </c>
      <c r="AR93" s="33">
        <v>29.560602188110352</v>
      </c>
      <c r="AS93" s="33">
        <v>30.661285400390625</v>
      </c>
      <c r="AT93" s="33">
        <v>29.4219970703125</v>
      </c>
      <c r="AU93" s="33">
        <v>399.82595825195313</v>
      </c>
      <c r="AV93" s="33">
        <v>396.91070556640625</v>
      </c>
      <c r="AW93" s="33">
        <v>18.802444458007813</v>
      </c>
      <c r="AX93" s="33">
        <v>19.518051147460938</v>
      </c>
      <c r="AY93" s="33">
        <v>45.431964874267578</v>
      </c>
      <c r="AZ93" s="33">
        <v>47.16107177734375</v>
      </c>
      <c r="BA93" s="33">
        <v>400.28018188476563</v>
      </c>
      <c r="BB93" s="33">
        <v>998.279541015625</v>
      </c>
      <c r="BC93" s="33">
        <v>64.657791137695313</v>
      </c>
      <c r="BD93" s="33">
        <v>100.37461090087891</v>
      </c>
      <c r="BE93" s="33">
        <v>-11.370833396911621</v>
      </c>
      <c r="BF93" s="33">
        <v>0.88530796766281128</v>
      </c>
      <c r="BG93" s="33">
        <v>6.7897364497184753E-2</v>
      </c>
      <c r="BH93" s="33">
        <v>9.3740709125995636E-3</v>
      </c>
      <c r="BI93" s="33">
        <v>4.5692235231399536E-2</v>
      </c>
      <c r="BJ93" s="33">
        <v>6.9587845355272293E-3</v>
      </c>
      <c r="BK93" s="33">
        <v>0.5</v>
      </c>
      <c r="BL93" s="33">
        <v>-1.355140209197998</v>
      </c>
      <c r="BM93" s="33">
        <v>7.355140209197998</v>
      </c>
      <c r="BN93" s="33">
        <v>1</v>
      </c>
      <c r="BO93" s="33">
        <v>0</v>
      </c>
      <c r="BP93" s="33">
        <v>0.15999999642372131</v>
      </c>
      <c r="BQ93" s="33">
        <v>111115</v>
      </c>
      <c r="BR93">
        <v>2.0014009094238276</v>
      </c>
      <c r="BS93">
        <v>1.4607264118807954E-3</v>
      </c>
      <c r="BT93">
        <v>303.8112854003906</v>
      </c>
      <c r="BU93">
        <v>302.71060218811033</v>
      </c>
      <c r="BV93">
        <v>159.72472299237415</v>
      </c>
      <c r="BW93">
        <v>0.31268173756418322</v>
      </c>
      <c r="BX93">
        <v>4.4249808702816118</v>
      </c>
      <c r="BY93">
        <v>44.0846627505369</v>
      </c>
      <c r="BZ93">
        <v>24.566611603075962</v>
      </c>
      <c r="CA93">
        <v>30.110943794250488</v>
      </c>
      <c r="CB93">
        <v>4.2876750843457456</v>
      </c>
      <c r="CC93">
        <v>5.7568921294569746E-2</v>
      </c>
      <c r="CD93">
        <v>1.9591167894698447</v>
      </c>
      <c r="CE93">
        <v>2.3285582948759007</v>
      </c>
      <c r="CF93">
        <v>3.6012656853887513E-2</v>
      </c>
      <c r="CG93">
        <v>23.900821818486904</v>
      </c>
      <c r="CH93">
        <v>0.59992387600060748</v>
      </c>
      <c r="CI93">
        <v>42.800327023339015</v>
      </c>
      <c r="CJ93">
        <v>396.14706621628329</v>
      </c>
      <c r="CK93">
        <v>5.6773775859528955E-3</v>
      </c>
      <c r="CL93">
        <v>0</v>
      </c>
      <c r="CM93">
        <v>873.45158694053293</v>
      </c>
      <c r="CN93">
        <v>143.29388427734375</v>
      </c>
      <c r="CO93">
        <v>0.10852409414110802</v>
      </c>
      <c r="CP93" t="e">
        <v>#DIV/0!</v>
      </c>
    </row>
    <row r="94" spans="1:94" x14ac:dyDescent="0.3">
      <c r="A94" s="33">
        <v>15</v>
      </c>
      <c r="B94" s="33">
        <v>5</v>
      </c>
      <c r="C94" s="34">
        <v>45365</v>
      </c>
      <c r="D94" s="33" t="s">
        <v>502</v>
      </c>
      <c r="E94" s="33" t="s">
        <v>17</v>
      </c>
      <c r="F94" s="35" t="str">
        <f>MID(D94,3,3)</f>
        <v>081</v>
      </c>
      <c r="G94" s="36">
        <v>0</v>
      </c>
      <c r="H94" s="33" t="s">
        <v>17</v>
      </c>
      <c r="I94" s="44" t="s">
        <v>503</v>
      </c>
      <c r="J94" s="33">
        <v>3273.4998123021796</v>
      </c>
      <c r="K94" s="33">
        <v>0</v>
      </c>
      <c r="L94">
        <v>2.7229878624460166</v>
      </c>
      <c r="M94">
        <v>1.8013688781810352E-2</v>
      </c>
      <c r="N94">
        <v>142.54475979025375</v>
      </c>
      <c r="O94" s="33">
        <v>15</v>
      </c>
      <c r="P94" s="33">
        <v>15</v>
      </c>
      <c r="Q94" s="33">
        <v>0</v>
      </c>
      <c r="R94" s="33">
        <v>0</v>
      </c>
      <c r="S94" s="33">
        <v>276.260986328125</v>
      </c>
      <c r="T94" s="33">
        <v>388.49612426757813</v>
      </c>
      <c r="U94" s="33">
        <v>367.65737915039063</v>
      </c>
      <c r="V94" t="e">
        <v>#DIV/0!</v>
      </c>
      <c r="W94">
        <v>0.28889641602228899</v>
      </c>
      <c r="X94">
        <v>5.3639518686252677E-2</v>
      </c>
      <c r="Y94" s="33">
        <v>-1</v>
      </c>
      <c r="Z94" s="33">
        <v>0.87</v>
      </c>
      <c r="AA94" s="33">
        <v>0.92</v>
      </c>
      <c r="AB94" s="33">
        <v>9.8163394927978516</v>
      </c>
      <c r="AC94">
        <v>0.87490816974639896</v>
      </c>
      <c r="AD94">
        <v>4.2483559427938357E-3</v>
      </c>
      <c r="AE94">
        <v>0.18567041926236383</v>
      </c>
      <c r="AF94">
        <v>1.4062648853578894</v>
      </c>
      <c r="AG94">
        <v>-1</v>
      </c>
      <c r="AH94" s="33">
        <v>1001.6321411132813</v>
      </c>
      <c r="AI94" s="33">
        <v>0.5</v>
      </c>
      <c r="AJ94">
        <v>23.503124468078031</v>
      </c>
      <c r="AK94">
        <v>0.57126329533477838</v>
      </c>
      <c r="AL94">
        <v>3.0774792182676416</v>
      </c>
      <c r="AM94">
        <v>32.993309020996094</v>
      </c>
      <c r="AN94" s="33">
        <v>2</v>
      </c>
      <c r="AO94">
        <v>4.644859790802002</v>
      </c>
      <c r="AP94" s="33">
        <v>1</v>
      </c>
      <c r="AQ94">
        <v>9.2897195816040039</v>
      </c>
      <c r="AR94" s="33">
        <v>31.735073089599609</v>
      </c>
      <c r="AS94" s="33">
        <v>32.993309020996094</v>
      </c>
      <c r="AT94" s="33">
        <v>31.624303817749023</v>
      </c>
      <c r="AU94" s="33">
        <v>400.03045654296875</v>
      </c>
      <c r="AV94" s="33">
        <v>398.556396484375</v>
      </c>
      <c r="AW94" s="33">
        <v>19.375564575195313</v>
      </c>
      <c r="AX94" s="33">
        <v>19.655340194702148</v>
      </c>
      <c r="AY94" s="33">
        <v>41.340789794921875</v>
      </c>
      <c r="AZ94" s="33">
        <v>41.937736511230469</v>
      </c>
      <c r="BA94" s="33">
        <v>400.34576416015625</v>
      </c>
      <c r="BB94" s="33">
        <v>1001.6321411132813</v>
      </c>
      <c r="BC94" s="33">
        <v>134.72837829589844</v>
      </c>
      <c r="BD94" s="33">
        <v>100.36604309082031</v>
      </c>
      <c r="BE94" s="33">
        <v>-11.370833396911621</v>
      </c>
      <c r="BF94" s="33">
        <v>0.88530796766281128</v>
      </c>
      <c r="BG94" s="33">
        <v>6.7897364497184753E-2</v>
      </c>
      <c r="BH94" s="33">
        <v>9.3740709125995636E-3</v>
      </c>
      <c r="BI94" s="33">
        <v>4.5692235231399536E-2</v>
      </c>
      <c r="BJ94" s="33">
        <v>6.9587845355272293E-3</v>
      </c>
      <c r="BK94" s="33">
        <v>0.5</v>
      </c>
      <c r="BL94" s="33">
        <v>-1.355140209197998</v>
      </c>
      <c r="BM94" s="33">
        <v>7.355140209197998</v>
      </c>
      <c r="BN94" s="33">
        <v>1</v>
      </c>
      <c r="BO94" s="33">
        <v>0</v>
      </c>
      <c r="BP94" s="33">
        <v>0.15999999642372131</v>
      </c>
      <c r="BQ94" s="33">
        <v>111115</v>
      </c>
      <c r="BR94">
        <v>2.0017288208007811</v>
      </c>
      <c r="BS94">
        <v>5.7126329533477836E-4</v>
      </c>
      <c r="BT94">
        <v>306.14330902099607</v>
      </c>
      <c r="BU94">
        <v>304.88507308959959</v>
      </c>
      <c r="BV94">
        <v>160.26113899600932</v>
      </c>
      <c r="BW94">
        <v>0.45516293918457135</v>
      </c>
      <c r="BX94">
        <v>5.0502079392138501</v>
      </c>
      <c r="BY94">
        <v>50.317894216911228</v>
      </c>
      <c r="BZ94">
        <v>30.662554022209079</v>
      </c>
      <c r="CA94">
        <v>32.364191055297852</v>
      </c>
      <c r="CB94">
        <v>4.8744016589342651</v>
      </c>
      <c r="CC94">
        <v>1.7978826052711706E-2</v>
      </c>
      <c r="CD94">
        <v>1.9727287209462083</v>
      </c>
      <c r="CE94">
        <v>2.9016729379880566</v>
      </c>
      <c r="CF94">
        <v>1.123989328932541E-2</v>
      </c>
      <c r="CG94">
        <v>14.306653503479238</v>
      </c>
      <c r="CH94">
        <v>0.35765267110909882</v>
      </c>
      <c r="CI94">
        <v>36.975238956965285</v>
      </c>
      <c r="CJ94">
        <v>398.16068662661121</v>
      </c>
      <c r="CK94">
        <v>2.528705878621227E-3</v>
      </c>
      <c r="CL94">
        <v>0</v>
      </c>
      <c r="CM94">
        <v>876.33614334058768</v>
      </c>
      <c r="CN94">
        <v>112.23513793945313</v>
      </c>
      <c r="CO94">
        <v>5.3639518686252677E-2</v>
      </c>
      <c r="CP94" t="e">
        <v>#DIV/0!</v>
      </c>
    </row>
    <row r="95" spans="1:94" x14ac:dyDescent="0.3">
      <c r="A95" s="33">
        <v>14</v>
      </c>
      <c r="B95" s="33">
        <v>5</v>
      </c>
      <c r="C95" s="34">
        <v>45365</v>
      </c>
      <c r="D95" s="33" t="s">
        <v>504</v>
      </c>
      <c r="E95" s="33" t="s">
        <v>17</v>
      </c>
      <c r="F95" s="35" t="str">
        <f>MID(D95,3,3)</f>
        <v>087</v>
      </c>
      <c r="G95" s="36">
        <v>0</v>
      </c>
      <c r="H95" s="33" t="s">
        <v>17</v>
      </c>
      <c r="I95" s="44" t="s">
        <v>505</v>
      </c>
      <c r="J95" s="33">
        <v>3120.4998228466138</v>
      </c>
      <c r="K95" s="33">
        <v>0</v>
      </c>
      <c r="L95">
        <v>4.7761109472209702</v>
      </c>
      <c r="M95">
        <v>3.8898274863238193E-2</v>
      </c>
      <c r="N95">
        <v>186.66053044196059</v>
      </c>
      <c r="O95" s="33">
        <v>14</v>
      </c>
      <c r="P95" s="33">
        <v>14</v>
      </c>
      <c r="Q95" s="33">
        <v>0</v>
      </c>
      <c r="R95" s="33">
        <v>0</v>
      </c>
      <c r="S95" s="33">
        <v>324.472900390625</v>
      </c>
      <c r="T95" s="33">
        <v>481.03350830078125</v>
      </c>
      <c r="U95" s="33">
        <v>441.83480834960938</v>
      </c>
      <c r="V95" t="e">
        <v>#DIV/0!</v>
      </c>
      <c r="W95">
        <v>0.32546715604739501</v>
      </c>
      <c r="X95">
        <v>8.148850189176772E-2</v>
      </c>
      <c r="Y95" s="33">
        <v>-1</v>
      </c>
      <c r="Z95" s="33">
        <v>0.87</v>
      </c>
      <c r="AA95" s="33">
        <v>0.92</v>
      </c>
      <c r="AB95" s="33">
        <v>9.8163394927978516</v>
      </c>
      <c r="AC95">
        <v>0.87490816974639896</v>
      </c>
      <c r="AD95">
        <v>6.5864720117936454E-3</v>
      </c>
      <c r="AE95">
        <v>0.25037396363245096</v>
      </c>
      <c r="AF95">
        <v>1.4825074997686301</v>
      </c>
      <c r="AG95">
        <v>-1</v>
      </c>
      <c r="AH95" s="33">
        <v>1002.3518676757813</v>
      </c>
      <c r="AI95" s="33">
        <v>0.5</v>
      </c>
      <c r="AJ95">
        <v>35.731316174036067</v>
      </c>
      <c r="AK95">
        <v>1.1352357354223694</v>
      </c>
      <c r="AL95">
        <v>2.8415646106138945</v>
      </c>
      <c r="AM95">
        <v>32.196235656738281</v>
      </c>
      <c r="AN95" s="33">
        <v>2</v>
      </c>
      <c r="AO95">
        <v>4.644859790802002</v>
      </c>
      <c r="AP95" s="33">
        <v>1</v>
      </c>
      <c r="AQ95">
        <v>9.2897195816040039</v>
      </c>
      <c r="AR95" s="33">
        <v>31.153240203857422</v>
      </c>
      <c r="AS95" s="33">
        <v>32.196235656738281</v>
      </c>
      <c r="AT95" s="33">
        <v>31.025844573974609</v>
      </c>
      <c r="AU95" s="33">
        <v>400.11984252929688</v>
      </c>
      <c r="AV95" s="33">
        <v>397.50827026367188</v>
      </c>
      <c r="AW95" s="33">
        <v>19.23967170715332</v>
      </c>
      <c r="AX95" s="33">
        <v>19.795602798461914</v>
      </c>
      <c r="AY95" s="33">
        <v>42.431087493896484</v>
      </c>
      <c r="AZ95" s="33">
        <v>43.657138824462891</v>
      </c>
      <c r="BA95" s="33">
        <v>400.3240966796875</v>
      </c>
      <c r="BB95" s="33">
        <v>1002.3518676757813</v>
      </c>
      <c r="BC95" s="33">
        <v>153.6668701171875</v>
      </c>
      <c r="BD95" s="33">
        <v>100.36637115478516</v>
      </c>
      <c r="BE95" s="33">
        <v>-11.370833396911621</v>
      </c>
      <c r="BF95" s="33">
        <v>0.88530796766281128</v>
      </c>
      <c r="BG95" s="33">
        <v>6.7897364497184753E-2</v>
      </c>
      <c r="BH95" s="33">
        <v>9.3740709125995636E-3</v>
      </c>
      <c r="BI95" s="33">
        <v>4.5692235231399536E-2</v>
      </c>
      <c r="BJ95" s="33">
        <v>6.9587845355272293E-3</v>
      </c>
      <c r="BK95" s="33">
        <v>0.5</v>
      </c>
      <c r="BL95" s="33">
        <v>-1.355140209197998</v>
      </c>
      <c r="BM95" s="33">
        <v>7.355140209197998</v>
      </c>
      <c r="BN95" s="33">
        <v>1</v>
      </c>
      <c r="BO95" s="33">
        <v>0</v>
      </c>
      <c r="BP95" s="33">
        <v>0.15999999642372131</v>
      </c>
      <c r="BQ95" s="33">
        <v>111115</v>
      </c>
      <c r="BR95">
        <v>2.0016204833984372</v>
      </c>
      <c r="BS95">
        <v>1.1352357354223693E-3</v>
      </c>
      <c r="BT95">
        <v>305.34623565673826</v>
      </c>
      <c r="BU95">
        <v>304.3032402038574</v>
      </c>
      <c r="BV95">
        <v>160.37629524343538</v>
      </c>
      <c r="BW95">
        <v>0.37148505223023631</v>
      </c>
      <c r="BX95">
        <v>4.8283774283170269</v>
      </c>
      <c r="BY95">
        <v>48.107522198552907</v>
      </c>
      <c r="BZ95">
        <v>28.311919400090993</v>
      </c>
      <c r="CA95">
        <v>31.674737930297852</v>
      </c>
      <c r="CB95">
        <v>4.6878751574967632</v>
      </c>
      <c r="CC95">
        <v>3.8736077653467496E-2</v>
      </c>
      <c r="CD95">
        <v>1.9868128177031321</v>
      </c>
      <c r="CE95">
        <v>2.7010623397936309</v>
      </c>
      <c r="CF95">
        <v>2.422456887885005E-2</v>
      </c>
      <c r="CG95">
        <v>18.734440078286891</v>
      </c>
      <c r="CH95">
        <v>0.46957647024084925</v>
      </c>
      <c r="CI95">
        <v>39.334368350301517</v>
      </c>
      <c r="CJ95">
        <v>396.81419659200623</v>
      </c>
      <c r="CK95">
        <v>4.7343393682322118E-3</v>
      </c>
      <c r="CL95">
        <v>0</v>
      </c>
      <c r="CM95">
        <v>876.9658379901025</v>
      </c>
      <c r="CN95">
        <v>156.56060791015625</v>
      </c>
      <c r="CO95">
        <v>8.148850189176772E-2</v>
      </c>
      <c r="CP95" t="e">
        <v>#DIV/0!</v>
      </c>
    </row>
    <row r="96" spans="1:94" x14ac:dyDescent="0.3">
      <c r="A96" s="33">
        <v>13</v>
      </c>
      <c r="B96" s="33">
        <v>5</v>
      </c>
      <c r="C96" s="34">
        <v>45365</v>
      </c>
      <c r="D96" s="33" t="s">
        <v>420</v>
      </c>
      <c r="E96" s="33" t="s">
        <v>17</v>
      </c>
      <c r="F96" s="35" t="str">
        <f>MID(D96,3,3)</f>
        <v>097</v>
      </c>
      <c r="G96" s="36">
        <v>0</v>
      </c>
      <c r="H96" s="33" t="s">
        <v>17</v>
      </c>
      <c r="I96" s="44" t="s">
        <v>506</v>
      </c>
      <c r="J96" s="33">
        <v>2969.4998332532123</v>
      </c>
      <c r="K96" s="33">
        <v>0</v>
      </c>
      <c r="L96">
        <v>7.721570708182</v>
      </c>
      <c r="M96">
        <v>7.0216907096337891E-2</v>
      </c>
      <c r="N96">
        <v>205.85378993113227</v>
      </c>
      <c r="O96" s="33">
        <v>13</v>
      </c>
      <c r="P96" s="33">
        <v>13</v>
      </c>
      <c r="Q96" s="33">
        <v>0</v>
      </c>
      <c r="R96" s="33">
        <v>0</v>
      </c>
      <c r="S96" s="33">
        <v>326.854736328125</v>
      </c>
      <c r="T96" s="33">
        <v>491.8232421875</v>
      </c>
      <c r="U96" s="33">
        <v>415.85455322265625</v>
      </c>
      <c r="V96" t="e">
        <v>#DIV/0!</v>
      </c>
      <c r="W96">
        <v>0.33542234629994022</v>
      </c>
      <c r="X96">
        <v>0.15446339751443033</v>
      </c>
      <c r="Y96" s="33">
        <v>-1</v>
      </c>
      <c r="Z96" s="33">
        <v>0.87</v>
      </c>
      <c r="AA96" s="33">
        <v>0.92</v>
      </c>
      <c r="AB96" s="33">
        <v>9.8648433685302734</v>
      </c>
      <c r="AC96">
        <v>0.87493242168426522</v>
      </c>
      <c r="AD96">
        <v>9.9855809312456075E-3</v>
      </c>
      <c r="AE96">
        <v>0.46050419484069371</v>
      </c>
      <c r="AF96">
        <v>1.5047150538879308</v>
      </c>
      <c r="AG96">
        <v>-1</v>
      </c>
      <c r="AH96" s="33">
        <v>998.267333984375</v>
      </c>
      <c r="AI96" s="33">
        <v>0.5</v>
      </c>
      <c r="AJ96">
        <v>67.455436620254901</v>
      </c>
      <c r="AK96">
        <v>1.8807783279451209</v>
      </c>
      <c r="AL96">
        <v>2.6191122409989869</v>
      </c>
      <c r="AM96">
        <v>31.460250854492188</v>
      </c>
      <c r="AN96" s="33">
        <v>2</v>
      </c>
      <c r="AO96">
        <v>4.644859790802002</v>
      </c>
      <c r="AP96" s="33">
        <v>1</v>
      </c>
      <c r="AQ96">
        <v>9.2897195816040039</v>
      </c>
      <c r="AR96" s="33">
        <v>30.530239105224609</v>
      </c>
      <c r="AS96" s="33">
        <v>31.460250854492188</v>
      </c>
      <c r="AT96" s="33">
        <v>30.412065505981445</v>
      </c>
      <c r="AU96" s="33">
        <v>400.14865112304688</v>
      </c>
      <c r="AV96" s="33">
        <v>395.91873168945313</v>
      </c>
      <c r="AW96" s="33">
        <v>19.12518310546875</v>
      </c>
      <c r="AX96" s="33">
        <v>20.046028137207031</v>
      </c>
      <c r="AY96" s="33">
        <v>43.707126617431641</v>
      </c>
      <c r="AZ96" s="33">
        <v>45.811546325683594</v>
      </c>
      <c r="BA96" s="33">
        <v>400.30105590820313</v>
      </c>
      <c r="BB96" s="33">
        <v>998.267333984375</v>
      </c>
      <c r="BC96" s="33">
        <v>83.311416625976563</v>
      </c>
      <c r="BD96" s="33">
        <v>100.36986541748047</v>
      </c>
      <c r="BE96" s="33">
        <v>-11.370833396911621</v>
      </c>
      <c r="BF96" s="33">
        <v>0.88530796766281128</v>
      </c>
      <c r="BG96" s="33">
        <v>6.7897364497184753E-2</v>
      </c>
      <c r="BH96" s="33">
        <v>9.3740709125995636E-3</v>
      </c>
      <c r="BI96" s="33">
        <v>4.5692235231399536E-2</v>
      </c>
      <c r="BJ96" s="33">
        <v>6.9587845355272293E-3</v>
      </c>
      <c r="BK96" s="33">
        <v>0.5</v>
      </c>
      <c r="BL96" s="33">
        <v>-1.355140209197998</v>
      </c>
      <c r="BM96" s="33">
        <v>7.355140209197998</v>
      </c>
      <c r="BN96" s="33">
        <v>1</v>
      </c>
      <c r="BO96" s="33">
        <v>0</v>
      </c>
      <c r="BP96" s="33">
        <v>0.15999999642372131</v>
      </c>
      <c r="BQ96" s="33">
        <v>111115</v>
      </c>
      <c r="BR96">
        <v>2.0015052795410155</v>
      </c>
      <c r="BS96">
        <v>1.880778327945121E-3</v>
      </c>
      <c r="BT96">
        <v>304.61025085449216</v>
      </c>
      <c r="BU96">
        <v>303.68023910522459</v>
      </c>
      <c r="BV96">
        <v>159.72276986741781</v>
      </c>
      <c r="BW96">
        <v>0.24945473427082296</v>
      </c>
      <c r="BX96">
        <v>4.6311293872854833</v>
      </c>
      <c r="BY96">
        <v>46.140635618297075</v>
      </c>
      <c r="BZ96">
        <v>26.094607481090044</v>
      </c>
      <c r="CA96">
        <v>30.995244979858398</v>
      </c>
      <c r="CB96">
        <v>4.5101553308730473</v>
      </c>
      <c r="CC96">
        <v>6.9690149885097419E-2</v>
      </c>
      <c r="CD96">
        <v>2.0120171462864964</v>
      </c>
      <c r="CE96">
        <v>2.4981381845865509</v>
      </c>
      <c r="CF96">
        <v>4.3603365197293797E-2</v>
      </c>
      <c r="CG96">
        <v>20.661517191066043</v>
      </c>
      <c r="CH96">
        <v>0.51993950640506159</v>
      </c>
      <c r="CI96">
        <v>41.948647428370656</v>
      </c>
      <c r="CJ96">
        <v>394.79661811385199</v>
      </c>
      <c r="CK96">
        <v>8.2044635736305011E-3</v>
      </c>
      <c r="CL96">
        <v>0</v>
      </c>
      <c r="CM96">
        <v>873.41645601124446</v>
      </c>
      <c r="CN96">
        <v>164.968505859375</v>
      </c>
      <c r="CO96">
        <v>0.15446339751443033</v>
      </c>
      <c r="CP96" t="e">
        <v>#DIV/0!</v>
      </c>
    </row>
    <row r="97" spans="1:94" x14ac:dyDescent="0.3">
      <c r="A97" s="38">
        <v>20</v>
      </c>
      <c r="B97" s="38">
        <v>5</v>
      </c>
      <c r="C97" s="39">
        <v>45365</v>
      </c>
      <c r="D97" s="38" t="s">
        <v>507</v>
      </c>
      <c r="E97" s="38" t="s">
        <v>22</v>
      </c>
      <c r="F97" s="40" t="str">
        <f>MID(D97,5,3)</f>
        <v>010</v>
      </c>
      <c r="G97" s="41">
        <v>1</v>
      </c>
      <c r="H97" s="38" t="s">
        <v>17</v>
      </c>
      <c r="I97" s="45" t="s">
        <v>508</v>
      </c>
      <c r="J97" s="38">
        <v>4449.4997312547639</v>
      </c>
      <c r="K97" s="38">
        <v>0</v>
      </c>
      <c r="L97" s="43">
        <v>10.20170567017324</v>
      </c>
      <c r="M97" s="43">
        <v>0.11959049541607131</v>
      </c>
      <c r="N97" s="43">
        <v>242.24028767035188</v>
      </c>
      <c r="O97" s="38">
        <v>20</v>
      </c>
      <c r="P97" s="38">
        <v>20</v>
      </c>
      <c r="Q97" s="38">
        <v>0</v>
      </c>
      <c r="R97" s="38">
        <v>0</v>
      </c>
      <c r="S97" s="38">
        <v>379.697998046875</v>
      </c>
      <c r="T97" s="38">
        <v>599.7940673828125</v>
      </c>
      <c r="U97" s="38">
        <v>486.4736328125</v>
      </c>
      <c r="V97" s="43" t="e">
        <v>#DIV/0!</v>
      </c>
      <c r="W97" s="43">
        <v>0.36695272811937202</v>
      </c>
      <c r="X97" s="43">
        <v>0.18893223646706542</v>
      </c>
      <c r="Y97" s="38">
        <v>-1</v>
      </c>
      <c r="Z97" s="38">
        <v>0.87</v>
      </c>
      <c r="AA97" s="38">
        <v>0.92</v>
      </c>
      <c r="AB97" s="38">
        <v>9.8163394927978516</v>
      </c>
      <c r="AC97" s="43">
        <v>0.87490816974639896</v>
      </c>
      <c r="AD97" s="43">
        <v>1.2808526199408159E-2</v>
      </c>
      <c r="AE97" s="43">
        <v>0.51486805244735656</v>
      </c>
      <c r="AF97" s="43">
        <v>1.5796608632863161</v>
      </c>
      <c r="AG97" s="43">
        <v>-1</v>
      </c>
      <c r="AH97" s="38">
        <v>999.5914306640625</v>
      </c>
      <c r="AI97" s="38">
        <v>0.5</v>
      </c>
      <c r="AJ97" s="43">
        <v>82.615410686727898</v>
      </c>
      <c r="AK97" s="43">
        <v>3.2649615624286938</v>
      </c>
      <c r="AL97" s="43">
        <v>2.6743748821308033</v>
      </c>
      <c r="AM97" s="43">
        <v>32.633224487304688</v>
      </c>
      <c r="AN97" s="38">
        <v>2</v>
      </c>
      <c r="AO97" s="43">
        <v>4.644859790802002</v>
      </c>
      <c r="AP97" s="38">
        <v>1</v>
      </c>
      <c r="AQ97" s="43">
        <v>9.2897195816040039</v>
      </c>
      <c r="AR97" s="38">
        <v>32.964523315429688</v>
      </c>
      <c r="AS97" s="38">
        <v>32.633224487304688</v>
      </c>
      <c r="AT97" s="38">
        <v>32.986404418945313</v>
      </c>
      <c r="AU97" s="38">
        <v>400.02792358398438</v>
      </c>
      <c r="AV97" s="38">
        <v>394.2889404296875</v>
      </c>
      <c r="AW97" s="38">
        <v>21.077852249145508</v>
      </c>
      <c r="AX97" s="38">
        <v>22.671783447265625</v>
      </c>
      <c r="AY97" s="38">
        <v>41.94000244140625</v>
      </c>
      <c r="AZ97" s="38">
        <v>45.111553192138672</v>
      </c>
      <c r="BA97" s="38">
        <v>400.38604736328125</v>
      </c>
      <c r="BB97" s="38">
        <v>999.5914306640625</v>
      </c>
      <c r="BC97" s="38">
        <v>144.18167114257813</v>
      </c>
      <c r="BD97" s="38">
        <v>100.32492065429688</v>
      </c>
      <c r="BE97" s="38">
        <v>-11.370833396911621</v>
      </c>
      <c r="BF97" s="38">
        <v>0.88530796766281128</v>
      </c>
      <c r="BG97" s="38">
        <v>6.7897364497184753E-2</v>
      </c>
      <c r="BH97" s="38">
        <v>9.3740709125995636E-3</v>
      </c>
      <c r="BI97" s="38">
        <v>4.5692235231399536E-2</v>
      </c>
      <c r="BJ97" s="38">
        <v>6.9587845355272293E-3</v>
      </c>
      <c r="BK97" s="38">
        <v>0.5</v>
      </c>
      <c r="BL97" s="38">
        <v>-1.355140209197998</v>
      </c>
      <c r="BM97" s="38">
        <v>7.355140209197998</v>
      </c>
      <c r="BN97" s="38">
        <v>1</v>
      </c>
      <c r="BO97" s="38">
        <v>0</v>
      </c>
      <c r="BP97" s="38">
        <v>0.15999999642372131</v>
      </c>
      <c r="BQ97" s="38">
        <v>111115</v>
      </c>
      <c r="BR97" s="43">
        <v>2.0019302368164063</v>
      </c>
      <c r="BS97" s="43">
        <v>3.2649615624286937E-3</v>
      </c>
      <c r="BT97" s="43">
        <v>305.78322448730466</v>
      </c>
      <c r="BU97" s="43">
        <v>306.11452331542966</v>
      </c>
      <c r="BV97" s="43">
        <v>159.93462533143247</v>
      </c>
      <c r="BW97" s="43">
        <v>7.6268315094633513E-2</v>
      </c>
      <c r="BX97" s="43">
        <v>4.9489197575691284</v>
      </c>
      <c r="BY97" s="43">
        <v>49.328917733434245</v>
      </c>
      <c r="BZ97" s="43">
        <v>26.65713428616862</v>
      </c>
      <c r="CA97" s="43">
        <v>32.798873901367188</v>
      </c>
      <c r="CB97" s="43">
        <v>4.9952935450732374</v>
      </c>
      <c r="CC97" s="43">
        <v>0.11807052355024981</v>
      </c>
      <c r="CD97" s="43">
        <v>2.2745448754383251</v>
      </c>
      <c r="CE97" s="43">
        <v>2.7207486696349124</v>
      </c>
      <c r="CF97" s="43">
        <v>7.3929148320175331E-2</v>
      </c>
      <c r="CG97" s="43">
        <v>24.3027376398021</v>
      </c>
      <c r="CH97" s="43">
        <v>0.61437251424390371</v>
      </c>
      <c r="CI97" s="43">
        <v>44.654817920091283</v>
      </c>
      <c r="CJ97" s="43">
        <v>392.80640884907808</v>
      </c>
      <c r="CK97" s="43">
        <v>1.1597451032194839E-2</v>
      </c>
      <c r="CL97" s="43">
        <v>0</v>
      </c>
      <c r="CM97" s="43">
        <v>874.55070909647941</v>
      </c>
      <c r="CN97" s="43">
        <v>220.0960693359375</v>
      </c>
      <c r="CO97" s="43">
        <v>0.18893223646706542</v>
      </c>
      <c r="CP97" s="43" t="e">
        <v>#DIV/0!</v>
      </c>
    </row>
    <row r="98" spans="1:94" x14ac:dyDescent="0.3">
      <c r="A98" s="33">
        <v>17</v>
      </c>
      <c r="B98" s="33">
        <v>5</v>
      </c>
      <c r="C98" s="34">
        <v>45365</v>
      </c>
      <c r="D98" s="33" t="s">
        <v>482</v>
      </c>
      <c r="E98" s="33" t="s">
        <v>22</v>
      </c>
      <c r="F98" s="35" t="str">
        <f>MID(D98,5,3)</f>
        <v>022</v>
      </c>
      <c r="G98" s="36">
        <v>1</v>
      </c>
      <c r="H98" s="33" t="s">
        <v>17</v>
      </c>
      <c r="I98" s="44" t="s">
        <v>509</v>
      </c>
      <c r="J98" s="33">
        <v>3714.9997818749398</v>
      </c>
      <c r="K98" s="33">
        <v>0</v>
      </c>
      <c r="L98">
        <v>6.7736696194229813</v>
      </c>
      <c r="M98">
        <v>5.1706853874753059E-2</v>
      </c>
      <c r="N98">
        <v>171.79540725364961</v>
      </c>
      <c r="O98" s="33">
        <v>17</v>
      </c>
      <c r="P98" s="33">
        <v>17</v>
      </c>
      <c r="Q98" s="33">
        <v>0</v>
      </c>
      <c r="R98" s="33">
        <v>0</v>
      </c>
      <c r="S98" s="33">
        <v>273.266357421875</v>
      </c>
      <c r="T98" s="33">
        <v>446.21621704101563</v>
      </c>
      <c r="U98" s="33">
        <v>370.58929443359375</v>
      </c>
      <c r="V98" t="e">
        <v>#DIV/0!</v>
      </c>
      <c r="W98">
        <v>0.38759205294244897</v>
      </c>
      <c r="X98">
        <v>0.16948492618427255</v>
      </c>
      <c r="Y98" s="33">
        <v>-1</v>
      </c>
      <c r="Z98" s="33">
        <v>0.87</v>
      </c>
      <c r="AA98" s="33">
        <v>0.92</v>
      </c>
      <c r="AB98" s="33">
        <v>9.8163394927978516</v>
      </c>
      <c r="AC98">
        <v>0.87490816974639896</v>
      </c>
      <c r="AD98">
        <v>8.8650997799082521E-3</v>
      </c>
      <c r="AE98">
        <v>0.43727657700308492</v>
      </c>
      <c r="AF98">
        <v>1.6328984703819087</v>
      </c>
      <c r="AG98">
        <v>-1</v>
      </c>
      <c r="AH98" s="33">
        <v>1002.259033203125</v>
      </c>
      <c r="AI98" s="33">
        <v>0.5</v>
      </c>
      <c r="AJ98">
        <v>74.309362237232563</v>
      </c>
      <c r="AK98">
        <v>1.577790066832526</v>
      </c>
      <c r="AL98">
        <v>2.9700207746336957</v>
      </c>
      <c r="AM98">
        <v>32.917194366455078</v>
      </c>
      <c r="AN98" s="33">
        <v>2</v>
      </c>
      <c r="AO98">
        <v>4.644859790802002</v>
      </c>
      <c r="AP98" s="33">
        <v>1</v>
      </c>
      <c r="AQ98">
        <v>9.2897195816040039</v>
      </c>
      <c r="AR98" s="33">
        <v>32.369979858398438</v>
      </c>
      <c r="AS98" s="33">
        <v>32.917194366455078</v>
      </c>
      <c r="AT98" s="33">
        <v>32.354618072509766</v>
      </c>
      <c r="AU98" s="33">
        <v>400.02752685546875</v>
      </c>
      <c r="AV98" s="33">
        <v>396.33139038085938</v>
      </c>
      <c r="AW98" s="33">
        <v>19.745027542114258</v>
      </c>
      <c r="AX98" s="33">
        <v>20.517034530639648</v>
      </c>
      <c r="AY98" s="33">
        <v>40.631023406982422</v>
      </c>
      <c r="AZ98" s="33">
        <v>42.219650268554688</v>
      </c>
      <c r="BA98" s="33">
        <v>400.36386108398438</v>
      </c>
      <c r="BB98" s="33">
        <v>1002.259033203125</v>
      </c>
      <c r="BC98" s="33">
        <v>91.948776245117188</v>
      </c>
      <c r="BD98" s="33">
        <v>100.33749389648438</v>
      </c>
      <c r="BE98" s="33">
        <v>-11.370833396911621</v>
      </c>
      <c r="BF98" s="33">
        <v>0.88530796766281128</v>
      </c>
      <c r="BG98" s="33">
        <v>6.7897364497184753E-2</v>
      </c>
      <c r="BH98" s="33">
        <v>9.3740709125995636E-3</v>
      </c>
      <c r="BI98" s="33">
        <v>4.5692235231399536E-2</v>
      </c>
      <c r="BJ98" s="33">
        <v>6.9587845355272293E-3</v>
      </c>
      <c r="BK98" s="33">
        <v>0.75</v>
      </c>
      <c r="BL98" s="33">
        <v>-1.355140209197998</v>
      </c>
      <c r="BM98" s="33">
        <v>7.355140209197998</v>
      </c>
      <c r="BN98" s="33">
        <v>1</v>
      </c>
      <c r="BO98" s="33">
        <v>0</v>
      </c>
      <c r="BP98" s="33">
        <v>0.15999999642372131</v>
      </c>
      <c r="BQ98" s="33">
        <v>111115</v>
      </c>
      <c r="BR98">
        <v>2.0018193054199216</v>
      </c>
      <c r="BS98">
        <v>1.577790066832526E-3</v>
      </c>
      <c r="BT98">
        <v>306.06719436645506</v>
      </c>
      <c r="BU98">
        <v>305.51997985839841</v>
      </c>
      <c r="BV98">
        <v>160.36144172814238</v>
      </c>
      <c r="BW98">
        <v>0.31981767925640359</v>
      </c>
      <c r="BX98">
        <v>5.0286486016257106</v>
      </c>
      <c r="BY98">
        <v>50.117343042408841</v>
      </c>
      <c r="BZ98">
        <v>29.600308511769192</v>
      </c>
      <c r="CA98">
        <v>32.643587112426758</v>
      </c>
      <c r="CB98">
        <v>4.9518097636834435</v>
      </c>
      <c r="CC98">
        <v>5.1420645044004169E-2</v>
      </c>
      <c r="CD98">
        <v>2.0586278269920149</v>
      </c>
      <c r="CE98">
        <v>2.8931819366914286</v>
      </c>
      <c r="CF98">
        <v>3.2163495257399435E-2</v>
      </c>
      <c r="CG98">
        <v>17.237520626757117</v>
      </c>
      <c r="CH98">
        <v>0.43346404403789657</v>
      </c>
      <c r="CI98">
        <v>39.114613832561496</v>
      </c>
      <c r="CJ98">
        <v>395.34702762309331</v>
      </c>
      <c r="CK98">
        <v>6.7016937748593623E-3</v>
      </c>
      <c r="CL98">
        <v>0</v>
      </c>
      <c r="CM98">
        <v>876.88461635154135</v>
      </c>
      <c r="CN98">
        <v>172.94985961914063</v>
      </c>
      <c r="CO98">
        <v>0.16948492618427255</v>
      </c>
      <c r="CP98" t="e">
        <v>#DIV/0!</v>
      </c>
    </row>
    <row r="99" spans="1:94" x14ac:dyDescent="0.3">
      <c r="A99" s="33">
        <v>16</v>
      </c>
      <c r="B99" s="33">
        <v>5</v>
      </c>
      <c r="C99" s="34">
        <v>45365</v>
      </c>
      <c r="D99" s="33" t="s">
        <v>423</v>
      </c>
      <c r="E99" s="33" t="s">
        <v>22</v>
      </c>
      <c r="F99" s="35" t="str">
        <f>MID(D99,5,3)</f>
        <v>033</v>
      </c>
      <c r="G99" s="36">
        <v>1</v>
      </c>
      <c r="H99" s="33" t="s">
        <v>17</v>
      </c>
      <c r="I99" s="44" t="s">
        <v>510</v>
      </c>
      <c r="J99" s="33">
        <v>3487.4997975537553</v>
      </c>
      <c r="K99" s="33">
        <v>0</v>
      </c>
      <c r="L99">
        <v>3.2388338091208992</v>
      </c>
      <c r="M99">
        <v>4.8419713235914583E-2</v>
      </c>
      <c r="N99">
        <v>273.85761930130911</v>
      </c>
      <c r="O99" s="33">
        <v>16</v>
      </c>
      <c r="P99" s="33">
        <v>16</v>
      </c>
      <c r="Q99" s="33">
        <v>0</v>
      </c>
      <c r="R99" s="33">
        <v>0</v>
      </c>
      <c r="S99" s="33">
        <v>246.353515625</v>
      </c>
      <c r="T99" s="33">
        <v>322.94012451171875</v>
      </c>
      <c r="U99" s="33">
        <v>305.99993896484375</v>
      </c>
      <c r="V99" t="e">
        <v>#DIV/0!</v>
      </c>
      <c r="W99">
        <v>0.23715420622481242</v>
      </c>
      <c r="X99">
        <v>5.2456118831589411E-2</v>
      </c>
      <c r="Y99" s="33">
        <v>-1</v>
      </c>
      <c r="Z99" s="33">
        <v>0.87</v>
      </c>
      <c r="AA99" s="33">
        <v>0.92</v>
      </c>
      <c r="AB99" s="33">
        <v>9.8163394927978516</v>
      </c>
      <c r="AC99">
        <v>0.87490816974639896</v>
      </c>
      <c r="AD99">
        <v>4.8335760189315933E-3</v>
      </c>
      <c r="AE99">
        <v>0.22118991548420261</v>
      </c>
      <c r="AF99">
        <v>1.310880925293143</v>
      </c>
      <c r="AG99">
        <v>-1</v>
      </c>
      <c r="AH99" s="33">
        <v>1002.3406982421875</v>
      </c>
      <c r="AI99" s="33">
        <v>0.5</v>
      </c>
      <c r="AJ99">
        <v>23.000855797831562</v>
      </c>
      <c r="AK99">
        <v>1.5009539761025967</v>
      </c>
      <c r="AL99">
        <v>3.0166778703352786</v>
      </c>
      <c r="AM99">
        <v>33.001293182373047</v>
      </c>
      <c r="AN99" s="33">
        <v>2</v>
      </c>
      <c r="AO99">
        <v>4.644859790802002</v>
      </c>
      <c r="AP99" s="33">
        <v>1</v>
      </c>
      <c r="AQ99">
        <v>9.2897195816040039</v>
      </c>
      <c r="AR99" s="33">
        <v>32.151088714599609</v>
      </c>
      <c r="AS99" s="33">
        <v>33.001293182373047</v>
      </c>
      <c r="AT99" s="33">
        <v>32.096385955810547</v>
      </c>
      <c r="AU99" s="33">
        <v>400.0152587890625</v>
      </c>
      <c r="AV99" s="33">
        <v>398.09881591796875</v>
      </c>
      <c r="AW99" s="33">
        <v>19.551273345947266</v>
      </c>
      <c r="AX99" s="33">
        <v>20.285860061645508</v>
      </c>
      <c r="AY99" s="33">
        <v>40.740192413330078</v>
      </c>
      <c r="AZ99" s="33">
        <v>42.270896911621094</v>
      </c>
      <c r="BA99" s="33">
        <v>400.36276245117188</v>
      </c>
      <c r="BB99" s="33">
        <v>1002.3406982421875</v>
      </c>
      <c r="BC99" s="33">
        <v>21.876781463623047</v>
      </c>
      <c r="BD99" s="33">
        <v>100.35543060302734</v>
      </c>
      <c r="BE99" s="33">
        <v>-11.370833396911621</v>
      </c>
      <c r="BF99" s="33">
        <v>0.88530796766281128</v>
      </c>
      <c r="BG99" s="33">
        <v>6.7897364497184753E-2</v>
      </c>
      <c r="BH99" s="33">
        <v>9.3740709125995636E-3</v>
      </c>
      <c r="BI99" s="33">
        <v>4.5692235231399536E-2</v>
      </c>
      <c r="BJ99" s="33">
        <v>6.9587845355272293E-3</v>
      </c>
      <c r="BK99" s="33">
        <v>0.75</v>
      </c>
      <c r="BL99" s="33">
        <v>-1.355140209197998</v>
      </c>
      <c r="BM99" s="33">
        <v>7.355140209197998</v>
      </c>
      <c r="BN99" s="33">
        <v>1</v>
      </c>
      <c r="BO99" s="33">
        <v>0</v>
      </c>
      <c r="BP99" s="33">
        <v>0.15999999642372131</v>
      </c>
      <c r="BQ99" s="33">
        <v>111115</v>
      </c>
      <c r="BR99">
        <v>2.0018138122558589</v>
      </c>
      <c r="BS99">
        <v>1.5009539761025967E-3</v>
      </c>
      <c r="BT99">
        <v>306.15129318237302</v>
      </c>
      <c r="BU99">
        <v>305.30108871459959</v>
      </c>
      <c r="BV99">
        <v>160.37450813410032</v>
      </c>
      <c r="BW99">
        <v>0.3185685047935799</v>
      </c>
      <c r="BX99">
        <v>5.0524740919744682</v>
      </c>
      <c r="BY99">
        <v>50.345796551462897</v>
      </c>
      <c r="BZ99">
        <v>30.059936489817389</v>
      </c>
      <c r="CA99">
        <v>32.576190948486328</v>
      </c>
      <c r="CB99">
        <v>4.9330400753045129</v>
      </c>
      <c r="CC99">
        <v>4.8168649447313382E-2</v>
      </c>
      <c r="CD99">
        <v>2.0357962216391896</v>
      </c>
      <c r="CE99">
        <v>2.8972438536653233</v>
      </c>
      <c r="CF99">
        <v>3.0127862195944356E-2</v>
      </c>
      <c r="CG99">
        <v>27.483099308902808</v>
      </c>
      <c r="CH99">
        <v>0.68791367457304753</v>
      </c>
      <c r="CI99">
        <v>38.428186372984349</v>
      </c>
      <c r="CJ99">
        <v>397.62814233047192</v>
      </c>
      <c r="CK99">
        <v>3.1301232482830389E-3</v>
      </c>
      <c r="CL99">
        <v>0</v>
      </c>
      <c r="CM99">
        <v>876.95606576139983</v>
      </c>
      <c r="CN99">
        <v>76.58660888671875</v>
      </c>
      <c r="CO99">
        <v>5.2456118831589411E-2</v>
      </c>
      <c r="CP99" t="e">
        <v>#DIV/0!</v>
      </c>
    </row>
    <row r="100" spans="1:94" x14ac:dyDescent="0.3">
      <c r="A100" s="33">
        <v>19</v>
      </c>
      <c r="B100" s="33">
        <v>5</v>
      </c>
      <c r="C100" s="34">
        <v>45365</v>
      </c>
      <c r="D100" s="33" t="s">
        <v>425</v>
      </c>
      <c r="E100" s="33" t="s">
        <v>22</v>
      </c>
      <c r="F100" s="35" t="str">
        <f>MID(D100,5,3)</f>
        <v>048</v>
      </c>
      <c r="G100" s="36">
        <v>1</v>
      </c>
      <c r="H100" s="33" t="s">
        <v>17</v>
      </c>
      <c r="I100" s="44" t="s">
        <v>511</v>
      </c>
      <c r="J100" s="33">
        <v>4202.999748243019</v>
      </c>
      <c r="K100" s="33">
        <v>0</v>
      </c>
      <c r="L100">
        <v>4.4920233323382872</v>
      </c>
      <c r="M100">
        <v>5.1721803201597666E-2</v>
      </c>
      <c r="N100">
        <v>243.2602879278889</v>
      </c>
      <c r="O100" s="33">
        <v>19</v>
      </c>
      <c r="P100" s="33">
        <v>19</v>
      </c>
      <c r="Q100" s="33">
        <v>0</v>
      </c>
      <c r="R100" s="33">
        <v>0</v>
      </c>
      <c r="S100" s="33">
        <v>160.091552734375</v>
      </c>
      <c r="T100" s="33">
        <v>219.84423828125</v>
      </c>
      <c r="U100" s="33">
        <v>201.69497680664063</v>
      </c>
      <c r="V100" t="e">
        <v>#DIV/0!</v>
      </c>
      <c r="W100">
        <v>0.27179554949460399</v>
      </c>
      <c r="X100">
        <v>8.2555092717011558E-2</v>
      </c>
      <c r="Y100" s="33">
        <v>-1</v>
      </c>
      <c r="Z100" s="33">
        <v>0.87</v>
      </c>
      <c r="AA100" s="33">
        <v>0.92</v>
      </c>
      <c r="AB100" s="33">
        <v>9.8163394927978516</v>
      </c>
      <c r="AC100">
        <v>0.87490816974639896</v>
      </c>
      <c r="AD100">
        <v>6.2626498963458356E-3</v>
      </c>
      <c r="AE100">
        <v>0.3037396781165857</v>
      </c>
      <c r="AF100">
        <v>1.3732407146179477</v>
      </c>
      <c r="AG100">
        <v>-1</v>
      </c>
      <c r="AH100" s="33">
        <v>1002.3323974609375</v>
      </c>
      <c r="AI100" s="33">
        <v>0.5</v>
      </c>
      <c r="AJ100">
        <v>36.198294883905859</v>
      </c>
      <c r="AK100">
        <v>1.4617352734164883</v>
      </c>
      <c r="AL100">
        <v>2.7512160064869655</v>
      </c>
      <c r="AM100">
        <v>32.449577331542969</v>
      </c>
      <c r="AN100" s="33">
        <v>2</v>
      </c>
      <c r="AO100">
        <v>4.644859790802002</v>
      </c>
      <c r="AP100" s="33">
        <v>1</v>
      </c>
      <c r="AQ100">
        <v>9.2897195816040039</v>
      </c>
      <c r="AR100" s="33">
        <v>32.765480041503906</v>
      </c>
      <c r="AS100" s="33">
        <v>32.449577331542969</v>
      </c>
      <c r="AT100" s="33">
        <v>32.786441802978516</v>
      </c>
      <c r="AU100" s="33">
        <v>399.97113037109375</v>
      </c>
      <c r="AV100" s="33">
        <v>397.43698120117188</v>
      </c>
      <c r="AW100" s="33">
        <v>20.681709289550781</v>
      </c>
      <c r="AX100" s="33">
        <v>21.396280288696289</v>
      </c>
      <c r="AY100" s="33">
        <v>41.617950439453125</v>
      </c>
      <c r="AZ100" s="33">
        <v>43.055885314941406</v>
      </c>
      <c r="BA100" s="33">
        <v>400.3687744140625</v>
      </c>
      <c r="BB100" s="33">
        <v>1002.3323974609375</v>
      </c>
      <c r="BC100" s="33">
        <v>107.02999114990234</v>
      </c>
      <c r="BD100" s="33">
        <v>100.33191680908203</v>
      </c>
      <c r="BE100" s="33">
        <v>-11.370833396911621</v>
      </c>
      <c r="BF100" s="33">
        <v>0.88530796766281128</v>
      </c>
      <c r="BG100" s="33">
        <v>6.7897364497184753E-2</v>
      </c>
      <c r="BH100" s="33">
        <v>9.3740709125995636E-3</v>
      </c>
      <c r="BI100" s="33">
        <v>4.5692235231399536E-2</v>
      </c>
      <c r="BJ100" s="33">
        <v>6.9587845355272293E-3</v>
      </c>
      <c r="BK100" s="33">
        <v>0.5</v>
      </c>
      <c r="BL100" s="33">
        <v>-1.355140209197998</v>
      </c>
      <c r="BM100" s="33">
        <v>7.355140209197998</v>
      </c>
      <c r="BN100" s="33">
        <v>1</v>
      </c>
      <c r="BO100" s="33">
        <v>0</v>
      </c>
      <c r="BP100" s="33">
        <v>0.15999999642372131</v>
      </c>
      <c r="BQ100" s="33">
        <v>111115</v>
      </c>
      <c r="BR100">
        <v>2.001843872070312</v>
      </c>
      <c r="BS100">
        <v>1.4617352734164883E-3</v>
      </c>
      <c r="BT100">
        <v>305.59957733154295</v>
      </c>
      <c r="BU100">
        <v>305.91548004150388</v>
      </c>
      <c r="BV100">
        <v>160.37318000913001</v>
      </c>
      <c r="BW100">
        <v>0.37989029251568496</v>
      </c>
      <c r="BX100">
        <v>4.8979458204362434</v>
      </c>
      <c r="BY100">
        <v>48.817424965142123</v>
      </c>
      <c r="BZ100">
        <v>27.421144676445834</v>
      </c>
      <c r="CA100">
        <v>32.607528686523438</v>
      </c>
      <c r="CB100">
        <v>4.9417598528546556</v>
      </c>
      <c r="CC100">
        <v>5.1435429309579658E-2</v>
      </c>
      <c r="CD100">
        <v>2.1467298139492779</v>
      </c>
      <c r="CE100">
        <v>2.7950300389053777</v>
      </c>
      <c r="CF100">
        <v>3.2172750147649143E-2</v>
      </c>
      <c r="CG100">
        <v>24.406770971334293</v>
      </c>
      <c r="CH100">
        <v>0.61207260379415251</v>
      </c>
      <c r="CI100">
        <v>42.107780211049352</v>
      </c>
      <c r="CJ100">
        <v>396.78419169063966</v>
      </c>
      <c r="CK100">
        <v>4.7670531019663159E-3</v>
      </c>
      <c r="CL100">
        <v>0</v>
      </c>
      <c r="CM100">
        <v>876.94880334006893</v>
      </c>
      <c r="CN100">
        <v>59.752685546875</v>
      </c>
      <c r="CO100">
        <v>8.2555092717011558E-2</v>
      </c>
      <c r="CP100" t="e">
        <v>#DIV/0!</v>
      </c>
    </row>
    <row r="101" spans="1:94" s="43" customFormat="1" x14ac:dyDescent="0.3">
      <c r="A101" s="33">
        <v>18</v>
      </c>
      <c r="B101" s="33">
        <v>5</v>
      </c>
      <c r="C101" s="34">
        <v>45365</v>
      </c>
      <c r="D101" s="33" t="s">
        <v>512</v>
      </c>
      <c r="E101" s="33" t="s">
        <v>22</v>
      </c>
      <c r="F101" s="35" t="str">
        <f>MID(D101,5,3)</f>
        <v>049</v>
      </c>
      <c r="G101" s="36">
        <v>1</v>
      </c>
      <c r="H101" s="33" t="s">
        <v>17</v>
      </c>
      <c r="I101" s="44" t="s">
        <v>513</v>
      </c>
      <c r="J101" s="33">
        <v>4027.9997603036463</v>
      </c>
      <c r="K101" s="33">
        <v>0</v>
      </c>
      <c r="L101">
        <v>3.876017168554569</v>
      </c>
      <c r="M101">
        <v>2.3341436020222258E-2</v>
      </c>
      <c r="N101">
        <v>117.98049663196035</v>
      </c>
      <c r="O101" s="33">
        <v>18</v>
      </c>
      <c r="P101" s="33">
        <v>18</v>
      </c>
      <c r="Q101" s="33">
        <v>0</v>
      </c>
      <c r="R101" s="33">
        <v>0</v>
      </c>
      <c r="S101" s="33">
        <v>227.301025390625</v>
      </c>
      <c r="T101" s="33">
        <v>305.72830200195313</v>
      </c>
      <c r="U101" s="33">
        <v>278.8294677734375</v>
      </c>
      <c r="V101" t="e">
        <v>#DIV/0!</v>
      </c>
      <c r="W101">
        <v>0.25652605956915003</v>
      </c>
      <c r="X101">
        <v>8.7982807127695309E-2</v>
      </c>
      <c r="Y101" s="33">
        <v>-1</v>
      </c>
      <c r="Z101" s="33">
        <v>0.87</v>
      </c>
      <c r="AA101" s="33">
        <v>0.92</v>
      </c>
      <c r="AB101" s="33">
        <v>9.8163394927978516</v>
      </c>
      <c r="AC101">
        <v>0.87490816974639896</v>
      </c>
      <c r="AD101">
        <v>5.5632514661992536E-3</v>
      </c>
      <c r="AE101">
        <v>0.34297804782667063</v>
      </c>
      <c r="AF101">
        <v>1.3450370559329772</v>
      </c>
      <c r="AG101">
        <v>-1</v>
      </c>
      <c r="AH101" s="33">
        <v>1001.783935546875</v>
      </c>
      <c r="AI101" s="33">
        <v>0.5</v>
      </c>
      <c r="AJ101">
        <v>38.557099269984924</v>
      </c>
      <c r="AK101">
        <v>0.77433903041016749</v>
      </c>
      <c r="AL101">
        <v>3.2142816987968206</v>
      </c>
      <c r="AM101">
        <v>33.839801788330078</v>
      </c>
      <c r="AN101" s="33">
        <v>2</v>
      </c>
      <c r="AO101">
        <v>4.644859790802002</v>
      </c>
      <c r="AP101" s="33">
        <v>1</v>
      </c>
      <c r="AQ101">
        <v>9.2897195816040039</v>
      </c>
      <c r="AR101" s="33">
        <v>32.698684692382813</v>
      </c>
      <c r="AS101" s="33">
        <v>33.839801788330078</v>
      </c>
      <c r="AT101" s="33">
        <v>32.701168060302734</v>
      </c>
      <c r="AU101" s="33">
        <v>400.05667114257813</v>
      </c>
      <c r="AV101" s="33">
        <v>397.96633911132813</v>
      </c>
      <c r="AW101" s="33">
        <v>20.36322021484375</v>
      </c>
      <c r="AX101" s="33">
        <v>20.742040634155273</v>
      </c>
      <c r="AY101" s="33">
        <v>41.133026123046875</v>
      </c>
      <c r="AZ101" s="33">
        <v>41.898227691650391</v>
      </c>
      <c r="BA101" s="33">
        <v>400.33621215820313</v>
      </c>
      <c r="BB101" s="33">
        <v>1001.783935546875</v>
      </c>
      <c r="BC101" s="33">
        <v>72.518806457519531</v>
      </c>
      <c r="BD101" s="33">
        <v>100.33578491210938</v>
      </c>
      <c r="BE101" s="33">
        <v>-11.370833396911621</v>
      </c>
      <c r="BF101" s="33">
        <v>0.88530796766281128</v>
      </c>
      <c r="BG101" s="33">
        <v>6.7897364497184753E-2</v>
      </c>
      <c r="BH101" s="33">
        <v>9.3740709125995636E-3</v>
      </c>
      <c r="BI101" s="33">
        <v>4.5692235231399536E-2</v>
      </c>
      <c r="BJ101" s="33">
        <v>6.9587845355272293E-3</v>
      </c>
      <c r="BK101" s="33">
        <v>1</v>
      </c>
      <c r="BL101" s="33">
        <v>-1.355140209197998</v>
      </c>
      <c r="BM101" s="33">
        <v>7.355140209197998</v>
      </c>
      <c r="BN101" s="33">
        <v>1</v>
      </c>
      <c r="BO101" s="33">
        <v>0</v>
      </c>
      <c r="BP101" s="33">
        <v>0.15999999642372131</v>
      </c>
      <c r="BQ101" s="33">
        <v>111115</v>
      </c>
      <c r="BR101">
        <v>2.0016810607910154</v>
      </c>
      <c r="BS101">
        <v>7.7433903041016752E-4</v>
      </c>
      <c r="BT101">
        <v>306.98980178833006</v>
      </c>
      <c r="BU101">
        <v>305.84868469238279</v>
      </c>
      <c r="BV101">
        <v>160.28542610484146</v>
      </c>
      <c r="BW101">
        <v>0.42600924340001012</v>
      </c>
      <c r="BX101">
        <v>5.2954506265036567</v>
      </c>
      <c r="BY101">
        <v>52.777288094594425</v>
      </c>
      <c r="BZ101">
        <v>32.035247460439152</v>
      </c>
      <c r="CA101">
        <v>33.269243240356445</v>
      </c>
      <c r="CB101">
        <v>5.1290415272325998</v>
      </c>
      <c r="CC101">
        <v>2.3282935100443564E-2</v>
      </c>
      <c r="CD101">
        <v>2.0811689277068361</v>
      </c>
      <c r="CE101">
        <v>3.0478725995257636</v>
      </c>
      <c r="CF101">
        <v>1.4557079096316235E-2</v>
      </c>
      <c r="CG101">
        <v>11.837665733888217</v>
      </c>
      <c r="CH101">
        <v>0.29645848162790517</v>
      </c>
      <c r="CI101">
        <v>37.142586225234695</v>
      </c>
      <c r="CJ101">
        <v>397.40306880681749</v>
      </c>
      <c r="CK101">
        <v>3.622651992239934E-3</v>
      </c>
      <c r="CL101">
        <v>0</v>
      </c>
      <c r="CM101">
        <v>876.46894953066089</v>
      </c>
      <c r="CN101">
        <v>78.427276611328125</v>
      </c>
      <c r="CO101">
        <v>8.7982807127695309E-2</v>
      </c>
      <c r="CP101" t="e">
        <v>#DIV/0!</v>
      </c>
    </row>
    <row r="102" spans="1:94" x14ac:dyDescent="0.3">
      <c r="A102" s="33">
        <v>5</v>
      </c>
      <c r="B102" s="33">
        <v>7</v>
      </c>
      <c r="C102" s="34">
        <v>45378</v>
      </c>
      <c r="D102" s="33" t="s">
        <v>406</v>
      </c>
      <c r="E102" s="35" t="s">
        <v>19</v>
      </c>
      <c r="F102" s="35" t="str">
        <f>MID(D102,3,3)</f>
        <v>158</v>
      </c>
      <c r="G102" s="36">
        <v>0</v>
      </c>
      <c r="H102" s="35" t="s">
        <v>19</v>
      </c>
      <c r="I102" s="44" t="s">
        <v>514</v>
      </c>
      <c r="J102" s="33">
        <v>1529.999920675531</v>
      </c>
      <c r="K102" s="33">
        <v>0</v>
      </c>
      <c r="L102">
        <v>11.969873625087072</v>
      </c>
      <c r="M102">
        <v>0.23612798875334701</v>
      </c>
      <c r="N102">
        <v>304.1551641255146</v>
      </c>
      <c r="O102" s="33">
        <v>5</v>
      </c>
      <c r="P102" s="33">
        <v>5</v>
      </c>
      <c r="Q102" s="33">
        <v>0</v>
      </c>
      <c r="R102" s="33">
        <v>0</v>
      </c>
      <c r="S102" s="33">
        <v>473.103515625</v>
      </c>
      <c r="T102" s="33">
        <v>1317.6009521484375</v>
      </c>
      <c r="U102" s="33">
        <v>1082.4039306640625</v>
      </c>
      <c r="V102" t="e">
        <v>#DIV/0!</v>
      </c>
      <c r="W102">
        <v>0.64093566048690787</v>
      </c>
      <c r="X102">
        <v>0.17850398567249845</v>
      </c>
      <c r="Y102" s="33">
        <v>-1</v>
      </c>
      <c r="Z102" s="33">
        <v>0.87</v>
      </c>
      <c r="AA102" s="33">
        <v>0.92</v>
      </c>
      <c r="AB102" s="33">
        <v>9.6642885208129883</v>
      </c>
      <c r="AC102">
        <v>0.87483214426040645</v>
      </c>
      <c r="AD102">
        <v>1.4843849756163176E-2</v>
      </c>
      <c r="AE102">
        <v>0.2785053113395064</v>
      </c>
      <c r="AF102">
        <v>2.7850161933542226</v>
      </c>
      <c r="AG102">
        <v>-1</v>
      </c>
      <c r="AH102" s="33">
        <v>998.76763916015625</v>
      </c>
      <c r="AI102" s="33">
        <v>0.5</v>
      </c>
      <c r="AJ102">
        <v>77.984288906770843</v>
      </c>
      <c r="AK102">
        <v>2.7093679803011907</v>
      </c>
      <c r="AL102">
        <v>1.1413876037136359</v>
      </c>
      <c r="AM102">
        <v>20.893499374389648</v>
      </c>
      <c r="AN102" s="33">
        <v>2</v>
      </c>
      <c r="AO102">
        <v>4.644859790802002</v>
      </c>
      <c r="AP102" s="33">
        <v>1</v>
      </c>
      <c r="AQ102">
        <v>9.2897195816040039</v>
      </c>
      <c r="AR102" s="33">
        <v>20.338172912597656</v>
      </c>
      <c r="AS102" s="33">
        <v>20.893499374389648</v>
      </c>
      <c r="AT102" s="33">
        <v>20.071418762207031</v>
      </c>
      <c r="AU102" s="33">
        <v>400.08291625976563</v>
      </c>
      <c r="AV102" s="33">
        <v>393.57217407226563</v>
      </c>
      <c r="AW102" s="33">
        <v>12.194110870361328</v>
      </c>
      <c r="AX102" s="33">
        <v>13.528958320617676</v>
      </c>
      <c r="AY102" s="33">
        <v>50.338504791259766</v>
      </c>
      <c r="AZ102" s="33">
        <v>55.848888397216797</v>
      </c>
      <c r="BA102" s="33">
        <v>400.45220947265625</v>
      </c>
      <c r="BB102" s="33">
        <v>998.76763916015625</v>
      </c>
      <c r="BC102" s="33">
        <v>33.316715240478516</v>
      </c>
      <c r="BD102" s="33">
        <v>98.917854309082031</v>
      </c>
      <c r="BE102" s="33">
        <v>-11.11720085144043</v>
      </c>
      <c r="BF102" s="33">
        <v>0.87516462802886963</v>
      </c>
      <c r="BG102" s="33">
        <v>7.0378616452217102E-2</v>
      </c>
      <c r="BH102" s="33">
        <v>1.6957939369603992E-3</v>
      </c>
      <c r="BI102" s="33">
        <v>3.9814341813325882E-2</v>
      </c>
      <c r="BJ102" s="33">
        <v>6.4616749295964837E-4</v>
      </c>
      <c r="BK102" s="33">
        <v>0.75</v>
      </c>
      <c r="BL102" s="33">
        <v>-1.355140209197998</v>
      </c>
      <c r="BM102" s="33">
        <v>7.355140209197998</v>
      </c>
      <c r="BN102" s="33">
        <v>1</v>
      </c>
      <c r="BO102" s="33">
        <v>0</v>
      </c>
      <c r="BP102" s="33">
        <v>0.15999999642372131</v>
      </c>
      <c r="BQ102" s="33">
        <v>111115</v>
      </c>
      <c r="BR102">
        <v>2.0022610473632811</v>
      </c>
      <c r="BS102">
        <v>2.7093679803011908E-3</v>
      </c>
      <c r="BT102">
        <v>294.04349937438963</v>
      </c>
      <c r="BU102">
        <v>293.48817291259763</v>
      </c>
      <c r="BV102">
        <v>159.80281869375358</v>
      </c>
      <c r="BW102">
        <v>0.13105232480559836</v>
      </c>
      <c r="BX102">
        <v>2.4796431318261383</v>
      </c>
      <c r="BY102">
        <v>25.067700357492214</v>
      </c>
      <c r="BZ102">
        <v>11.538742036874538</v>
      </c>
      <c r="CA102">
        <v>20.615836143493652</v>
      </c>
      <c r="CB102">
        <v>2.4376128710561029</v>
      </c>
      <c r="CC102">
        <v>0.23027481645966003</v>
      </c>
      <c r="CD102">
        <v>1.3382555281125024</v>
      </c>
      <c r="CE102">
        <v>1.0993573429436005</v>
      </c>
      <c r="CF102">
        <v>0.14443642979479063</v>
      </c>
      <c r="CG102">
        <v>30.086376212322588</v>
      </c>
      <c r="CH102">
        <v>0.77280657567439526</v>
      </c>
      <c r="CI102">
        <v>54.227352676078652</v>
      </c>
      <c r="CJ102">
        <v>391.83268890784075</v>
      </c>
      <c r="CK102">
        <v>1.6565605089379258E-2</v>
      </c>
      <c r="CL102">
        <v>0</v>
      </c>
      <c r="CM102">
        <v>873.75403538438343</v>
      </c>
      <c r="CN102">
        <v>844.4974365234375</v>
      </c>
      <c r="CO102">
        <v>0.17850398567249845</v>
      </c>
      <c r="CP102" t="e">
        <v>#DIV/0!</v>
      </c>
    </row>
    <row r="103" spans="1:94" x14ac:dyDescent="0.3">
      <c r="A103" s="33">
        <v>4</v>
      </c>
      <c r="B103" s="33">
        <v>7</v>
      </c>
      <c r="C103" s="34">
        <v>45378</v>
      </c>
      <c r="D103" s="33" t="s">
        <v>407</v>
      </c>
      <c r="E103" s="35" t="s">
        <v>19</v>
      </c>
      <c r="F103" s="35" t="str">
        <f>MID(D103,3,3)</f>
        <v>167</v>
      </c>
      <c r="G103" s="36">
        <v>0</v>
      </c>
      <c r="H103" s="35" t="s">
        <v>19</v>
      </c>
      <c r="I103" s="44" t="s">
        <v>515</v>
      </c>
      <c r="J103" s="33">
        <v>1331.4999343557283</v>
      </c>
      <c r="K103" s="33">
        <v>0</v>
      </c>
      <c r="L103">
        <v>8.7915057768120111</v>
      </c>
      <c r="M103">
        <v>0.25274798582911828</v>
      </c>
      <c r="N103">
        <v>331.59091323455965</v>
      </c>
      <c r="O103" s="33">
        <v>4</v>
      </c>
      <c r="P103" s="33">
        <v>4</v>
      </c>
      <c r="Q103" s="33">
        <v>0</v>
      </c>
      <c r="R103" s="33">
        <v>0</v>
      </c>
      <c r="S103" s="33">
        <v>414.4111328125</v>
      </c>
      <c r="T103" s="33">
        <v>893.033935546875</v>
      </c>
      <c r="U103" s="33">
        <v>786.6912841796875</v>
      </c>
      <c r="V103" t="e">
        <v>#DIV/0!</v>
      </c>
      <c r="W103">
        <v>0.53595141649491351</v>
      </c>
      <c r="X103">
        <v>0.11908019072317282</v>
      </c>
      <c r="Y103" s="33">
        <v>-1</v>
      </c>
      <c r="Z103" s="33">
        <v>0.87</v>
      </c>
      <c r="AA103" s="33">
        <v>0.92</v>
      </c>
      <c r="AB103" s="33">
        <v>9.6642885208129883</v>
      </c>
      <c r="AC103">
        <v>0.87483214426040645</v>
      </c>
      <c r="AD103">
        <v>1.1186581212236211E-2</v>
      </c>
      <c r="AE103">
        <v>0.2221846739429281</v>
      </c>
      <c r="AF103">
        <v>2.1549467783022314</v>
      </c>
      <c r="AG103">
        <v>-1</v>
      </c>
      <c r="AH103" s="33">
        <v>1000.523681640625</v>
      </c>
      <c r="AI103" s="33">
        <v>0.5</v>
      </c>
      <c r="AJ103">
        <v>52.114866608863736</v>
      </c>
      <c r="AK103">
        <v>2.8147492657826509</v>
      </c>
      <c r="AL103">
        <v>1.1101561608336443</v>
      </c>
      <c r="AM103">
        <v>20.562410354614258</v>
      </c>
      <c r="AN103" s="33">
        <v>2</v>
      </c>
      <c r="AO103">
        <v>4.644859790802002</v>
      </c>
      <c r="AP103" s="33">
        <v>1</v>
      </c>
      <c r="AQ103">
        <v>9.2897195816040039</v>
      </c>
      <c r="AR103" s="33">
        <v>20.291440963745117</v>
      </c>
      <c r="AS103" s="33">
        <v>20.562410354614258</v>
      </c>
      <c r="AT103" s="33">
        <v>20.072761535644531</v>
      </c>
      <c r="AU103" s="33">
        <v>400.11331176757813</v>
      </c>
      <c r="AV103" s="33">
        <v>395.16705322265625</v>
      </c>
      <c r="AW103" s="33">
        <v>11.951491355895996</v>
      </c>
      <c r="AX103" s="33">
        <v>13.33851146697998</v>
      </c>
      <c r="AY103" s="33">
        <v>49.480503082275391</v>
      </c>
      <c r="AZ103" s="33">
        <v>55.222927093505859</v>
      </c>
      <c r="BA103" s="33">
        <v>400.456298828125</v>
      </c>
      <c r="BB103" s="33">
        <v>1000.523681640625</v>
      </c>
      <c r="BC103" s="33">
        <v>65.01715087890625</v>
      </c>
      <c r="BD103" s="33">
        <v>98.919700622558594</v>
      </c>
      <c r="BE103" s="33">
        <v>-11.11720085144043</v>
      </c>
      <c r="BF103" s="33">
        <v>0.87516462802886963</v>
      </c>
      <c r="BG103" s="33">
        <v>7.0378616452217102E-2</v>
      </c>
      <c r="BH103" s="33">
        <v>1.6957939369603992E-3</v>
      </c>
      <c r="BI103" s="33">
        <v>3.9814341813325882E-2</v>
      </c>
      <c r="BJ103" s="33">
        <v>6.4616749295964837E-4</v>
      </c>
      <c r="BK103" s="33">
        <v>0.5</v>
      </c>
      <c r="BL103" s="33">
        <v>-1.355140209197998</v>
      </c>
      <c r="BM103" s="33">
        <v>7.355140209197998</v>
      </c>
      <c r="BN103" s="33">
        <v>1</v>
      </c>
      <c r="BO103" s="33">
        <v>0</v>
      </c>
      <c r="BP103" s="33">
        <v>0.15999999642372131</v>
      </c>
      <c r="BQ103" s="33">
        <v>111115</v>
      </c>
      <c r="BR103">
        <v>2.0022814941406248</v>
      </c>
      <c r="BS103">
        <v>2.8147492657826512E-3</v>
      </c>
      <c r="BT103">
        <v>293.71241035461424</v>
      </c>
      <c r="BU103">
        <v>293.44144096374509</v>
      </c>
      <c r="BV103">
        <v>160.08378548434848</v>
      </c>
      <c r="BW103">
        <v>0.12627166511533286</v>
      </c>
      <c r="BX103">
        <v>2.4295977218978688</v>
      </c>
      <c r="BY103">
        <v>24.561312929649123</v>
      </c>
      <c r="BZ103">
        <v>11.222801462669143</v>
      </c>
      <c r="CA103">
        <v>20.426925659179688</v>
      </c>
      <c r="CB103">
        <v>2.4093751880256598</v>
      </c>
      <c r="CC103">
        <v>0.24605353872838159</v>
      </c>
      <c r="CD103">
        <v>1.3194415610642245</v>
      </c>
      <c r="CE103">
        <v>1.0899336269614353</v>
      </c>
      <c r="CF103">
        <v>0.15437122330630851</v>
      </c>
      <c r="CG103">
        <v>32.800873866323442</v>
      </c>
      <c r="CH103">
        <v>0.83911578794430841</v>
      </c>
      <c r="CI103">
        <v>54.65802503712014</v>
      </c>
      <c r="CJ103">
        <v>393.88945461546052</v>
      </c>
      <c r="CK103">
        <v>1.2199522917720584E-2</v>
      </c>
      <c r="CL103">
        <v>0</v>
      </c>
      <c r="CM103">
        <v>875.29027779298428</v>
      </c>
      <c r="CN103">
        <v>478.622802734375</v>
      </c>
      <c r="CO103">
        <v>0.11908019072317282</v>
      </c>
      <c r="CP103" t="e">
        <v>#DIV/0!</v>
      </c>
    </row>
    <row r="104" spans="1:94" x14ac:dyDescent="0.3">
      <c r="A104" s="33">
        <v>1</v>
      </c>
      <c r="B104" s="33">
        <v>7</v>
      </c>
      <c r="C104" s="34">
        <v>45378</v>
      </c>
      <c r="D104" s="33" t="s">
        <v>408</v>
      </c>
      <c r="E104" s="35" t="s">
        <v>19</v>
      </c>
      <c r="F104" s="35" t="str">
        <f>MID(D104,3,3)</f>
        <v>180</v>
      </c>
      <c r="G104" s="36">
        <v>0</v>
      </c>
      <c r="H104" s="35" t="s">
        <v>19</v>
      </c>
      <c r="I104" s="44" t="s">
        <v>516</v>
      </c>
      <c r="J104" s="33">
        <v>598.49998487252742</v>
      </c>
      <c r="K104" s="33">
        <v>0</v>
      </c>
      <c r="L104">
        <v>5.7476326518136842</v>
      </c>
      <c r="M104">
        <v>5.8384280986179739E-2</v>
      </c>
      <c r="N104">
        <v>231.710416131486</v>
      </c>
      <c r="O104" s="33">
        <v>1</v>
      </c>
      <c r="P104" s="33">
        <v>1</v>
      </c>
      <c r="Q104" s="33">
        <v>0</v>
      </c>
      <c r="R104" s="33">
        <v>0</v>
      </c>
      <c r="S104" s="33">
        <v>395.174072265625</v>
      </c>
      <c r="T104" s="33">
        <v>892.725830078125</v>
      </c>
      <c r="U104" s="33">
        <v>783.20123291015625</v>
      </c>
      <c r="V104" t="e">
        <v>#DIV/0!</v>
      </c>
      <c r="W104">
        <v>0.55733993690868988</v>
      </c>
      <c r="X104">
        <v>0.12268559223651447</v>
      </c>
      <c r="Y104" s="33">
        <v>-1</v>
      </c>
      <c r="Z104" s="33">
        <v>0.87</v>
      </c>
      <c r="AA104" s="33">
        <v>0.92</v>
      </c>
      <c r="AB104" s="33">
        <v>9.6642885208129883</v>
      </c>
      <c r="AC104">
        <v>0.87483214426040645</v>
      </c>
      <c r="AD104">
        <v>7.7122007537750925E-3</v>
      </c>
      <c r="AE104">
        <v>0.22012704296231744</v>
      </c>
      <c r="AF104">
        <v>2.2590698447393573</v>
      </c>
      <c r="AG104">
        <v>-1</v>
      </c>
      <c r="AH104" s="33">
        <v>1000.1113891601563</v>
      </c>
      <c r="AI104" s="33">
        <v>0.5</v>
      </c>
      <c r="AJ104">
        <v>53.67062752334224</v>
      </c>
      <c r="AK104">
        <v>0.81050610596168371</v>
      </c>
      <c r="AL104">
        <v>1.3564076242912935</v>
      </c>
      <c r="AM104">
        <v>21.088525772094727</v>
      </c>
      <c r="AN104" s="33">
        <v>2</v>
      </c>
      <c r="AO104">
        <v>4.644859790802002</v>
      </c>
      <c r="AP104" s="33">
        <v>1</v>
      </c>
      <c r="AQ104">
        <v>9.2897195816040039</v>
      </c>
      <c r="AR104" s="33">
        <v>20.118572235107422</v>
      </c>
      <c r="AS104" s="33">
        <v>21.088525772094727</v>
      </c>
      <c r="AT104" s="33">
        <v>20.077672958374023</v>
      </c>
      <c r="AU104" s="33">
        <v>400.12191772460938</v>
      </c>
      <c r="AV104" s="33">
        <v>397.09075927734375</v>
      </c>
      <c r="AW104" s="33">
        <v>11.25612735748291</v>
      </c>
      <c r="AX104" s="33">
        <v>11.656184196472168</v>
      </c>
      <c r="AY104" s="33">
        <v>47.106826782226563</v>
      </c>
      <c r="AZ104" s="33">
        <v>48.781063079833984</v>
      </c>
      <c r="BA104" s="33">
        <v>400.47244262695313</v>
      </c>
      <c r="BB104" s="33">
        <v>1000.1113891601563</v>
      </c>
      <c r="BC104" s="33">
        <v>36.624301910400391</v>
      </c>
      <c r="BD104" s="33">
        <v>98.929039001464844</v>
      </c>
      <c r="BE104" s="33">
        <v>-11.11720085144043</v>
      </c>
      <c r="BF104" s="33">
        <v>0.87516462802886963</v>
      </c>
      <c r="BG104" s="33">
        <v>7.0378616452217102E-2</v>
      </c>
      <c r="BH104" s="33">
        <v>1.6957939369603992E-3</v>
      </c>
      <c r="BI104" s="33">
        <v>3.9814341813325882E-2</v>
      </c>
      <c r="BJ104" s="33">
        <v>6.4616749295964837E-4</v>
      </c>
      <c r="BK104" s="33">
        <v>0.75</v>
      </c>
      <c r="BL104" s="33">
        <v>-1.355140209197998</v>
      </c>
      <c r="BM104" s="33">
        <v>7.355140209197998</v>
      </c>
      <c r="BN104" s="33">
        <v>1</v>
      </c>
      <c r="BO104" s="33">
        <v>0</v>
      </c>
      <c r="BP104" s="33">
        <v>0.15999999642372131</v>
      </c>
      <c r="BQ104" s="33">
        <v>111115</v>
      </c>
      <c r="BR104">
        <v>2.0023622131347656</v>
      </c>
      <c r="BS104">
        <v>8.1050610596168366E-4</v>
      </c>
      <c r="BT104">
        <v>294.2385257720947</v>
      </c>
      <c r="BU104">
        <v>293.2685722351074</v>
      </c>
      <c r="BV104">
        <v>160.01781868894795</v>
      </c>
      <c r="BW104">
        <v>0.43490242461805961</v>
      </c>
      <c r="BX104">
        <v>2.5095427252723468</v>
      </c>
      <c r="BY104">
        <v>25.36709898935931</v>
      </c>
      <c r="BZ104">
        <v>13.710914792887142</v>
      </c>
      <c r="CA104">
        <v>20.603549003601074</v>
      </c>
      <c r="CB104">
        <v>2.4357674575289687</v>
      </c>
      <c r="CC104">
        <v>5.8019637597918457E-2</v>
      </c>
      <c r="CD104">
        <v>1.1531351009810533</v>
      </c>
      <c r="CE104">
        <v>1.2826323565479154</v>
      </c>
      <c r="CF104">
        <v>3.629485907265393E-2</v>
      </c>
      <c r="CG104">
        <v>22.92288879451743</v>
      </c>
      <c r="CH104">
        <v>0.58352004099307275</v>
      </c>
      <c r="CI104">
        <v>45.274523567910286</v>
      </c>
      <c r="CJ104">
        <v>396.25550219430824</v>
      </c>
      <c r="CK104">
        <v>6.5670086222961001E-3</v>
      </c>
      <c r="CL104">
        <v>0</v>
      </c>
      <c r="CM104">
        <v>874.92959107823333</v>
      </c>
      <c r="CN104">
        <v>497.5517578125</v>
      </c>
      <c r="CO104">
        <v>0.12268559223651447</v>
      </c>
      <c r="CP104" t="e">
        <v>#DIV/0!</v>
      </c>
    </row>
    <row r="105" spans="1:94" x14ac:dyDescent="0.3">
      <c r="A105" s="33">
        <v>3</v>
      </c>
      <c r="B105" s="33">
        <v>7</v>
      </c>
      <c r="C105" s="34">
        <v>45378</v>
      </c>
      <c r="D105" s="33" t="s">
        <v>409</v>
      </c>
      <c r="E105" s="35" t="s">
        <v>19</v>
      </c>
      <c r="F105" s="35" t="str">
        <f>MID(D105,3,3)</f>
        <v>186</v>
      </c>
      <c r="G105" s="36">
        <v>0</v>
      </c>
      <c r="H105" s="35" t="s">
        <v>19</v>
      </c>
      <c r="I105" s="44" t="s">
        <v>517</v>
      </c>
      <c r="J105" s="33">
        <v>999.99995720200241</v>
      </c>
      <c r="K105" s="33">
        <v>0</v>
      </c>
      <c r="L105">
        <v>9.5621895848228657</v>
      </c>
      <c r="M105">
        <v>8.8273355842697812E-2</v>
      </c>
      <c r="N105">
        <v>213.72714000245807</v>
      </c>
      <c r="O105" s="33">
        <v>3</v>
      </c>
      <c r="P105" s="33">
        <v>3</v>
      </c>
      <c r="Q105" s="33">
        <v>0</v>
      </c>
      <c r="R105" s="33">
        <v>0</v>
      </c>
      <c r="S105" s="33">
        <v>406.896728515625</v>
      </c>
      <c r="T105" s="33">
        <v>831.76324462890625</v>
      </c>
      <c r="U105" s="33">
        <v>705.93365478515625</v>
      </c>
      <c r="V105" t="e">
        <v>#DIV/0!</v>
      </c>
      <c r="W105">
        <v>0.51080222510052942</v>
      </c>
      <c r="X105">
        <v>0.15128053644626874</v>
      </c>
      <c r="Y105" s="33">
        <v>-1</v>
      </c>
      <c r="Z105" s="33">
        <v>0.87</v>
      </c>
      <c r="AA105" s="33">
        <v>0.92</v>
      </c>
      <c r="AB105" s="33">
        <v>9.6642885208129883</v>
      </c>
      <c r="AC105">
        <v>0.87483214426040645</v>
      </c>
      <c r="AD105">
        <v>1.2083776619699133E-2</v>
      </c>
      <c r="AE105">
        <v>0.29616264184537511</v>
      </c>
      <c r="AF105">
        <v>2.0441630181279922</v>
      </c>
      <c r="AG105">
        <v>-1</v>
      </c>
      <c r="AH105" s="33">
        <v>999.14044189453125</v>
      </c>
      <c r="AI105" s="33">
        <v>0.5</v>
      </c>
      <c r="AJ105">
        <v>66.115658900643425</v>
      </c>
      <c r="AK105">
        <v>1.1839453921484562</v>
      </c>
      <c r="AL105">
        <v>1.3141291309162677</v>
      </c>
      <c r="AM105">
        <v>21.162078857421875</v>
      </c>
      <c r="AN105" s="33">
        <v>2</v>
      </c>
      <c r="AO105">
        <v>4.644859790802002</v>
      </c>
      <c r="AP105" s="33">
        <v>1</v>
      </c>
      <c r="AQ105">
        <v>9.2897195816040039</v>
      </c>
      <c r="AR105" s="33">
        <v>20.211139678955078</v>
      </c>
      <c r="AS105" s="33">
        <v>21.162078857421875</v>
      </c>
      <c r="AT105" s="33">
        <v>20.074787139892578</v>
      </c>
      <c r="AU105" s="33">
        <v>400.05126953125</v>
      </c>
      <c r="AV105" s="33">
        <v>395.04205322265625</v>
      </c>
      <c r="AW105" s="33">
        <v>11.615235328674316</v>
      </c>
      <c r="AX105" s="33">
        <v>12.199317932128906</v>
      </c>
      <c r="AY105" s="33">
        <v>48.328392028808594</v>
      </c>
      <c r="AZ105" s="33">
        <v>50.758625030517578</v>
      </c>
      <c r="BA105" s="33">
        <v>400.457763671875</v>
      </c>
      <c r="BB105" s="33">
        <v>999.14044189453125</v>
      </c>
      <c r="BC105" s="33">
        <v>37.536376953125</v>
      </c>
      <c r="BD105" s="33">
        <v>98.921249389648438</v>
      </c>
      <c r="BE105" s="33">
        <v>-11.11720085144043</v>
      </c>
      <c r="BF105" s="33">
        <v>0.87516462802886963</v>
      </c>
      <c r="BG105" s="33">
        <v>7.0378616452217102E-2</v>
      </c>
      <c r="BH105" s="33">
        <v>1.6957939369603992E-3</v>
      </c>
      <c r="BI105" s="33">
        <v>3.9814341813325882E-2</v>
      </c>
      <c r="BJ105" s="33">
        <v>6.4616749295964837E-4</v>
      </c>
      <c r="BK105" s="33">
        <v>0.75</v>
      </c>
      <c r="BL105" s="33">
        <v>-1.355140209197998</v>
      </c>
      <c r="BM105" s="33">
        <v>7.355140209197998</v>
      </c>
      <c r="BN105" s="33">
        <v>1</v>
      </c>
      <c r="BO105" s="33">
        <v>0</v>
      </c>
      <c r="BP105" s="33">
        <v>0.15999999642372131</v>
      </c>
      <c r="BQ105" s="33">
        <v>111115</v>
      </c>
      <c r="BR105">
        <v>2.002288818359375</v>
      </c>
      <c r="BS105">
        <v>1.1839453921484561E-3</v>
      </c>
      <c r="BT105">
        <v>294.31207885742185</v>
      </c>
      <c r="BU105">
        <v>293.36113967895506</v>
      </c>
      <c r="BV105">
        <v>159.86246712992033</v>
      </c>
      <c r="BW105">
        <v>0.37205326207030692</v>
      </c>
      <c r="BX105">
        <v>2.5209009024640014</v>
      </c>
      <c r="BY105">
        <v>25.483916934108191</v>
      </c>
      <c r="BZ105">
        <v>13.284599001979284</v>
      </c>
      <c r="CA105">
        <v>20.686609268188477</v>
      </c>
      <c r="CB105">
        <v>2.448266194746838</v>
      </c>
      <c r="CC105">
        <v>8.7442454667605543E-2</v>
      </c>
      <c r="CD105">
        <v>1.2067717715477337</v>
      </c>
      <c r="CE105">
        <v>1.2414944231991043</v>
      </c>
      <c r="CF105">
        <v>5.4725582960585238E-2</v>
      </c>
      <c r="CG105">
        <v>21.142155717519461</v>
      </c>
      <c r="CH105">
        <v>0.54102376761897741</v>
      </c>
      <c r="CI105">
        <v>47.369699031903387</v>
      </c>
      <c r="CJ105">
        <v>393.65245735529834</v>
      </c>
      <c r="CK105">
        <v>1.1506546809391175E-2</v>
      </c>
      <c r="CL105">
        <v>0</v>
      </c>
      <c r="CM105">
        <v>874.08017519988277</v>
      </c>
      <c r="CN105">
        <v>424.86651611328125</v>
      </c>
      <c r="CO105">
        <v>0.15128053644626874</v>
      </c>
      <c r="CP105" t="e">
        <v>#DIV/0!</v>
      </c>
    </row>
    <row r="106" spans="1:94" x14ac:dyDescent="0.3">
      <c r="A106" s="33">
        <v>2</v>
      </c>
      <c r="B106" s="33">
        <v>7</v>
      </c>
      <c r="C106" s="34">
        <v>45378</v>
      </c>
      <c r="D106" s="33" t="s">
        <v>410</v>
      </c>
      <c r="E106" s="35" t="s">
        <v>19</v>
      </c>
      <c r="F106" s="35" t="str">
        <f>MID(D106,3,3)</f>
        <v>196</v>
      </c>
      <c r="G106" s="36">
        <v>0</v>
      </c>
      <c r="H106" s="35" t="s">
        <v>19</v>
      </c>
      <c r="I106" s="44" t="s">
        <v>518</v>
      </c>
      <c r="J106" s="33">
        <v>784.4999720538035</v>
      </c>
      <c r="K106" s="33">
        <v>0</v>
      </c>
      <c r="L106">
        <v>8.9602017713459912</v>
      </c>
      <c r="M106">
        <v>9.3297018769167267E-2</v>
      </c>
      <c r="N106">
        <v>233.78918457053587</v>
      </c>
      <c r="O106" s="33">
        <v>2</v>
      </c>
      <c r="P106" s="33">
        <v>2</v>
      </c>
      <c r="Q106" s="33">
        <v>0</v>
      </c>
      <c r="R106" s="33">
        <v>0</v>
      </c>
      <c r="S106" s="33">
        <v>403.9921875</v>
      </c>
      <c r="T106" s="33">
        <v>951.9521484375</v>
      </c>
      <c r="U106" s="33">
        <v>788.423583984375</v>
      </c>
      <c r="V106" t="e">
        <v>#DIV/0!</v>
      </c>
      <c r="W106">
        <v>0.57561712722315062</v>
      </c>
      <c r="X106">
        <v>0.17178233666632814</v>
      </c>
      <c r="Y106" s="33">
        <v>-1</v>
      </c>
      <c r="Z106" s="33">
        <v>0.87</v>
      </c>
      <c r="AA106" s="33">
        <v>0.92</v>
      </c>
      <c r="AB106" s="33">
        <v>9.6642885208129883</v>
      </c>
      <c r="AC106">
        <v>0.87483214426040645</v>
      </c>
      <c r="AD106">
        <v>1.1384060053964466E-2</v>
      </c>
      <c r="AE106">
        <v>0.29843159374883044</v>
      </c>
      <c r="AF106">
        <v>2.3563627661426003</v>
      </c>
      <c r="AG106">
        <v>-1</v>
      </c>
      <c r="AH106" s="33">
        <v>1000.1064453125</v>
      </c>
      <c r="AI106" s="33">
        <v>0.5</v>
      </c>
      <c r="AJ106">
        <v>75.148353304499153</v>
      </c>
      <c r="AK106">
        <v>1.2260324038754811</v>
      </c>
      <c r="AL106">
        <v>1.2886908750904378</v>
      </c>
      <c r="AM106">
        <v>20.89369010925293</v>
      </c>
      <c r="AN106" s="33">
        <v>2</v>
      </c>
      <c r="AO106">
        <v>4.644859790802002</v>
      </c>
      <c r="AP106" s="33">
        <v>1</v>
      </c>
      <c r="AQ106">
        <v>9.2897195816040039</v>
      </c>
      <c r="AR106" s="33">
        <v>20.160697937011719</v>
      </c>
      <c r="AS106" s="33">
        <v>20.89369010925293</v>
      </c>
      <c r="AT106" s="33">
        <v>20.077072143554688</v>
      </c>
      <c r="AU106" s="33">
        <v>400.16311645507813</v>
      </c>
      <c r="AV106" s="33">
        <v>395.44583129882813</v>
      </c>
      <c r="AW106" s="33">
        <v>11.434225082397461</v>
      </c>
      <c r="AX106" s="33">
        <v>12.039190292358398</v>
      </c>
      <c r="AY106" s="33">
        <v>47.725856781005859</v>
      </c>
      <c r="AZ106" s="33">
        <v>50.250949859619141</v>
      </c>
      <c r="BA106" s="33">
        <v>400.44351196289063</v>
      </c>
      <c r="BB106" s="33">
        <v>1000.1064453125</v>
      </c>
      <c r="BC106" s="33">
        <v>26.223127365112305</v>
      </c>
      <c r="BD106" s="33">
        <v>98.925369262695313</v>
      </c>
      <c r="BE106" s="33">
        <v>-11.11720085144043</v>
      </c>
      <c r="BF106" s="33">
        <v>0.87516462802886963</v>
      </c>
      <c r="BG106" s="33">
        <v>7.0378616452217102E-2</v>
      </c>
      <c r="BH106" s="33">
        <v>1.6957939369603992E-3</v>
      </c>
      <c r="BI106" s="33">
        <v>3.9814341813325882E-2</v>
      </c>
      <c r="BJ106" s="33">
        <v>6.4616749295964837E-4</v>
      </c>
      <c r="BK106" s="33">
        <v>0.75</v>
      </c>
      <c r="BL106" s="33">
        <v>-1.355140209197998</v>
      </c>
      <c r="BM106" s="33">
        <v>7.355140209197998</v>
      </c>
      <c r="BN106" s="33">
        <v>1</v>
      </c>
      <c r="BO106" s="33">
        <v>0</v>
      </c>
      <c r="BP106" s="33">
        <v>0.15999999642372131</v>
      </c>
      <c r="BQ106" s="33">
        <v>111115</v>
      </c>
      <c r="BR106">
        <v>2.0022175598144529</v>
      </c>
      <c r="BS106">
        <v>1.226032403875481E-3</v>
      </c>
      <c r="BT106">
        <v>294.04369010925291</v>
      </c>
      <c r="BU106">
        <v>293.3106979370117</v>
      </c>
      <c r="BV106">
        <v>160.01702767334064</v>
      </c>
      <c r="BW106">
        <v>0.37475221219301547</v>
      </c>
      <c r="BX106">
        <v>2.479672220385849</v>
      </c>
      <c r="BY106">
        <v>25.066090112851686</v>
      </c>
      <c r="BZ106">
        <v>13.026899820493288</v>
      </c>
      <c r="CA106">
        <v>20.527194023132324</v>
      </c>
      <c r="CB106">
        <v>2.4243270607451755</v>
      </c>
      <c r="CC106">
        <v>9.2369349760154942E-2</v>
      </c>
      <c r="CD106">
        <v>1.1909813452954112</v>
      </c>
      <c r="CE106">
        <v>1.2333457154497642</v>
      </c>
      <c r="CF106">
        <v>5.7813478258081349E-2</v>
      </c>
      <c r="CG106">
        <v>23.127681413264693</v>
      </c>
      <c r="CH106">
        <v>0.59120406909503487</v>
      </c>
      <c r="CI106">
        <v>47.573895889764792</v>
      </c>
      <c r="CJ106">
        <v>394.14371746373769</v>
      </c>
      <c r="CK106">
        <v>1.0815133854328616E-2</v>
      </c>
      <c r="CL106">
        <v>0</v>
      </c>
      <c r="CM106">
        <v>874.92526604138732</v>
      </c>
      <c r="CN106">
        <v>547.9599609375</v>
      </c>
      <c r="CO106">
        <v>0.17178233666632814</v>
      </c>
      <c r="CP106" t="e">
        <v>#DIV/0!</v>
      </c>
    </row>
    <row r="107" spans="1:94" x14ac:dyDescent="0.3">
      <c r="A107" s="33">
        <v>6</v>
      </c>
      <c r="B107" s="33">
        <v>7</v>
      </c>
      <c r="C107" s="34">
        <v>45378</v>
      </c>
      <c r="D107" s="33" t="s">
        <v>411</v>
      </c>
      <c r="E107" s="35" t="s">
        <v>282</v>
      </c>
      <c r="F107" s="35" t="str">
        <f>MID(D107,5,3)</f>
        <v>102</v>
      </c>
      <c r="G107" s="36">
        <v>1</v>
      </c>
      <c r="H107" s="35" t="s">
        <v>19</v>
      </c>
      <c r="I107" s="44" t="s">
        <v>519</v>
      </c>
      <c r="J107" s="33">
        <v>2056.9998843558133</v>
      </c>
      <c r="K107" s="33">
        <v>0</v>
      </c>
      <c r="L107">
        <v>12.327765080206818</v>
      </c>
      <c r="M107">
        <v>0.25319742587092275</v>
      </c>
      <c r="N107">
        <v>307.41458459430686</v>
      </c>
      <c r="O107" s="33">
        <v>6</v>
      </c>
      <c r="P107" s="33">
        <v>6</v>
      </c>
      <c r="Q107" s="33">
        <v>0</v>
      </c>
      <c r="R107" s="33">
        <v>0</v>
      </c>
      <c r="S107" s="33">
        <v>463.829345703125</v>
      </c>
      <c r="T107" s="33">
        <v>1123.48583984375</v>
      </c>
      <c r="U107" s="33">
        <v>939.82305908203125</v>
      </c>
      <c r="V107" t="e">
        <v>#DIV/0!</v>
      </c>
      <c r="W107">
        <v>0.58715158727088845</v>
      </c>
      <c r="X107">
        <v>0.16347583053406517</v>
      </c>
      <c r="Y107" s="33">
        <v>-1</v>
      </c>
      <c r="Z107" s="33">
        <v>0.87</v>
      </c>
      <c r="AA107" s="33">
        <v>0.92</v>
      </c>
      <c r="AB107" s="33">
        <v>9.6642885208129883</v>
      </c>
      <c r="AC107">
        <v>0.87483214426040645</v>
      </c>
      <c r="AD107">
        <v>1.523372519908856E-2</v>
      </c>
      <c r="AE107">
        <v>0.27842184893667654</v>
      </c>
      <c r="AF107">
        <v>2.4221965476130949</v>
      </c>
      <c r="AG107">
        <v>-1</v>
      </c>
      <c r="AH107" s="33">
        <v>1000.0609741210938</v>
      </c>
      <c r="AI107" s="33">
        <v>0.5</v>
      </c>
      <c r="AJ107">
        <v>71.511315754208226</v>
      </c>
      <c r="AK107">
        <v>2.7173780895114819</v>
      </c>
      <c r="AL107">
        <v>1.0693025764013664</v>
      </c>
      <c r="AM107">
        <v>20.656925201416016</v>
      </c>
      <c r="AN107" s="33">
        <v>2</v>
      </c>
      <c r="AO107">
        <v>4.644859790802002</v>
      </c>
      <c r="AP107" s="33">
        <v>1</v>
      </c>
      <c r="AQ107">
        <v>9.2897195816040039</v>
      </c>
      <c r="AR107" s="33">
        <v>20.313667297363281</v>
      </c>
      <c r="AS107" s="33">
        <v>20.656925201416016</v>
      </c>
      <c r="AT107" s="33">
        <v>20.069908142089844</v>
      </c>
      <c r="AU107" s="33">
        <v>399.98190307617188</v>
      </c>
      <c r="AV107" s="33">
        <v>393.29049682617188</v>
      </c>
      <c r="AW107" s="33">
        <v>12.559325218200684</v>
      </c>
      <c r="AX107" s="33">
        <v>13.897764205932617</v>
      </c>
      <c r="AY107" s="33">
        <v>51.915374755859375</v>
      </c>
      <c r="AZ107" s="33">
        <v>57.447959899902344</v>
      </c>
      <c r="BA107" s="33">
        <v>400.40863037109375</v>
      </c>
      <c r="BB107" s="33">
        <v>1000.0609741210938</v>
      </c>
      <c r="BC107" s="33">
        <v>23.310661315917969</v>
      </c>
      <c r="BD107" s="33">
        <v>98.900108337402344</v>
      </c>
      <c r="BE107" s="33">
        <v>-11.11720085144043</v>
      </c>
      <c r="BF107" s="33">
        <v>0.87516462802886963</v>
      </c>
      <c r="BG107" s="33">
        <v>7.0378616452217102E-2</v>
      </c>
      <c r="BH107" s="33">
        <v>1.6957939369603992E-3</v>
      </c>
      <c r="BI107" s="33">
        <v>3.9814341813325882E-2</v>
      </c>
      <c r="BJ107" s="33">
        <v>6.4616749295964837E-4</v>
      </c>
      <c r="BK107" s="33">
        <v>0.75</v>
      </c>
      <c r="BL107" s="33">
        <v>-1.355140209197998</v>
      </c>
      <c r="BM107" s="33">
        <v>7.355140209197998</v>
      </c>
      <c r="BN107" s="33">
        <v>1</v>
      </c>
      <c r="BO107" s="33">
        <v>0</v>
      </c>
      <c r="BP107" s="33">
        <v>0.15999999642372131</v>
      </c>
      <c r="BQ107" s="33">
        <v>111115</v>
      </c>
      <c r="BR107">
        <v>2.0020431518554687</v>
      </c>
      <c r="BS107">
        <v>2.7173780895114819E-3</v>
      </c>
      <c r="BT107">
        <v>293.80692520141599</v>
      </c>
      <c r="BU107">
        <v>293.46366729736326</v>
      </c>
      <c r="BV107">
        <v>160.00975228287825</v>
      </c>
      <c r="BW107">
        <v>0.13938960884057547</v>
      </c>
      <c r="BX107">
        <v>2.4437929620157748</v>
      </c>
      <c r="BY107">
        <v>24.70970965652192</v>
      </c>
      <c r="BZ107">
        <v>10.811945450589302</v>
      </c>
      <c r="CA107">
        <v>20.485296249389648</v>
      </c>
      <c r="CB107">
        <v>2.4180694687966509</v>
      </c>
      <c r="CC107">
        <v>0.24647946568983295</v>
      </c>
      <c r="CD107">
        <v>1.3744903856144084</v>
      </c>
      <c r="CE107">
        <v>1.0435790831822425</v>
      </c>
      <c r="CF107">
        <v>0.15463946819082425</v>
      </c>
      <c r="CG107">
        <v>30.403335720874487</v>
      </c>
      <c r="CH107">
        <v>0.78164762961506085</v>
      </c>
      <c r="CI107">
        <v>56.566668685210843</v>
      </c>
      <c r="CJ107">
        <v>391.49900218394009</v>
      </c>
      <c r="CK107">
        <v>1.7812065906454993E-2</v>
      </c>
      <c r="CL107">
        <v>0</v>
      </c>
      <c r="CM107">
        <v>874.88548638150723</v>
      </c>
      <c r="CN107">
        <v>659.656494140625</v>
      </c>
      <c r="CO107">
        <v>0.16347583053406517</v>
      </c>
      <c r="CP107" t="e">
        <v>#DIV/0!</v>
      </c>
    </row>
    <row r="108" spans="1:94" x14ac:dyDescent="0.3">
      <c r="A108" s="33">
        <v>7</v>
      </c>
      <c r="B108" s="33">
        <v>7</v>
      </c>
      <c r="C108" s="34">
        <v>45378</v>
      </c>
      <c r="D108" s="33" t="s">
        <v>412</v>
      </c>
      <c r="E108" s="35" t="s">
        <v>282</v>
      </c>
      <c r="F108" s="35" t="str">
        <f>MID(D108,5,3)</f>
        <v>103</v>
      </c>
      <c r="G108" s="36">
        <v>1</v>
      </c>
      <c r="H108" s="35" t="s">
        <v>19</v>
      </c>
      <c r="I108" s="44" t="s">
        <v>520</v>
      </c>
      <c r="J108" s="33">
        <v>2311.9998667817563</v>
      </c>
      <c r="K108" s="33">
        <v>0</v>
      </c>
      <c r="L108">
        <v>6.6997002662424743</v>
      </c>
      <c r="M108">
        <v>9.5115418040619196E-2</v>
      </c>
      <c r="N108">
        <v>275.92490933984902</v>
      </c>
      <c r="O108" s="33">
        <v>7</v>
      </c>
      <c r="P108" s="33">
        <v>7</v>
      </c>
      <c r="Q108" s="33">
        <v>0</v>
      </c>
      <c r="R108" s="33">
        <v>0</v>
      </c>
      <c r="S108" s="33">
        <v>407.2958984375</v>
      </c>
      <c r="T108" s="33">
        <v>1035.8203125</v>
      </c>
      <c r="U108" s="33">
        <v>897.48492431640625</v>
      </c>
      <c r="V108" t="e">
        <v>#DIV/0!</v>
      </c>
      <c r="W108">
        <v>0.60678904099257081</v>
      </c>
      <c r="X108">
        <v>0.13355153062186523</v>
      </c>
      <c r="Y108" s="33">
        <v>-1</v>
      </c>
      <c r="Z108" s="33">
        <v>0.87</v>
      </c>
      <c r="AA108" s="33">
        <v>0.92</v>
      </c>
      <c r="AB108" s="33">
        <v>9.6642885208129883</v>
      </c>
      <c r="AC108">
        <v>0.87483214426040645</v>
      </c>
      <c r="AD108">
        <v>8.8074154667757542E-3</v>
      </c>
      <c r="AE108">
        <v>0.22009548887601013</v>
      </c>
      <c r="AF108">
        <v>2.5431641135442167</v>
      </c>
      <c r="AG108">
        <v>-1</v>
      </c>
      <c r="AH108" s="33">
        <v>999.31085205078125</v>
      </c>
      <c r="AI108" s="33">
        <v>0.5</v>
      </c>
      <c r="AJ108">
        <v>58.377327592035996</v>
      </c>
      <c r="AK108">
        <v>1.2034849545887607</v>
      </c>
      <c r="AL108">
        <v>1.2395699407486991</v>
      </c>
      <c r="AM108">
        <v>21.331415176391602</v>
      </c>
      <c r="AN108" s="33">
        <v>2</v>
      </c>
      <c r="AO108">
        <v>4.644859790802002</v>
      </c>
      <c r="AP108" s="33">
        <v>1</v>
      </c>
      <c r="AQ108">
        <v>9.2897195816040039</v>
      </c>
      <c r="AR108" s="33">
        <v>20.336067199707031</v>
      </c>
      <c r="AS108" s="33">
        <v>21.331415176391602</v>
      </c>
      <c r="AT108" s="33">
        <v>20.070549011230469</v>
      </c>
      <c r="AU108" s="33">
        <v>400.06362915039063</v>
      </c>
      <c r="AV108" s="33">
        <v>396.47903442382813</v>
      </c>
      <c r="AW108" s="33">
        <v>12.62855339050293</v>
      </c>
      <c r="AX108" s="33">
        <v>13.221705436706543</v>
      </c>
      <c r="AY108" s="33">
        <v>52.130283355712891</v>
      </c>
      <c r="AZ108" s="33">
        <v>54.57879638671875</v>
      </c>
      <c r="BA108" s="33">
        <v>400.42779541015625</v>
      </c>
      <c r="BB108" s="33">
        <v>999.31085205078125</v>
      </c>
      <c r="BC108" s="33">
        <v>24.35426139831543</v>
      </c>
      <c r="BD108" s="33">
        <v>98.901870727539063</v>
      </c>
      <c r="BE108" s="33">
        <v>-11.11720085144043</v>
      </c>
      <c r="BF108" s="33">
        <v>0.87516462802886963</v>
      </c>
      <c r="BG108" s="33">
        <v>7.0378616452217102E-2</v>
      </c>
      <c r="BH108" s="33">
        <v>1.6957939369603992E-3</v>
      </c>
      <c r="BI108" s="33">
        <v>3.9814341813325882E-2</v>
      </c>
      <c r="BJ108" s="33">
        <v>6.4616749295964837E-4</v>
      </c>
      <c r="BK108" s="33">
        <v>0.75</v>
      </c>
      <c r="BL108" s="33">
        <v>-1.355140209197998</v>
      </c>
      <c r="BM108" s="33">
        <v>7.355140209197998</v>
      </c>
      <c r="BN108" s="33">
        <v>1</v>
      </c>
      <c r="BO108" s="33">
        <v>0</v>
      </c>
      <c r="BP108" s="33">
        <v>0.15999999642372131</v>
      </c>
      <c r="BQ108" s="33">
        <v>111115</v>
      </c>
      <c r="BR108">
        <v>2.0021389770507811</v>
      </c>
      <c r="BS108">
        <v>1.2034849545887608E-3</v>
      </c>
      <c r="BT108">
        <v>294.48141517639158</v>
      </c>
      <c r="BU108">
        <v>293.48606719970701</v>
      </c>
      <c r="BV108">
        <v>159.8897327543109</v>
      </c>
      <c r="BW108">
        <v>0.36691460008123894</v>
      </c>
      <c r="BX108">
        <v>2.5472213426474499</v>
      </c>
      <c r="BY108">
        <v>25.755037027203372</v>
      </c>
      <c r="BZ108">
        <v>12.533331590496829</v>
      </c>
      <c r="CA108">
        <v>20.833741188049316</v>
      </c>
      <c r="CB108">
        <v>2.4705442420688137</v>
      </c>
      <c r="CC108">
        <v>9.4151422110015801E-2</v>
      </c>
      <c r="CD108">
        <v>1.3076514018987508</v>
      </c>
      <c r="CE108">
        <v>1.1628928401700629</v>
      </c>
      <c r="CF108">
        <v>5.8930495129523017E-2</v>
      </c>
      <c r="CG108">
        <v>27.289489714037686</v>
      </c>
      <c r="CH108">
        <v>0.69593820954701691</v>
      </c>
      <c r="CI108">
        <v>50.872171794370558</v>
      </c>
      <c r="CJ108">
        <v>395.50542103539624</v>
      </c>
      <c r="CK108">
        <v>8.6175380864014616E-3</v>
      </c>
      <c r="CL108">
        <v>0</v>
      </c>
      <c r="CM108">
        <v>874.22925548227875</v>
      </c>
      <c r="CN108">
        <v>628.5244140625</v>
      </c>
      <c r="CO108">
        <v>0.13355153062186523</v>
      </c>
      <c r="CP108" t="e">
        <v>#DIV/0!</v>
      </c>
    </row>
    <row r="109" spans="1:94" x14ac:dyDescent="0.3">
      <c r="A109" s="33">
        <v>8</v>
      </c>
      <c r="B109" s="33">
        <v>7</v>
      </c>
      <c r="C109" s="34">
        <v>45378</v>
      </c>
      <c r="D109" s="33" t="s">
        <v>414</v>
      </c>
      <c r="E109" s="35" t="s">
        <v>282</v>
      </c>
      <c r="F109" s="35" t="str">
        <f>MID(D109,5,3)</f>
        <v>110</v>
      </c>
      <c r="G109" s="36">
        <v>1</v>
      </c>
      <c r="H109" s="35" t="s">
        <v>19</v>
      </c>
      <c r="I109" s="44" t="s">
        <v>521</v>
      </c>
      <c r="J109" s="33">
        <v>2471.4998557893559</v>
      </c>
      <c r="K109" s="33">
        <v>0</v>
      </c>
      <c r="L109">
        <v>15.463201495338311</v>
      </c>
      <c r="M109">
        <v>0.22964500774570962</v>
      </c>
      <c r="N109">
        <v>276.18535201228218</v>
      </c>
      <c r="O109" s="33">
        <v>8</v>
      </c>
      <c r="P109" s="33">
        <v>8</v>
      </c>
      <c r="Q109" s="33">
        <v>0</v>
      </c>
      <c r="R109" s="33">
        <v>0</v>
      </c>
      <c r="S109" s="33">
        <v>440.78076171875</v>
      </c>
      <c r="T109" s="33">
        <v>1314.2396240234375</v>
      </c>
      <c r="U109" s="33">
        <v>1076.002685546875</v>
      </c>
      <c r="V109" t="e">
        <v>#DIV/0!</v>
      </c>
      <c r="W109">
        <v>0.66461157184613284</v>
      </c>
      <c r="X109">
        <v>0.18127359282260835</v>
      </c>
      <c r="Y109" s="33">
        <v>-1</v>
      </c>
      <c r="Z109" s="33">
        <v>0.87</v>
      </c>
      <c r="AA109" s="33">
        <v>0.92</v>
      </c>
      <c r="AB109" s="33">
        <v>9.6642885208129883</v>
      </c>
      <c r="AC109">
        <v>0.87483214426040645</v>
      </c>
      <c r="AD109">
        <v>1.8809148285969933E-2</v>
      </c>
      <c r="AE109">
        <v>0.27275118355082717</v>
      </c>
      <c r="AF109">
        <v>2.9816174800796262</v>
      </c>
      <c r="AG109">
        <v>-1</v>
      </c>
      <c r="AH109" s="33">
        <v>1000.5076904296875</v>
      </c>
      <c r="AI109" s="33">
        <v>0.5</v>
      </c>
      <c r="AJ109">
        <v>79.332238734291536</v>
      </c>
      <c r="AK109">
        <v>2.4766427058548826</v>
      </c>
      <c r="AL109">
        <v>1.0718118558837462</v>
      </c>
      <c r="AM109">
        <v>20.64616584777832</v>
      </c>
      <c r="AN109" s="33">
        <v>2</v>
      </c>
      <c r="AO109">
        <v>4.644859790802002</v>
      </c>
      <c r="AP109" s="33">
        <v>1</v>
      </c>
      <c r="AQ109">
        <v>9.2897195816040039</v>
      </c>
      <c r="AR109" s="33">
        <v>20.28856086730957</v>
      </c>
      <c r="AS109" s="33">
        <v>20.64616584777832</v>
      </c>
      <c r="AT109" s="33">
        <v>20.068191528320313</v>
      </c>
      <c r="AU109" s="33">
        <v>400.29812622070313</v>
      </c>
      <c r="AV109" s="33">
        <v>392.08990478515625</v>
      </c>
      <c r="AW109" s="33">
        <v>12.637346267700195</v>
      </c>
      <c r="AX109" s="33">
        <v>13.857183456420898</v>
      </c>
      <c r="AY109" s="33">
        <v>52.314567565917969</v>
      </c>
      <c r="AZ109" s="33">
        <v>57.364307403564453</v>
      </c>
      <c r="BA109" s="33">
        <v>400.434326171875</v>
      </c>
      <c r="BB109" s="33">
        <v>1000.5076904296875</v>
      </c>
      <c r="BC109" s="33">
        <v>25.655263900756836</v>
      </c>
      <c r="BD109" s="33">
        <v>98.891777038574219</v>
      </c>
      <c r="BE109" s="33">
        <v>-11.11720085144043</v>
      </c>
      <c r="BF109" s="33">
        <v>0.87516462802886963</v>
      </c>
      <c r="BG109" s="33">
        <v>7.0378616452217102E-2</v>
      </c>
      <c r="BH109" s="33">
        <v>1.6957939369603992E-3</v>
      </c>
      <c r="BI109" s="33">
        <v>3.9814341813325882E-2</v>
      </c>
      <c r="BJ109" s="33">
        <v>6.4616749295964837E-4</v>
      </c>
      <c r="BK109" s="33">
        <v>0.5</v>
      </c>
      <c r="BL109" s="33">
        <v>-1.355140209197998</v>
      </c>
      <c r="BM109" s="33">
        <v>7.355140209197998</v>
      </c>
      <c r="BN109" s="33">
        <v>1</v>
      </c>
      <c r="BO109" s="33">
        <v>0</v>
      </c>
      <c r="BP109" s="33">
        <v>0.15999999642372131</v>
      </c>
      <c r="BQ109" s="33">
        <v>111115</v>
      </c>
      <c r="BR109">
        <v>2.0021716308593747</v>
      </c>
      <c r="BS109">
        <v>2.4766427058548826E-3</v>
      </c>
      <c r="BT109">
        <v>293.7961658477783</v>
      </c>
      <c r="BU109">
        <v>293.43856086730955</v>
      </c>
      <c r="BV109">
        <v>160.08122689065567</v>
      </c>
      <c r="BW109">
        <v>0.17969036482708012</v>
      </c>
      <c r="BX109">
        <v>2.4421733526387408</v>
      </c>
      <c r="BY109">
        <v>24.695413772230367</v>
      </c>
      <c r="BZ109">
        <v>10.838230315809469</v>
      </c>
      <c r="CA109">
        <v>20.467363357543945</v>
      </c>
      <c r="CB109">
        <v>2.4153954502282819</v>
      </c>
      <c r="CC109">
        <v>0.22410505504324363</v>
      </c>
      <c r="CD109">
        <v>1.3703614967549946</v>
      </c>
      <c r="CE109">
        <v>1.0450339534732873</v>
      </c>
      <c r="CF109">
        <v>0.14055307255606175</v>
      </c>
      <c r="CG109">
        <v>27.312460252518743</v>
      </c>
      <c r="CH109">
        <v>0.7043929176488658</v>
      </c>
      <c r="CI109">
        <v>56.329311244058644</v>
      </c>
      <c r="CJ109">
        <v>389.8427624645156</v>
      </c>
      <c r="CK109">
        <v>2.2343148923786624E-2</v>
      </c>
      <c r="CL109">
        <v>0</v>
      </c>
      <c r="CM109">
        <v>875.27628816763047</v>
      </c>
      <c r="CN109">
        <v>873.4588623046875</v>
      </c>
      <c r="CO109">
        <v>0.18127359282260835</v>
      </c>
      <c r="CP109" t="e">
        <v>#DIV/0!</v>
      </c>
    </row>
    <row r="110" spans="1:94" x14ac:dyDescent="0.3">
      <c r="A110" s="33">
        <v>9</v>
      </c>
      <c r="B110" s="33">
        <v>7</v>
      </c>
      <c r="C110" s="34">
        <v>45378</v>
      </c>
      <c r="D110" s="33" t="s">
        <v>415</v>
      </c>
      <c r="E110" s="35" t="s">
        <v>282</v>
      </c>
      <c r="F110" s="35" t="str">
        <f>MID(D110,5,3)</f>
        <v>138</v>
      </c>
      <c r="G110" s="36">
        <v>1</v>
      </c>
      <c r="H110" s="35" t="s">
        <v>19</v>
      </c>
      <c r="I110" s="44" t="s">
        <v>522</v>
      </c>
      <c r="J110" s="33">
        <v>2638.4998442800716</v>
      </c>
      <c r="K110" s="33">
        <v>0</v>
      </c>
      <c r="L110">
        <v>9.7865014656166522</v>
      </c>
      <c r="M110">
        <v>0.14545818034032801</v>
      </c>
      <c r="N110">
        <v>279.41850687962051</v>
      </c>
      <c r="O110" s="33">
        <v>9</v>
      </c>
      <c r="P110" s="33">
        <v>9</v>
      </c>
      <c r="Q110" s="33">
        <v>0</v>
      </c>
      <c r="R110" s="33">
        <v>0</v>
      </c>
      <c r="S110" s="33">
        <v>401.6025390625</v>
      </c>
      <c r="T110" s="33">
        <v>944.07354736328125</v>
      </c>
      <c r="U110" s="33">
        <v>818.95550537109375</v>
      </c>
      <c r="V110" t="e">
        <v>#DIV/0!</v>
      </c>
      <c r="W110">
        <v>0.57460672403739899</v>
      </c>
      <c r="X110">
        <v>0.13252997326493446</v>
      </c>
      <c r="Y110" s="33">
        <v>-1</v>
      </c>
      <c r="Z110" s="33">
        <v>0.87</v>
      </c>
      <c r="AA110" s="33">
        <v>0.92</v>
      </c>
      <c r="AB110" s="33">
        <v>9.6642885208129883</v>
      </c>
      <c r="AC110">
        <v>0.87483214426040645</v>
      </c>
      <c r="AD110">
        <v>1.2326317472490293E-2</v>
      </c>
      <c r="AE110">
        <v>0.23064466133241524</v>
      </c>
      <c r="AF110">
        <v>2.3507658830223641</v>
      </c>
      <c r="AG110">
        <v>-1</v>
      </c>
      <c r="AH110" s="33">
        <v>1000.2821655273438</v>
      </c>
      <c r="AI110" s="33">
        <v>0.5</v>
      </c>
      <c r="AJ110">
        <v>57.987097689588445</v>
      </c>
      <c r="AK110">
        <v>1.7017126904194273</v>
      </c>
      <c r="AL110">
        <v>1.1522227583009768</v>
      </c>
      <c r="AM110">
        <v>20.940139770507813</v>
      </c>
      <c r="AN110" s="33">
        <v>2</v>
      </c>
      <c r="AO110">
        <v>4.644859790802002</v>
      </c>
      <c r="AP110" s="33">
        <v>1</v>
      </c>
      <c r="AQ110">
        <v>9.2897195816040039</v>
      </c>
      <c r="AR110" s="33">
        <v>20.259654998779297</v>
      </c>
      <c r="AS110" s="33">
        <v>20.940139770507813</v>
      </c>
      <c r="AT110" s="33">
        <v>20.070154190063477</v>
      </c>
      <c r="AU110" s="33">
        <v>400.12969970703125</v>
      </c>
      <c r="AV110" s="33">
        <v>394.90634155273438</v>
      </c>
      <c r="AW110" s="33">
        <v>12.657963752746582</v>
      </c>
      <c r="AX110" s="33">
        <v>13.496389389038086</v>
      </c>
      <c r="AY110" s="33">
        <v>52.488105773925781</v>
      </c>
      <c r="AZ110" s="33">
        <v>55.964759826660156</v>
      </c>
      <c r="BA110" s="33">
        <v>400.451904296875</v>
      </c>
      <c r="BB110" s="33">
        <v>1000.2821655273438</v>
      </c>
      <c r="BC110" s="33">
        <v>33.342510223388672</v>
      </c>
      <c r="BD110" s="33">
        <v>98.881431579589844</v>
      </c>
      <c r="BE110" s="33">
        <v>-11.11720085144043</v>
      </c>
      <c r="BF110" s="33">
        <v>0.87516462802886963</v>
      </c>
      <c r="BG110" s="33">
        <v>7.0378616452217102E-2</v>
      </c>
      <c r="BH110" s="33">
        <v>1.6957939369603992E-3</v>
      </c>
      <c r="BI110" s="33">
        <v>3.9814341813325882E-2</v>
      </c>
      <c r="BJ110" s="33">
        <v>6.4616749295964837E-4</v>
      </c>
      <c r="BK110" s="33">
        <v>0.5</v>
      </c>
      <c r="BL110" s="33">
        <v>-1.355140209197998</v>
      </c>
      <c r="BM110" s="33">
        <v>7.355140209197998</v>
      </c>
      <c r="BN110" s="33">
        <v>1</v>
      </c>
      <c r="BO110" s="33">
        <v>0</v>
      </c>
      <c r="BP110" s="33">
        <v>0.15999999642372131</v>
      </c>
      <c r="BQ110" s="33">
        <v>111115</v>
      </c>
      <c r="BR110">
        <v>2.0022595214843748</v>
      </c>
      <c r="BS110">
        <v>1.7017126904194273E-3</v>
      </c>
      <c r="BT110">
        <v>294.09013977050779</v>
      </c>
      <c r="BU110">
        <v>293.40965499877927</v>
      </c>
      <c r="BV110">
        <v>160.04514290708721</v>
      </c>
      <c r="BW110">
        <v>0.29676541736316642</v>
      </c>
      <c r="BX110">
        <v>2.4867650622446487</v>
      </c>
      <c r="BY110">
        <v>25.148958935157072</v>
      </c>
      <c r="BZ110">
        <v>11.652569546118986</v>
      </c>
      <c r="CA110">
        <v>20.599897384643555</v>
      </c>
      <c r="CB110">
        <v>2.4352192544496924</v>
      </c>
      <c r="CC110">
        <v>0.14321571254992155</v>
      </c>
      <c r="CD110">
        <v>1.3345423039436719</v>
      </c>
      <c r="CE110">
        <v>1.1006769505060205</v>
      </c>
      <c r="CF110">
        <v>8.970862663554488E-2</v>
      </c>
      <c r="CG110">
        <v>27.629301970088349</v>
      </c>
      <c r="CH110">
        <v>0.70755639370331047</v>
      </c>
      <c r="CI110">
        <v>53.481245799866151</v>
      </c>
      <c r="CJ110">
        <v>393.48414824942466</v>
      </c>
      <c r="CK110">
        <v>1.3301534324366772E-2</v>
      </c>
      <c r="CL110">
        <v>0</v>
      </c>
      <c r="CM110">
        <v>875.07899173372891</v>
      </c>
      <c r="CN110">
        <v>542.47100830078125</v>
      </c>
      <c r="CO110">
        <v>0.13252997326493446</v>
      </c>
      <c r="CP110" t="e">
        <v>#DIV/0!</v>
      </c>
    </row>
    <row r="111" spans="1:94" x14ac:dyDescent="0.3">
      <c r="A111" s="33">
        <v>10</v>
      </c>
      <c r="B111" s="33">
        <v>7</v>
      </c>
      <c r="C111" s="34">
        <v>45378</v>
      </c>
      <c r="D111" s="33" t="s">
        <v>475</v>
      </c>
      <c r="E111" s="35" t="s">
        <v>282</v>
      </c>
      <c r="F111" s="35" t="str">
        <f>MID(D111,5,3)</f>
        <v>08</v>
      </c>
      <c r="G111" s="36">
        <v>1</v>
      </c>
      <c r="H111" s="35" t="s">
        <v>19</v>
      </c>
      <c r="I111" s="44" t="s">
        <v>523</v>
      </c>
      <c r="J111" s="33">
        <v>3041.4998165061697</v>
      </c>
      <c r="K111" s="33">
        <v>0</v>
      </c>
      <c r="L111">
        <v>9.7649019996512774</v>
      </c>
      <c r="M111">
        <v>0.11034576351168508</v>
      </c>
      <c r="N111">
        <v>245.67428761582923</v>
      </c>
      <c r="O111" s="33">
        <v>10</v>
      </c>
      <c r="P111" s="33">
        <v>10</v>
      </c>
      <c r="Q111" s="33">
        <v>0</v>
      </c>
      <c r="R111" s="33">
        <v>0</v>
      </c>
      <c r="S111" s="33">
        <v>358.696044921875</v>
      </c>
      <c r="T111" s="33">
        <v>706.81463623046875</v>
      </c>
      <c r="U111" s="33">
        <v>583.05413818359375</v>
      </c>
      <c r="V111" t="e">
        <v>#DIV/0!</v>
      </c>
      <c r="W111">
        <v>0.49251751939540178</v>
      </c>
      <c r="X111">
        <v>0.1750961167229152</v>
      </c>
      <c r="Y111" s="33">
        <v>-1</v>
      </c>
      <c r="Z111" s="33">
        <v>0.87</v>
      </c>
      <c r="AA111" s="33">
        <v>0.92</v>
      </c>
      <c r="AB111" s="33">
        <v>9.6642885208129883</v>
      </c>
      <c r="AC111">
        <v>0.87483214426040645</v>
      </c>
      <c r="AD111">
        <v>1.2321795469720651E-2</v>
      </c>
      <c r="AE111">
        <v>0.35551246367409917</v>
      </c>
      <c r="AF111">
        <v>1.9705113737298523</v>
      </c>
      <c r="AG111">
        <v>-1</v>
      </c>
      <c r="AH111" s="33">
        <v>998.6455078125</v>
      </c>
      <c r="AI111" s="33">
        <v>0.5</v>
      </c>
      <c r="AJ111">
        <v>76.486115261107145</v>
      </c>
      <c r="AK111">
        <v>1.294757802556608</v>
      </c>
      <c r="AL111">
        <v>1.1512826522241839</v>
      </c>
      <c r="AM111">
        <v>20.937217712402344</v>
      </c>
      <c r="AN111" s="33">
        <v>2</v>
      </c>
      <c r="AO111">
        <v>4.644859790802002</v>
      </c>
      <c r="AP111" s="33">
        <v>1</v>
      </c>
      <c r="AQ111">
        <v>9.2897195816040039</v>
      </c>
      <c r="AR111" s="33">
        <v>20.235395431518555</v>
      </c>
      <c r="AS111" s="33">
        <v>20.937217712402344</v>
      </c>
      <c r="AT111" s="33">
        <v>20.070201873779297</v>
      </c>
      <c r="AU111" s="33">
        <v>399.90948486328125</v>
      </c>
      <c r="AV111" s="33">
        <v>394.77725219726563</v>
      </c>
      <c r="AW111" s="33">
        <v>12.864068984985352</v>
      </c>
      <c r="AX111" s="33">
        <v>13.501987457275391</v>
      </c>
      <c r="AY111" s="33">
        <v>53.420391082763672</v>
      </c>
      <c r="AZ111" s="33">
        <v>56.069461822509766</v>
      </c>
      <c r="BA111" s="33">
        <v>400.451171875</v>
      </c>
      <c r="BB111" s="33">
        <v>998.6455078125</v>
      </c>
      <c r="BC111" s="33">
        <v>46.286952972412109</v>
      </c>
      <c r="BD111" s="33">
        <v>98.876976013183594</v>
      </c>
      <c r="BE111" s="33">
        <v>-11.11720085144043</v>
      </c>
      <c r="BF111" s="33">
        <v>0.87516462802886963</v>
      </c>
      <c r="BG111" s="33">
        <v>7.0378616452217102E-2</v>
      </c>
      <c r="BH111" s="33">
        <v>1.6957939369603992E-3</v>
      </c>
      <c r="BI111" s="33">
        <v>3.9814341813325882E-2</v>
      </c>
      <c r="BJ111" s="33">
        <v>6.4616749295964837E-4</v>
      </c>
      <c r="BK111" s="33">
        <v>0.75</v>
      </c>
      <c r="BL111" s="33">
        <v>-1.355140209197998</v>
      </c>
      <c r="BM111" s="33">
        <v>7.355140209197998</v>
      </c>
      <c r="BN111" s="33">
        <v>1</v>
      </c>
      <c r="BO111" s="33">
        <v>0</v>
      </c>
      <c r="BP111" s="33">
        <v>0.15999999642372131</v>
      </c>
      <c r="BQ111" s="33">
        <v>111115</v>
      </c>
      <c r="BR111">
        <v>2.0022558593749999</v>
      </c>
      <c r="BS111">
        <v>1.2947578025566081E-3</v>
      </c>
      <c r="BT111">
        <v>294.08721771240232</v>
      </c>
      <c r="BU111">
        <v>293.38539543151853</v>
      </c>
      <c r="BV111">
        <v>159.78327767856536</v>
      </c>
      <c r="BW111">
        <v>0.36353923172543762</v>
      </c>
      <c r="BX111">
        <v>2.4863183421675084</v>
      </c>
      <c r="BY111">
        <v>25.145574252149455</v>
      </c>
      <c r="BZ111">
        <v>11.643586794874064</v>
      </c>
      <c r="CA111">
        <v>20.586306571960449</v>
      </c>
      <c r="CB111">
        <v>2.4331798691692943</v>
      </c>
      <c r="CC111">
        <v>0.10905043341791042</v>
      </c>
      <c r="CD111">
        <v>1.3350356899433244</v>
      </c>
      <c r="CE111">
        <v>1.0981441792259699</v>
      </c>
      <c r="CF111">
        <v>6.8271726470318927E-2</v>
      </c>
      <c r="CG111">
        <v>24.291530643646315</v>
      </c>
      <c r="CH111">
        <v>0.62231115457754038</v>
      </c>
      <c r="CI111">
        <v>53.337144161806741</v>
      </c>
      <c r="CJ111">
        <v>393.35819777008635</v>
      </c>
      <c r="CK111">
        <v>1.3240654157810023E-2</v>
      </c>
      <c r="CL111">
        <v>0</v>
      </c>
      <c r="CM111">
        <v>873.64719095563191</v>
      </c>
      <c r="CN111">
        <v>348.11859130859375</v>
      </c>
      <c r="CO111">
        <v>0.1750961167229152</v>
      </c>
      <c r="CP111" t="e">
        <v>#DIV/0!</v>
      </c>
    </row>
    <row r="112" spans="1:94" x14ac:dyDescent="0.3">
      <c r="A112" s="33">
        <v>12</v>
      </c>
      <c r="B112" s="33">
        <v>7</v>
      </c>
      <c r="C112" s="34">
        <v>45378</v>
      </c>
      <c r="D112" s="33" t="s">
        <v>498</v>
      </c>
      <c r="E112" s="33" t="s">
        <v>17</v>
      </c>
      <c r="F112" s="35" t="str">
        <f>MID(D112,3,3)</f>
        <v>076</v>
      </c>
      <c r="G112" s="36">
        <v>0</v>
      </c>
      <c r="H112" s="33" t="s">
        <v>17</v>
      </c>
      <c r="I112" s="44" t="s">
        <v>503</v>
      </c>
      <c r="J112" s="33">
        <v>3510.4997841836885</v>
      </c>
      <c r="K112" s="33">
        <v>0</v>
      </c>
      <c r="L112">
        <v>0.60586153720976388</v>
      </c>
      <c r="M112">
        <v>1.4793164866328088E-2</v>
      </c>
      <c r="N112">
        <v>326.30797338856684</v>
      </c>
      <c r="O112" s="33">
        <v>12</v>
      </c>
      <c r="P112" s="33">
        <v>12</v>
      </c>
      <c r="Q112" s="33">
        <v>0</v>
      </c>
      <c r="R112" s="33">
        <v>0</v>
      </c>
      <c r="S112" s="33">
        <v>307.96875</v>
      </c>
      <c r="T112" s="33">
        <v>470.72149658203125</v>
      </c>
      <c r="U112" s="33">
        <v>448.36065673828125</v>
      </c>
      <c r="V112" t="e">
        <v>#DIV/0!</v>
      </c>
      <c r="W112">
        <v>0.34575167644520099</v>
      </c>
      <c r="X112">
        <v>4.7503332662975677E-2</v>
      </c>
      <c r="Y112" s="33">
        <v>-1</v>
      </c>
      <c r="Z112" s="33">
        <v>0.87</v>
      </c>
      <c r="AA112" s="33">
        <v>0.92</v>
      </c>
      <c r="AB112" s="33">
        <v>9.6642885208129883</v>
      </c>
      <c r="AC112">
        <v>0.87483214426040645</v>
      </c>
      <c r="AD112">
        <v>1.8330268704261578E-3</v>
      </c>
      <c r="AE112">
        <v>0.13739147457323928</v>
      </c>
      <c r="AF112">
        <v>1.5284716276636225</v>
      </c>
      <c r="AG112">
        <v>-1</v>
      </c>
      <c r="AH112" s="33">
        <v>1001.416015625</v>
      </c>
      <c r="AI112" s="33">
        <v>0.5</v>
      </c>
      <c r="AJ112">
        <v>20.808144180400859</v>
      </c>
      <c r="AK112">
        <v>0.19614715899750496</v>
      </c>
      <c r="AL112">
        <v>1.2872746271267481</v>
      </c>
      <c r="AM112">
        <v>21.630292892456055</v>
      </c>
      <c r="AN112" s="33">
        <v>2</v>
      </c>
      <c r="AO112">
        <v>4.644859790802002</v>
      </c>
      <c r="AP112" s="33">
        <v>1</v>
      </c>
      <c r="AQ112">
        <v>9.2897195816040039</v>
      </c>
      <c r="AR112" s="33">
        <v>20.387632369995117</v>
      </c>
      <c r="AS112" s="33">
        <v>21.630292892456055</v>
      </c>
      <c r="AT112" s="33">
        <v>20.066778182983398</v>
      </c>
      <c r="AU112" s="33">
        <v>399.97879028320313</v>
      </c>
      <c r="AV112" s="33">
        <v>399.63705444335938</v>
      </c>
      <c r="AW112" s="33">
        <v>13.121155738830566</v>
      </c>
      <c r="AX112" s="33">
        <v>13.217823028564453</v>
      </c>
      <c r="AY112" s="33">
        <v>53.980052947998047</v>
      </c>
      <c r="AZ112" s="33">
        <v>54.377742767333984</v>
      </c>
      <c r="BA112" s="33">
        <v>400.45504760742188</v>
      </c>
      <c r="BB112" s="33">
        <v>1001.416015625</v>
      </c>
      <c r="BC112" s="33">
        <v>38.949729919433594</v>
      </c>
      <c r="BD112" s="33">
        <v>98.880859375</v>
      </c>
      <c r="BE112" s="33">
        <v>-11.11720085144043</v>
      </c>
      <c r="BF112" s="33">
        <v>0.87516462802886963</v>
      </c>
      <c r="BG112" s="33">
        <v>7.0378616452217102E-2</v>
      </c>
      <c r="BH112" s="33">
        <v>1.6957939369603992E-3</v>
      </c>
      <c r="BI112" s="33">
        <v>3.9814341813325882E-2</v>
      </c>
      <c r="BJ112" s="33">
        <v>6.4616749295964837E-4</v>
      </c>
      <c r="BK112" s="33">
        <v>0.5</v>
      </c>
      <c r="BL112" s="33">
        <v>-1.355140209197998</v>
      </c>
      <c r="BM112" s="33">
        <v>7.355140209197998</v>
      </c>
      <c r="BN112" s="33">
        <v>1</v>
      </c>
      <c r="BO112" s="33">
        <v>0</v>
      </c>
      <c r="BP112" s="33">
        <v>0.15999999642372131</v>
      </c>
      <c r="BQ112" s="33">
        <v>111115</v>
      </c>
      <c r="BR112">
        <v>2.0022752380371092</v>
      </c>
      <c r="BS112">
        <v>1.9614715899750495E-4</v>
      </c>
      <c r="BT112">
        <v>294.78029289245603</v>
      </c>
      <c r="BU112">
        <v>293.53763236999509</v>
      </c>
      <c r="BV112">
        <v>160.22655891865725</v>
      </c>
      <c r="BW112">
        <v>0.52761718888146125</v>
      </c>
      <c r="BX112">
        <v>2.5942643272578665</v>
      </c>
      <c r="BY112">
        <v>26.236263961049001</v>
      </c>
      <c r="BZ112">
        <v>13.018440932484548</v>
      </c>
      <c r="CA112">
        <v>21.008962631225586</v>
      </c>
      <c r="CB112">
        <v>2.4973069481747525</v>
      </c>
      <c r="CC112">
        <v>1.4769645340617794E-2</v>
      </c>
      <c r="CD112">
        <v>1.3069897001311184</v>
      </c>
      <c r="CE112">
        <v>1.1903172480436341</v>
      </c>
      <c r="CF112">
        <v>9.2331385429834361E-3</v>
      </c>
      <c r="CG112">
        <v>32.265612829576121</v>
      </c>
      <c r="CH112">
        <v>0.81651080589378755</v>
      </c>
      <c r="CI112">
        <v>49.461897356732784</v>
      </c>
      <c r="CJ112">
        <v>399.5490094740739</v>
      </c>
      <c r="CK112">
        <v>7.5002216136907222E-4</v>
      </c>
      <c r="CL112">
        <v>0</v>
      </c>
      <c r="CM112">
        <v>876.07092024593146</v>
      </c>
      <c r="CN112">
        <v>162.75274658203125</v>
      </c>
      <c r="CO112">
        <v>4.7503332662975677E-2</v>
      </c>
      <c r="CP112" t="e">
        <v>#DIV/0!</v>
      </c>
    </row>
    <row r="113" spans="1:94" x14ac:dyDescent="0.3">
      <c r="A113" s="33">
        <v>11</v>
      </c>
      <c r="B113" s="33">
        <v>7</v>
      </c>
      <c r="C113" s="34">
        <v>45378</v>
      </c>
      <c r="D113" s="33" t="s">
        <v>500</v>
      </c>
      <c r="E113" s="33" t="s">
        <v>17</v>
      </c>
      <c r="F113" s="35" t="str">
        <f>MID(D113,3,3)</f>
        <v>077</v>
      </c>
      <c r="G113" s="36">
        <v>0</v>
      </c>
      <c r="H113" s="33" t="s">
        <v>17</v>
      </c>
      <c r="I113" s="44" t="s">
        <v>524</v>
      </c>
      <c r="J113" s="33">
        <v>3309.4997980361804</v>
      </c>
      <c r="K113" s="33">
        <v>0</v>
      </c>
      <c r="L113">
        <v>3.8582886678224741</v>
      </c>
      <c r="M113">
        <v>7.5391901452092791E-2</v>
      </c>
      <c r="N113">
        <v>308.86495818130805</v>
      </c>
      <c r="O113" s="33">
        <v>11</v>
      </c>
      <c r="P113" s="33">
        <v>11</v>
      </c>
      <c r="Q113" s="33">
        <v>0</v>
      </c>
      <c r="R113" s="33">
        <v>0</v>
      </c>
      <c r="S113" s="33">
        <v>384.409912109375</v>
      </c>
      <c r="T113" s="33">
        <v>673.9169921875</v>
      </c>
      <c r="U113" s="33">
        <v>596.1055908203125</v>
      </c>
      <c r="V113" t="e">
        <v>#DIV/0!</v>
      </c>
      <c r="W113">
        <v>0.42958863396276725</v>
      </c>
      <c r="X113">
        <v>0.11546140291642697</v>
      </c>
      <c r="Y113" s="33">
        <v>-1</v>
      </c>
      <c r="Z113" s="33">
        <v>0.87</v>
      </c>
      <c r="AA113" s="33">
        <v>0.92</v>
      </c>
      <c r="AB113" s="33">
        <v>9.6642885208129883</v>
      </c>
      <c r="AC113">
        <v>0.87483214426040645</v>
      </c>
      <c r="AD113">
        <v>5.562319601233958E-3</v>
      </c>
      <c r="AE113">
        <v>0.26877201533789669</v>
      </c>
      <c r="AF113">
        <v>1.7531207467817647</v>
      </c>
      <c r="AG113">
        <v>-1</v>
      </c>
      <c r="AH113" s="33">
        <v>998.39556884765625</v>
      </c>
      <c r="AI113" s="33">
        <v>0.5</v>
      </c>
      <c r="AJ113">
        <v>50.423642075090456</v>
      </c>
      <c r="AK113">
        <v>0.89179330028276538</v>
      </c>
      <c r="AL113">
        <v>1.1562734142369531</v>
      </c>
      <c r="AM113">
        <v>20.956954956054688</v>
      </c>
      <c r="AN113" s="33">
        <v>2</v>
      </c>
      <c r="AO113">
        <v>4.644859790802002</v>
      </c>
      <c r="AP113" s="33">
        <v>1</v>
      </c>
      <c r="AQ113">
        <v>9.2897195816040039</v>
      </c>
      <c r="AR113" s="33">
        <v>20.368745803833008</v>
      </c>
      <c r="AS113" s="33">
        <v>20.956954956054688</v>
      </c>
      <c r="AT113" s="33">
        <v>20.068456649780273</v>
      </c>
      <c r="AU113" s="33">
        <v>400.15667724609375</v>
      </c>
      <c r="AV113" s="33">
        <v>398.05230712890625</v>
      </c>
      <c r="AW113" s="33">
        <v>13.042868614196777</v>
      </c>
      <c r="AX113" s="33">
        <v>13.482280731201172</v>
      </c>
      <c r="AY113" s="33">
        <v>53.717544555664063</v>
      </c>
      <c r="AZ113" s="33">
        <v>55.527278900146484</v>
      </c>
      <c r="BA113" s="33">
        <v>400.430419921875</v>
      </c>
      <c r="BB113" s="33">
        <v>998.39556884765625</v>
      </c>
      <c r="BC113" s="33">
        <v>29.701736450195313</v>
      </c>
      <c r="BD113" s="33">
        <v>98.875236511230469</v>
      </c>
      <c r="BE113" s="33">
        <v>-11.11720085144043</v>
      </c>
      <c r="BF113" s="33">
        <v>0.87516462802886963</v>
      </c>
      <c r="BG113" s="33">
        <v>7.0378616452217102E-2</v>
      </c>
      <c r="BH113" s="33">
        <v>1.6957939369603992E-3</v>
      </c>
      <c r="BI113" s="33">
        <v>3.9814341813325882E-2</v>
      </c>
      <c r="BJ113" s="33">
        <v>6.4616749295964837E-4</v>
      </c>
      <c r="BK113" s="33">
        <v>0.5</v>
      </c>
      <c r="BL113" s="33">
        <v>-1.355140209197998</v>
      </c>
      <c r="BM113" s="33">
        <v>7.355140209197998</v>
      </c>
      <c r="BN113" s="33">
        <v>1</v>
      </c>
      <c r="BO113" s="33">
        <v>0</v>
      </c>
      <c r="BP113" s="33">
        <v>0.15999999642372131</v>
      </c>
      <c r="BQ113" s="33">
        <v>111115</v>
      </c>
      <c r="BR113">
        <v>2.0021520996093747</v>
      </c>
      <c r="BS113">
        <v>8.9179330028276533E-4</v>
      </c>
      <c r="BT113">
        <v>294.10695495605466</v>
      </c>
      <c r="BU113">
        <v>293.51874580383299</v>
      </c>
      <c r="BV113">
        <v>159.74328744508421</v>
      </c>
      <c r="BW113">
        <v>0.43610019402238298</v>
      </c>
      <c r="BX113">
        <v>2.4893371102452742</v>
      </c>
      <c r="BY113">
        <v>25.176547718927882</v>
      </c>
      <c r="BZ113">
        <v>11.69426698772671</v>
      </c>
      <c r="CA113">
        <v>20.662850379943848</v>
      </c>
      <c r="CB113">
        <v>2.4446852829338281</v>
      </c>
      <c r="CC113">
        <v>7.4784974474784965E-2</v>
      </c>
      <c r="CD113">
        <v>1.3330636960083211</v>
      </c>
      <c r="CE113">
        <v>1.1116215869255071</v>
      </c>
      <c r="CF113">
        <v>4.6794761337771509E-2</v>
      </c>
      <c r="CG113">
        <v>30.539095790208144</v>
      </c>
      <c r="CH113">
        <v>0.77594063053950457</v>
      </c>
      <c r="CI113">
        <v>53.016720222384571</v>
      </c>
      <c r="CJ113">
        <v>397.49161316437852</v>
      </c>
      <c r="CK113">
        <v>5.1461163975439631E-3</v>
      </c>
      <c r="CL113">
        <v>0</v>
      </c>
      <c r="CM113">
        <v>873.42853631508342</v>
      </c>
      <c r="CN113">
        <v>289.507080078125</v>
      </c>
      <c r="CO113">
        <v>0.11546140291642697</v>
      </c>
      <c r="CP113" t="e">
        <v>#DIV/0!</v>
      </c>
    </row>
    <row r="114" spans="1:94" x14ac:dyDescent="0.3">
      <c r="A114" s="33">
        <v>15</v>
      </c>
      <c r="B114" s="33">
        <v>7</v>
      </c>
      <c r="C114" s="34">
        <v>45378</v>
      </c>
      <c r="D114" s="33" t="s">
        <v>502</v>
      </c>
      <c r="E114" s="33" t="s">
        <v>17</v>
      </c>
      <c r="F114" s="35" t="str">
        <f>MID(D114,3,3)</f>
        <v>081</v>
      </c>
      <c r="G114" s="36">
        <v>0</v>
      </c>
      <c r="H114" s="33" t="s">
        <v>17</v>
      </c>
      <c r="I114" s="44" t="s">
        <v>525</v>
      </c>
      <c r="J114" s="33">
        <v>4198.4997367681935</v>
      </c>
      <c r="K114" s="33">
        <v>0</v>
      </c>
      <c r="L114">
        <v>1.3504611241606059</v>
      </c>
      <c r="M114">
        <v>1.575132624038781E-2</v>
      </c>
      <c r="N114">
        <v>254.65576571496621</v>
      </c>
      <c r="O114" s="33">
        <v>16</v>
      </c>
      <c r="P114" s="33">
        <v>15</v>
      </c>
      <c r="Q114" s="33">
        <v>0</v>
      </c>
      <c r="R114" s="33">
        <v>0</v>
      </c>
      <c r="S114" s="33">
        <v>291.406982421875</v>
      </c>
      <c r="T114" s="33">
        <v>453.34857177734375</v>
      </c>
      <c r="U114" s="33">
        <v>422.98916625976563</v>
      </c>
      <c r="V114" t="e">
        <v>#DIV/0!</v>
      </c>
      <c r="W114">
        <v>0.35721208676268701</v>
      </c>
      <c r="X114">
        <v>6.6967025833024468E-2</v>
      </c>
      <c r="Y114" s="33">
        <v>-1</v>
      </c>
      <c r="Z114" s="33">
        <v>0.87</v>
      </c>
      <c r="AA114" s="33">
        <v>0.92</v>
      </c>
      <c r="AB114" s="33">
        <v>9.6150531768798828</v>
      </c>
      <c r="AC114">
        <v>0.87480752658843985</v>
      </c>
      <c r="AD114">
        <v>2.6806021640182116E-3</v>
      </c>
      <c r="AE114">
        <v>0.18747133233908136</v>
      </c>
      <c r="AF114">
        <v>1.5557230921839171</v>
      </c>
      <c r="AG114">
        <v>-1</v>
      </c>
      <c r="AH114" s="33">
        <v>1002.3241577148438</v>
      </c>
      <c r="AI114" s="33">
        <v>0.5</v>
      </c>
      <c r="AJ114">
        <v>29.359707481776404</v>
      </c>
      <c r="AK114">
        <v>0.22169832226475811</v>
      </c>
      <c r="AL114">
        <v>1.3656427096992783</v>
      </c>
      <c r="AM114">
        <v>22.258607864379883</v>
      </c>
      <c r="AN114" s="33">
        <v>2</v>
      </c>
      <c r="AO114">
        <v>4.644859790802002</v>
      </c>
      <c r="AP114" s="33">
        <v>1</v>
      </c>
      <c r="AQ114">
        <v>9.2897195816040039</v>
      </c>
      <c r="AR114" s="33">
        <v>20.369573593139648</v>
      </c>
      <c r="AS114" s="33">
        <v>22.258607864379883</v>
      </c>
      <c r="AT114" s="33">
        <v>20.095293045043945</v>
      </c>
      <c r="AU114" s="33">
        <v>400.12722778320313</v>
      </c>
      <c r="AV114" s="33">
        <v>399.40847778320313</v>
      </c>
      <c r="AW114" s="33">
        <v>13.342074394226074</v>
      </c>
      <c r="AX114" s="33">
        <v>13.45131778717041</v>
      </c>
      <c r="AY114" s="33">
        <v>54.947124481201172</v>
      </c>
      <c r="AZ114" s="33">
        <v>55.397022247314453</v>
      </c>
      <c r="BA114" s="33">
        <v>400.41998291015625</v>
      </c>
      <c r="BB114" s="33">
        <v>1002.3241577148438</v>
      </c>
      <c r="BC114" s="33">
        <v>50.505725860595703</v>
      </c>
      <c r="BD114" s="33">
        <v>98.875411987304688</v>
      </c>
      <c r="BE114" s="33">
        <v>-11.11720085144043</v>
      </c>
      <c r="BF114" s="33">
        <v>0.87516462802886963</v>
      </c>
      <c r="BG114" s="33">
        <v>7.0378616452217102E-2</v>
      </c>
      <c r="BH114" s="33">
        <v>1.6957939369603992E-3</v>
      </c>
      <c r="BI114" s="33">
        <v>3.9814341813325882E-2</v>
      </c>
      <c r="BJ114" s="33">
        <v>6.4616749295964837E-4</v>
      </c>
      <c r="BK114" s="33">
        <v>0.5</v>
      </c>
      <c r="BL114" s="33">
        <v>-1.355140209197998</v>
      </c>
      <c r="BM114" s="33">
        <v>7.355140209197998</v>
      </c>
      <c r="BN114" s="33">
        <v>1</v>
      </c>
      <c r="BO114" s="33">
        <v>0</v>
      </c>
      <c r="BP114" s="33">
        <v>0.15999999642372131</v>
      </c>
      <c r="BQ114" s="33">
        <v>111115</v>
      </c>
      <c r="BR114">
        <v>2.0020999145507807</v>
      </c>
      <c r="BS114">
        <v>2.2169832226475811E-4</v>
      </c>
      <c r="BT114">
        <v>295.40860786437986</v>
      </c>
      <c r="BU114">
        <v>293.51957359313963</v>
      </c>
      <c r="BV114">
        <v>160.37186164978448</v>
      </c>
      <c r="BW114">
        <v>0.49636480665069427</v>
      </c>
      <c r="BX114">
        <v>2.6956472976779122</v>
      </c>
      <c r="BY114">
        <v>27.263070196097139</v>
      </c>
      <c r="BZ114">
        <v>13.811752408926729</v>
      </c>
      <c r="CA114">
        <v>21.314090728759766</v>
      </c>
      <c r="CB114">
        <v>2.5445175488989271</v>
      </c>
      <c r="CC114">
        <v>1.5724664045557672E-2</v>
      </c>
      <c r="CD114">
        <v>1.330004587978634</v>
      </c>
      <c r="CE114">
        <v>1.2145129609202931</v>
      </c>
      <c r="CF114">
        <v>9.8303069873279664E-3</v>
      </c>
      <c r="CG114">
        <v>25.179193750009826</v>
      </c>
      <c r="CH114">
        <v>0.63758227448840499</v>
      </c>
      <c r="CI114">
        <v>48.373757376444658</v>
      </c>
      <c r="CJ114">
        <v>399.21222616316209</v>
      </c>
      <c r="CK114">
        <v>1.6363947415720204E-3</v>
      </c>
      <c r="CL114">
        <v>0</v>
      </c>
      <c r="CM114">
        <v>876.84071725036381</v>
      </c>
      <c r="CN114">
        <v>161.94158935546875</v>
      </c>
      <c r="CO114">
        <v>6.6967025833024468E-2</v>
      </c>
      <c r="CP114" t="e">
        <v>#DIV/0!</v>
      </c>
    </row>
    <row r="115" spans="1:94" x14ac:dyDescent="0.3">
      <c r="A115" s="33">
        <v>14</v>
      </c>
      <c r="B115" s="33">
        <v>7</v>
      </c>
      <c r="C115" s="34">
        <v>45378</v>
      </c>
      <c r="D115" s="33" t="s">
        <v>504</v>
      </c>
      <c r="E115" s="33" t="s">
        <v>17</v>
      </c>
      <c r="F115" s="35" t="str">
        <f>MID(D115,3,3)</f>
        <v>087</v>
      </c>
      <c r="G115" s="36">
        <v>0</v>
      </c>
      <c r="H115" s="33" t="s">
        <v>17</v>
      </c>
      <c r="I115" s="44" t="s">
        <v>526</v>
      </c>
      <c r="J115" s="33">
        <v>3928.9997553415596</v>
      </c>
      <c r="K115" s="33">
        <v>0</v>
      </c>
      <c r="L115">
        <v>4.827148281879178</v>
      </c>
      <c r="M115">
        <v>5.2641908202150756E-2</v>
      </c>
      <c r="N115">
        <v>243.54498557167958</v>
      </c>
      <c r="O115" s="33">
        <v>14</v>
      </c>
      <c r="P115" s="33">
        <v>14</v>
      </c>
      <c r="Q115" s="33">
        <v>0</v>
      </c>
      <c r="R115" s="33">
        <v>0</v>
      </c>
      <c r="S115" s="33">
        <v>339.622802734375</v>
      </c>
      <c r="T115" s="33">
        <v>671.1917724609375</v>
      </c>
      <c r="U115" s="33">
        <v>608.68048095703125</v>
      </c>
      <c r="V115" t="e">
        <v>#DIV/0!</v>
      </c>
      <c r="W115">
        <v>0.49400034882855987</v>
      </c>
      <c r="X115">
        <v>9.3134770223281191E-2</v>
      </c>
      <c r="Y115" s="33">
        <v>-1</v>
      </c>
      <c r="Z115" s="33">
        <v>0.87</v>
      </c>
      <c r="AA115" s="33">
        <v>0.92</v>
      </c>
      <c r="AB115" s="33">
        <v>9.6642885208129883</v>
      </c>
      <c r="AC115">
        <v>0.87483214426040645</v>
      </c>
      <c r="AD115">
        <v>6.6756544312707106E-3</v>
      </c>
      <c r="AE115">
        <v>0.18853179040082643</v>
      </c>
      <c r="AF115">
        <v>1.976285947401148</v>
      </c>
      <c r="AG115">
        <v>-1</v>
      </c>
      <c r="AH115" s="33">
        <v>997.78619384765625</v>
      </c>
      <c r="AI115" s="33">
        <v>0.5</v>
      </c>
      <c r="AJ115">
        <v>40.648457906058816</v>
      </c>
      <c r="AK115">
        <v>0.66452550881866679</v>
      </c>
      <c r="AL115">
        <v>1.2304342461499354</v>
      </c>
      <c r="AM115">
        <v>21.483100891113281</v>
      </c>
      <c r="AN115" s="33">
        <v>2</v>
      </c>
      <c r="AO115">
        <v>4.644859790802002</v>
      </c>
      <c r="AP115" s="33">
        <v>1</v>
      </c>
      <c r="AQ115">
        <v>9.2897195816040039</v>
      </c>
      <c r="AR115" s="33">
        <v>20.362838745117188</v>
      </c>
      <c r="AS115" s="33">
        <v>21.483100891113281</v>
      </c>
      <c r="AT115" s="33">
        <v>20.068727493286133</v>
      </c>
      <c r="AU115" s="33">
        <v>400.021240234375</v>
      </c>
      <c r="AV115" s="33">
        <v>397.47836303710938</v>
      </c>
      <c r="AW115" s="33">
        <v>13.230366706848145</v>
      </c>
      <c r="AX115" s="33">
        <v>13.557768821716309</v>
      </c>
      <c r="AY115" s="33">
        <v>54.511283874511719</v>
      </c>
      <c r="AZ115" s="33">
        <v>55.860237121582031</v>
      </c>
      <c r="BA115" s="33">
        <v>400.434814453125</v>
      </c>
      <c r="BB115" s="33">
        <v>997.78619384765625</v>
      </c>
      <c r="BC115" s="33">
        <v>45.342357635498047</v>
      </c>
      <c r="BD115" s="33">
        <v>98.878219604492188</v>
      </c>
      <c r="BE115" s="33">
        <v>-11.11720085144043</v>
      </c>
      <c r="BF115" s="33">
        <v>0.87516462802886963</v>
      </c>
      <c r="BG115" s="33">
        <v>7.0378616452217102E-2</v>
      </c>
      <c r="BH115" s="33">
        <v>1.6957939369603992E-3</v>
      </c>
      <c r="BI115" s="33">
        <v>3.9814341813325882E-2</v>
      </c>
      <c r="BJ115" s="33">
        <v>6.4616749295964837E-4</v>
      </c>
      <c r="BK115" s="33">
        <v>0.75</v>
      </c>
      <c r="BL115" s="33">
        <v>-1.355140209197998</v>
      </c>
      <c r="BM115" s="33">
        <v>7.355140209197998</v>
      </c>
      <c r="BN115" s="33">
        <v>1</v>
      </c>
      <c r="BO115" s="33">
        <v>0</v>
      </c>
      <c r="BP115" s="33">
        <v>0.15999999642372131</v>
      </c>
      <c r="BQ115" s="33">
        <v>111115</v>
      </c>
      <c r="BR115">
        <v>2.0021740722656247</v>
      </c>
      <c r="BS115">
        <v>6.6452550881866679E-4</v>
      </c>
      <c r="BT115">
        <v>294.63310089111326</v>
      </c>
      <c r="BU115">
        <v>293.51283874511716</v>
      </c>
      <c r="BV115">
        <v>159.6457874472635</v>
      </c>
      <c r="BW115">
        <v>0.45159745282164454</v>
      </c>
      <c r="BX115">
        <v>2.5710022890505377</v>
      </c>
      <c r="BY115">
        <v>26.001704918782067</v>
      </c>
      <c r="BZ115">
        <v>12.443936097065759</v>
      </c>
      <c r="CA115">
        <v>20.922969818115234</v>
      </c>
      <c r="CB115">
        <v>2.4841411510727132</v>
      </c>
      <c r="CC115">
        <v>5.2345284002564017E-2</v>
      </c>
      <c r="CD115">
        <v>1.3405680429006024</v>
      </c>
      <c r="CE115">
        <v>1.1435731081721108</v>
      </c>
      <c r="CF115">
        <v>3.274232364881708E-2</v>
      </c>
      <c r="CG115">
        <v>24.081294566929415</v>
      </c>
      <c r="CH115">
        <v>0.61272513983092391</v>
      </c>
      <c r="CI115">
        <v>51.451232640479574</v>
      </c>
      <c r="CJ115">
        <v>396.7768725213524</v>
      </c>
      <c r="CK115">
        <v>6.2595061970929589E-3</v>
      </c>
      <c r="CL115">
        <v>0</v>
      </c>
      <c r="CM115">
        <v>872.89543547717471</v>
      </c>
      <c r="CN115">
        <v>331.5689697265625</v>
      </c>
      <c r="CO115">
        <v>9.3134770223281191E-2</v>
      </c>
      <c r="CP115" t="e">
        <v>#DIV/0!</v>
      </c>
    </row>
    <row r="116" spans="1:94" x14ac:dyDescent="0.3">
      <c r="A116" s="33">
        <v>13</v>
      </c>
      <c r="B116" s="33">
        <v>7</v>
      </c>
      <c r="C116" s="34">
        <v>45378</v>
      </c>
      <c r="D116" s="33" t="s">
        <v>420</v>
      </c>
      <c r="E116" s="33" t="s">
        <v>17</v>
      </c>
      <c r="F116" s="35" t="str">
        <f>MID(D116,3,3)</f>
        <v>097</v>
      </c>
      <c r="G116" s="36">
        <v>0</v>
      </c>
      <c r="H116" s="33" t="s">
        <v>17</v>
      </c>
      <c r="I116" s="44" t="s">
        <v>527</v>
      </c>
      <c r="J116" s="33">
        <v>3713.4997701933607</v>
      </c>
      <c r="K116" s="33">
        <v>0</v>
      </c>
      <c r="L116">
        <v>5.0665256422493421</v>
      </c>
      <c r="M116">
        <v>4.1660423527072964E-2</v>
      </c>
      <c r="N116">
        <v>196.20458353191736</v>
      </c>
      <c r="O116" s="33">
        <v>13</v>
      </c>
      <c r="P116" s="33">
        <v>13</v>
      </c>
      <c r="Q116" s="33">
        <v>0</v>
      </c>
      <c r="R116" s="33">
        <v>0</v>
      </c>
      <c r="S116" s="33">
        <v>395.7822265625</v>
      </c>
      <c r="T116" s="33">
        <v>773.65118408203125</v>
      </c>
      <c r="U116" s="33">
        <v>646.6097412109375</v>
      </c>
      <c r="V116" t="e">
        <v>#DIV/0!</v>
      </c>
      <c r="W116">
        <v>0.48842290336295191</v>
      </c>
      <c r="X116">
        <v>0.16421023516151353</v>
      </c>
      <c r="Y116" s="33">
        <v>-1</v>
      </c>
      <c r="Z116" s="33">
        <v>0.87</v>
      </c>
      <c r="AA116" s="33">
        <v>0.92</v>
      </c>
      <c r="AB116" s="33">
        <v>9.6150531768798828</v>
      </c>
      <c r="AC116">
        <v>0.87480752658843985</v>
      </c>
      <c r="AD116">
        <v>6.9181685504098979E-3</v>
      </c>
      <c r="AE116">
        <v>0.3362050264860067</v>
      </c>
      <c r="AF116">
        <v>1.9547395819197051</v>
      </c>
      <c r="AG116">
        <v>-1</v>
      </c>
      <c r="AH116" s="33">
        <v>1002.3892211914063</v>
      </c>
      <c r="AI116" s="33">
        <v>0.5</v>
      </c>
      <c r="AJ116">
        <v>71.997783450078913</v>
      </c>
      <c r="AK116">
        <v>0.52773353941166268</v>
      </c>
      <c r="AL116">
        <v>1.2335501122323134</v>
      </c>
      <c r="AM116">
        <v>21.416265487670898</v>
      </c>
      <c r="AN116" s="33">
        <v>2</v>
      </c>
      <c r="AO116">
        <v>4.644859790802002</v>
      </c>
      <c r="AP116" s="33">
        <v>1</v>
      </c>
      <c r="AQ116">
        <v>9.2897195816040039</v>
      </c>
      <c r="AR116" s="33">
        <v>20.360462188720703</v>
      </c>
      <c r="AS116" s="33">
        <v>21.416265487670898</v>
      </c>
      <c r="AT116" s="33">
        <v>20.067045211791992</v>
      </c>
      <c r="AU116" s="33">
        <v>400.21145629882813</v>
      </c>
      <c r="AV116" s="33">
        <v>397.57598876953125</v>
      </c>
      <c r="AW116" s="33">
        <v>13.158646583557129</v>
      </c>
      <c r="AX116" s="33">
        <v>13.418705940246582</v>
      </c>
      <c r="AY116" s="33">
        <v>54.229156494140625</v>
      </c>
      <c r="AZ116" s="33">
        <v>55.300907135009766</v>
      </c>
      <c r="BA116" s="33">
        <v>400.41015625</v>
      </c>
      <c r="BB116" s="33">
        <v>1002.3892211914063</v>
      </c>
      <c r="BC116" s="33">
        <v>34.554702758789063</v>
      </c>
      <c r="BD116" s="33">
        <v>98.888076782226563</v>
      </c>
      <c r="BE116" s="33">
        <v>-11.11720085144043</v>
      </c>
      <c r="BF116" s="33">
        <v>0.87516462802886963</v>
      </c>
      <c r="BG116" s="33">
        <v>7.0378616452217102E-2</v>
      </c>
      <c r="BH116" s="33">
        <v>1.6957939369603992E-3</v>
      </c>
      <c r="BI116" s="33">
        <v>3.9814341813325882E-2</v>
      </c>
      <c r="BJ116" s="33">
        <v>6.4616749295964837E-4</v>
      </c>
      <c r="BK116" s="33">
        <v>0.5</v>
      </c>
      <c r="BL116" s="33">
        <v>-1.355140209197998</v>
      </c>
      <c r="BM116" s="33">
        <v>7.355140209197998</v>
      </c>
      <c r="BN116" s="33">
        <v>1</v>
      </c>
      <c r="BO116" s="33">
        <v>0</v>
      </c>
      <c r="BP116" s="33">
        <v>0.15999999642372131</v>
      </c>
      <c r="BQ116" s="33">
        <v>111115</v>
      </c>
      <c r="BR116">
        <v>2.0020507812499999</v>
      </c>
      <c r="BS116">
        <v>5.2773353941166265E-4</v>
      </c>
      <c r="BT116">
        <v>294.56626548767088</v>
      </c>
      <c r="BU116">
        <v>293.51046218872068</v>
      </c>
      <c r="BV116">
        <v>160.38227180580179</v>
      </c>
      <c r="BW116">
        <v>0.48022057948415969</v>
      </c>
      <c r="BX116">
        <v>2.5605001355695372</v>
      </c>
      <c r="BY116">
        <v>25.892910640868518</v>
      </c>
      <c r="BZ116">
        <v>12.474204700621936</v>
      </c>
      <c r="CA116">
        <v>20.888363838195801</v>
      </c>
      <c r="CB116">
        <v>2.4788600347003356</v>
      </c>
      <c r="CC116">
        <v>4.1474428434439208E-2</v>
      </c>
      <c r="CD116">
        <v>1.3269500233372238</v>
      </c>
      <c r="CE116">
        <v>1.1519100113631118</v>
      </c>
      <c r="CF116">
        <v>2.5938164346687342E-2</v>
      </c>
      <c r="CG116">
        <v>19.402293921329029</v>
      </c>
      <c r="CH116">
        <v>0.4935020953834669</v>
      </c>
      <c r="CI116">
        <v>51.077330929213637</v>
      </c>
      <c r="CJ116">
        <v>396.83971147321961</v>
      </c>
      <c r="CK116">
        <v>6.521136857241672E-3</v>
      </c>
      <c r="CL116">
        <v>0</v>
      </c>
      <c r="CM116">
        <v>876.89763526936667</v>
      </c>
      <c r="CN116">
        <v>377.86895751953125</v>
      </c>
      <c r="CO116">
        <v>0.16421023516151353</v>
      </c>
      <c r="CP116" t="e">
        <v>#DIV/0!</v>
      </c>
    </row>
    <row r="117" spans="1:94" x14ac:dyDescent="0.3">
      <c r="A117" s="38">
        <v>20</v>
      </c>
      <c r="B117" s="38">
        <v>7</v>
      </c>
      <c r="C117" s="39">
        <v>45378</v>
      </c>
      <c r="D117" s="38" t="s">
        <v>507</v>
      </c>
      <c r="E117" s="38" t="s">
        <v>22</v>
      </c>
      <c r="F117" s="40" t="str">
        <f>MID(D117,5,3)</f>
        <v>010</v>
      </c>
      <c r="G117" s="41">
        <v>1</v>
      </c>
      <c r="H117" s="38" t="s">
        <v>17</v>
      </c>
      <c r="I117" s="45" t="s">
        <v>528</v>
      </c>
      <c r="J117" s="38">
        <v>5719.9996319096535</v>
      </c>
      <c r="K117" s="38">
        <v>0</v>
      </c>
      <c r="L117" s="43">
        <v>13.379068770060792</v>
      </c>
      <c r="M117" s="43">
        <v>0.12754466869442974</v>
      </c>
      <c r="N117" s="43">
        <v>217.24217530938401</v>
      </c>
      <c r="O117" s="38">
        <v>21</v>
      </c>
      <c r="P117" s="38">
        <v>20</v>
      </c>
      <c r="Q117" s="38">
        <v>0</v>
      </c>
      <c r="R117" s="38">
        <v>0</v>
      </c>
      <c r="S117" s="38">
        <v>395.866943359375</v>
      </c>
      <c r="T117" s="38">
        <v>697.04034423828125</v>
      </c>
      <c r="U117" s="38">
        <v>554.899169921875</v>
      </c>
      <c r="V117" s="43" t="e">
        <v>#DIV/0!</v>
      </c>
      <c r="W117" s="43">
        <v>0.43207456120495513</v>
      </c>
      <c r="X117" s="43">
        <v>0.20392101474662375</v>
      </c>
      <c r="Y117" s="38">
        <v>-1</v>
      </c>
      <c r="Z117" s="38">
        <v>0.87</v>
      </c>
      <c r="AA117" s="38">
        <v>0.92</v>
      </c>
      <c r="AB117" s="38">
        <v>10.063747406005859</v>
      </c>
      <c r="AC117" s="43">
        <v>0.87503187370300284</v>
      </c>
      <c r="AD117" s="43">
        <v>1.6426493001811596E-2</v>
      </c>
      <c r="AE117" s="43">
        <v>0.47195792822871968</v>
      </c>
      <c r="AF117" s="43">
        <v>1.7607945192976007</v>
      </c>
      <c r="AG117" s="43">
        <v>-1</v>
      </c>
      <c r="AH117" s="38">
        <v>1000.3731689453125</v>
      </c>
      <c r="AI117" s="38">
        <v>0.5</v>
      </c>
      <c r="AJ117" s="43">
        <v>89.251987456449385</v>
      </c>
      <c r="AK117" s="43">
        <v>1.5486405479269865</v>
      </c>
      <c r="AL117" s="43">
        <v>1.1888540823074991</v>
      </c>
      <c r="AM117" s="43">
        <v>23.109037399291992</v>
      </c>
      <c r="AN117" s="38">
        <v>2</v>
      </c>
      <c r="AO117" s="43">
        <v>4.644859790802002</v>
      </c>
      <c r="AP117" s="38">
        <v>1</v>
      </c>
      <c r="AQ117" s="43">
        <v>9.2897195816040039</v>
      </c>
      <c r="AR117" s="38">
        <v>20.976860046386719</v>
      </c>
      <c r="AS117" s="38">
        <v>23.109037399291992</v>
      </c>
      <c r="AT117" s="38">
        <v>20.057958602905273</v>
      </c>
      <c r="AU117" s="38">
        <v>400.03582763671875</v>
      </c>
      <c r="AV117" s="38">
        <v>393.04843139648438</v>
      </c>
      <c r="AW117" s="38">
        <v>15.929754257202148</v>
      </c>
      <c r="AX117" s="38">
        <v>16.690444946289063</v>
      </c>
      <c r="AY117" s="38">
        <v>63.166439056396484</v>
      </c>
      <c r="AZ117" s="38">
        <v>66.182807922363281</v>
      </c>
      <c r="BA117" s="38">
        <v>400.37115478515625</v>
      </c>
      <c r="BB117" s="38">
        <v>1000.3731689453125</v>
      </c>
      <c r="BC117" s="38">
        <v>36.391586303710938</v>
      </c>
      <c r="BD117" s="38">
        <v>98.830825805664063</v>
      </c>
      <c r="BE117" s="38">
        <v>-11.11720085144043</v>
      </c>
      <c r="BF117" s="38">
        <v>0.87516462802886963</v>
      </c>
      <c r="BG117" s="38">
        <v>7.0378616452217102E-2</v>
      </c>
      <c r="BH117" s="38">
        <v>1.6957939369603992E-3</v>
      </c>
      <c r="BI117" s="38">
        <v>3.9814341813325882E-2</v>
      </c>
      <c r="BJ117" s="38">
        <v>6.4616749295964837E-4</v>
      </c>
      <c r="BK117" s="38">
        <v>0.75</v>
      </c>
      <c r="BL117" s="38">
        <v>-1.355140209197998</v>
      </c>
      <c r="BM117" s="38">
        <v>7.355140209197998</v>
      </c>
      <c r="BN117" s="38">
        <v>1</v>
      </c>
      <c r="BO117" s="38">
        <v>0</v>
      </c>
      <c r="BP117" s="38">
        <v>0.15999999642372131</v>
      </c>
      <c r="BQ117" s="38">
        <v>111115</v>
      </c>
      <c r="BR117" s="43">
        <v>2.0018557739257812</v>
      </c>
      <c r="BS117" s="43">
        <v>1.5486405479269866E-3</v>
      </c>
      <c r="BT117" s="43">
        <v>296.25903739929197</v>
      </c>
      <c r="BU117" s="43">
        <v>294.1268600463867</v>
      </c>
      <c r="BV117" s="43">
        <v>160.05970345363676</v>
      </c>
      <c r="BW117" s="43">
        <v>0.26041837740705787</v>
      </c>
      <c r="BX117" s="43">
        <v>2.8383845394132194</v>
      </c>
      <c r="BY117" s="43">
        <v>28.719627871919997</v>
      </c>
      <c r="BZ117" s="43">
        <v>12.029182925630934</v>
      </c>
      <c r="CA117" s="43">
        <v>22.042948722839355</v>
      </c>
      <c r="CB117" s="43">
        <v>2.6604651975588669</v>
      </c>
      <c r="CC117" s="43">
        <v>0.12581724105939693</v>
      </c>
      <c r="CD117" s="43">
        <v>1.6495304571057203</v>
      </c>
      <c r="CE117" s="43">
        <v>1.0109347404531466</v>
      </c>
      <c r="CF117" s="43">
        <v>7.8789170921085228E-2</v>
      </c>
      <c r="CG117" s="43">
        <v>21.470223585645265</v>
      </c>
      <c r="CH117" s="43">
        <v>0.55271095864072473</v>
      </c>
      <c r="CI117" s="43">
        <v>57.722479595842778</v>
      </c>
      <c r="CJ117" s="43">
        <v>391.10415927062292</v>
      </c>
      <c r="CK117" s="43">
        <v>1.974596806977039E-2</v>
      </c>
      <c r="CL117" s="43">
        <v>0</v>
      </c>
      <c r="CM117" s="43">
        <v>875.35840842442735</v>
      </c>
      <c r="CN117" s="43">
        <v>301.17340087890625</v>
      </c>
      <c r="CO117" s="43">
        <v>0.20392101474662375</v>
      </c>
      <c r="CP117" s="43" t="e">
        <v>#DIV/0!</v>
      </c>
    </row>
    <row r="118" spans="1:94" x14ac:dyDescent="0.3">
      <c r="A118" s="33">
        <v>17</v>
      </c>
      <c r="B118" s="33">
        <v>7</v>
      </c>
      <c r="C118" s="34">
        <v>45378</v>
      </c>
      <c r="D118" s="33" t="s">
        <v>482</v>
      </c>
      <c r="E118" s="33" t="s">
        <v>22</v>
      </c>
      <c r="F118" s="35" t="str">
        <f>MID(D118,5,3)</f>
        <v>022</v>
      </c>
      <c r="G118" s="36">
        <v>1</v>
      </c>
      <c r="H118" s="33" t="s">
        <v>17</v>
      </c>
      <c r="I118" s="44" t="s">
        <v>529</v>
      </c>
      <c r="J118" s="33">
        <v>4855.4996914891526</v>
      </c>
      <c r="K118" s="33">
        <v>0</v>
      </c>
      <c r="L118">
        <v>11.420433866976047</v>
      </c>
      <c r="M118">
        <v>9.8165809524022721E-2</v>
      </c>
      <c r="N118">
        <v>200.48044001248678</v>
      </c>
      <c r="O118" s="33">
        <v>18</v>
      </c>
      <c r="P118" s="33">
        <v>17</v>
      </c>
      <c r="Q118" s="33">
        <v>0</v>
      </c>
      <c r="R118" s="33">
        <v>0</v>
      </c>
      <c r="S118" s="33">
        <v>407.91357421875</v>
      </c>
      <c r="T118" s="33">
        <v>831.9498291015625</v>
      </c>
      <c r="U118" s="33">
        <v>665.9385986328125</v>
      </c>
      <c r="V118" t="e">
        <v>#DIV/0!</v>
      </c>
      <c r="W118">
        <v>0.50968969527974639</v>
      </c>
      <c r="X118">
        <v>0.19954476178933589</v>
      </c>
      <c r="Y118" s="33">
        <v>-1</v>
      </c>
      <c r="Z118" s="33">
        <v>0.87</v>
      </c>
      <c r="AA118" s="33">
        <v>0.92</v>
      </c>
      <c r="AB118" s="33">
        <v>10.166239738464355</v>
      </c>
      <c r="AC118">
        <v>0.87508311986923215</v>
      </c>
      <c r="AD118">
        <v>1.423198314603558E-2</v>
      </c>
      <c r="AE118">
        <v>0.39150244479597435</v>
      </c>
      <c r="AF118">
        <v>2.0395247466205095</v>
      </c>
      <c r="AG118">
        <v>-1</v>
      </c>
      <c r="AH118" s="33">
        <v>997.29132080078125</v>
      </c>
      <c r="AI118" s="33">
        <v>0.5</v>
      </c>
      <c r="AJ118">
        <v>87.072633935640951</v>
      </c>
      <c r="AK118">
        <v>1.1775924262662629</v>
      </c>
      <c r="AL118">
        <v>1.1733819248484436</v>
      </c>
      <c r="AM118">
        <v>21.949211120605469</v>
      </c>
      <c r="AN118" s="33">
        <v>2</v>
      </c>
      <c r="AO118">
        <v>4.644859790802002</v>
      </c>
      <c r="AP118" s="33">
        <v>1</v>
      </c>
      <c r="AQ118">
        <v>9.2897195816040039</v>
      </c>
      <c r="AR118" s="33">
        <v>20.555221557617188</v>
      </c>
      <c r="AS118" s="33">
        <v>21.949211120605469</v>
      </c>
      <c r="AT118" s="33">
        <v>20.067150115966797</v>
      </c>
      <c r="AU118" s="33">
        <v>399.99957275390625</v>
      </c>
      <c r="AV118" s="33">
        <v>394.0631103515625</v>
      </c>
      <c r="AW118" s="33">
        <v>14.31085205078125</v>
      </c>
      <c r="AX118" s="33">
        <v>14.890316963195801</v>
      </c>
      <c r="AY118" s="33">
        <v>58.250946044921875</v>
      </c>
      <c r="AZ118" s="33">
        <v>60.609603881835938</v>
      </c>
      <c r="BA118" s="33">
        <v>400.3892822265625</v>
      </c>
      <c r="BB118" s="33">
        <v>997.29132080078125</v>
      </c>
      <c r="BC118" s="33">
        <v>95.8272705078125</v>
      </c>
      <c r="BD118" s="33">
        <v>98.850608825683594</v>
      </c>
      <c r="BE118" s="33">
        <v>-11.11720085144043</v>
      </c>
      <c r="BF118" s="33">
        <v>0.87516462802886963</v>
      </c>
      <c r="BG118" s="33">
        <v>7.0378616452217102E-2</v>
      </c>
      <c r="BH118" s="33">
        <v>1.6957939369603992E-3</v>
      </c>
      <c r="BI118" s="33">
        <v>3.9814341813325882E-2</v>
      </c>
      <c r="BJ118" s="33">
        <v>6.4616749295964837E-4</v>
      </c>
      <c r="BK118" s="33">
        <v>0.25</v>
      </c>
      <c r="BL118" s="33">
        <v>-1.355140209197998</v>
      </c>
      <c r="BM118" s="33">
        <v>7.355140209197998</v>
      </c>
      <c r="BN118" s="33">
        <v>1</v>
      </c>
      <c r="BO118" s="33">
        <v>0</v>
      </c>
      <c r="BP118" s="33">
        <v>0.15999999642372131</v>
      </c>
      <c r="BQ118" s="33">
        <v>111115</v>
      </c>
      <c r="BR118">
        <v>2.0019464111328125</v>
      </c>
      <c r="BS118">
        <v>1.1775924262662628E-3</v>
      </c>
      <c r="BT118">
        <v>295.09921112060545</v>
      </c>
      <c r="BU118">
        <v>293.70522155761716</v>
      </c>
      <c r="BV118">
        <v>159.56660776153331</v>
      </c>
      <c r="BW118">
        <v>0.35300685688879457</v>
      </c>
      <c r="BX118">
        <v>2.6452988222677525</v>
      </c>
      <c r="BY118">
        <v>26.760571873993808</v>
      </c>
      <c r="BZ118">
        <v>11.870254910798007</v>
      </c>
      <c r="CA118">
        <v>21.252216339111328</v>
      </c>
      <c r="CB118">
        <v>2.53488143413378</v>
      </c>
      <c r="CC118">
        <v>9.7139324244535433E-2</v>
      </c>
      <c r="CD118">
        <v>1.4719168974193089</v>
      </c>
      <c r="CE118">
        <v>1.0629645367144711</v>
      </c>
      <c r="CF118">
        <v>6.0803473975000681E-2</v>
      </c>
      <c r="CG118">
        <v>19.817613552875258</v>
      </c>
      <c r="CH118">
        <v>0.50875211291315403</v>
      </c>
      <c r="CI118">
        <v>55.173032383154982</v>
      </c>
      <c r="CJ118">
        <v>392.40347083446142</v>
      </c>
      <c r="CK118">
        <v>1.6057451434678113E-2</v>
      </c>
      <c r="CL118">
        <v>0</v>
      </c>
      <c r="CM118">
        <v>872.71280042485489</v>
      </c>
      <c r="CN118">
        <v>424.0362548828125</v>
      </c>
      <c r="CO118">
        <v>0.19954476178933589</v>
      </c>
      <c r="CP118" t="e">
        <v>#DIV/0!</v>
      </c>
    </row>
    <row r="119" spans="1:94" x14ac:dyDescent="0.3">
      <c r="A119" s="33">
        <v>16</v>
      </c>
      <c r="B119" s="33">
        <v>7</v>
      </c>
      <c r="C119" s="34">
        <v>45378</v>
      </c>
      <c r="D119" s="33" t="s">
        <v>530</v>
      </c>
      <c r="E119" s="33" t="s">
        <v>22</v>
      </c>
      <c r="F119" s="35" t="str">
        <f>MID(D119,5,3)</f>
        <v>032</v>
      </c>
      <c r="G119" s="36">
        <v>1</v>
      </c>
      <c r="H119" s="33" t="s">
        <v>17</v>
      </c>
      <c r="I119" s="44" t="s">
        <v>531</v>
      </c>
      <c r="J119" s="33">
        <v>4508.9997153691947</v>
      </c>
      <c r="K119" s="33">
        <v>0</v>
      </c>
      <c r="L119">
        <v>13.211806086528933</v>
      </c>
      <c r="M119">
        <v>0.19241776670136052</v>
      </c>
      <c r="N119">
        <v>275.32692225553546</v>
      </c>
      <c r="O119" s="33">
        <v>17</v>
      </c>
      <c r="P119" s="33">
        <v>16</v>
      </c>
      <c r="Q119" s="33">
        <v>0</v>
      </c>
      <c r="R119" s="33">
        <v>0</v>
      </c>
      <c r="S119" s="33">
        <v>433.564453125</v>
      </c>
      <c r="T119" s="33">
        <v>1077.8319091796875</v>
      </c>
      <c r="U119" s="33">
        <v>858.8328857421875</v>
      </c>
      <c r="V119" t="e">
        <v>#DIV/0!</v>
      </c>
      <c r="W119">
        <v>0.59774390660323307</v>
      </c>
      <c r="X119">
        <v>0.20318476524245324</v>
      </c>
      <c r="Y119" s="33">
        <v>-1</v>
      </c>
      <c r="Z119" s="33">
        <v>0.87</v>
      </c>
      <c r="AA119" s="33">
        <v>0.92</v>
      </c>
      <c r="AB119" s="33">
        <v>9.6150531768798828</v>
      </c>
      <c r="AC119">
        <v>0.87480752658843985</v>
      </c>
      <c r="AD119">
        <v>1.6216007602818931E-2</v>
      </c>
      <c r="AE119">
        <v>0.33991942535571851</v>
      </c>
      <c r="AF119">
        <v>2.4859785007996034</v>
      </c>
      <c r="AG119">
        <v>-1</v>
      </c>
      <c r="AH119" s="33">
        <v>1001.8272094726563</v>
      </c>
      <c r="AI119" s="33">
        <v>0.5</v>
      </c>
      <c r="AJ119">
        <v>89.036171975544562</v>
      </c>
      <c r="AK119">
        <v>2.0754922235922861</v>
      </c>
      <c r="AL119">
        <v>1.0664992793872741</v>
      </c>
      <c r="AM119">
        <v>21.187353134155273</v>
      </c>
      <c r="AN119" s="33">
        <v>2</v>
      </c>
      <c r="AO119">
        <v>4.644859790802002</v>
      </c>
      <c r="AP119" s="33">
        <v>1</v>
      </c>
      <c r="AQ119">
        <v>9.2897195816040039</v>
      </c>
      <c r="AR119" s="33">
        <v>20.454387664794922</v>
      </c>
      <c r="AS119" s="33">
        <v>21.187353134155273</v>
      </c>
      <c r="AT119" s="33">
        <v>20.066503524780273</v>
      </c>
      <c r="AU119" s="33">
        <v>400.01083374023438</v>
      </c>
      <c r="AV119" s="33">
        <v>393.00405883789063</v>
      </c>
      <c r="AW119" s="33">
        <v>13.729934692382813</v>
      </c>
      <c r="AX119" s="33">
        <v>14.751357078552246</v>
      </c>
      <c r="AY119" s="33">
        <v>56.240257263183594</v>
      </c>
      <c r="AZ119" s="33">
        <v>60.424186706542969</v>
      </c>
      <c r="BA119" s="33">
        <v>400.397705078125</v>
      </c>
      <c r="BB119" s="33">
        <v>1001.8272094726563</v>
      </c>
      <c r="BC119" s="33">
        <v>20.89454460144043</v>
      </c>
      <c r="BD119" s="33">
        <v>98.859710693359375</v>
      </c>
      <c r="BE119" s="33">
        <v>-11.11720085144043</v>
      </c>
      <c r="BF119" s="33">
        <v>0.87516462802886963</v>
      </c>
      <c r="BG119" s="33">
        <v>7.0378616452217102E-2</v>
      </c>
      <c r="BH119" s="33">
        <v>1.6957939369603992E-3</v>
      </c>
      <c r="BI119" s="33">
        <v>3.9814341813325882E-2</v>
      </c>
      <c r="BJ119" s="33">
        <v>6.4616749295964837E-4</v>
      </c>
      <c r="BK119" s="33">
        <v>0.5</v>
      </c>
      <c r="BL119" s="33">
        <v>-1.355140209197998</v>
      </c>
      <c r="BM119" s="33">
        <v>7.355140209197998</v>
      </c>
      <c r="BN119" s="33">
        <v>1</v>
      </c>
      <c r="BO119" s="33">
        <v>0</v>
      </c>
      <c r="BP119" s="33">
        <v>0.15999999642372131</v>
      </c>
      <c r="BQ119" s="33">
        <v>111115</v>
      </c>
      <c r="BR119">
        <v>2.0019885253906247</v>
      </c>
      <c r="BS119">
        <v>2.0754922235922861E-3</v>
      </c>
      <c r="BT119">
        <v>294.33735313415525</v>
      </c>
      <c r="BU119">
        <v>293.6043876647949</v>
      </c>
      <c r="BV119">
        <v>160.2923499328117</v>
      </c>
      <c r="BW119">
        <v>0.23235890246743021</v>
      </c>
      <c r="BX119">
        <v>2.524814172507388</v>
      </c>
      <c r="BY119">
        <v>25.539364365922481</v>
      </c>
      <c r="BZ119">
        <v>10.788007287370235</v>
      </c>
      <c r="CA119">
        <v>20.820870399475098</v>
      </c>
      <c r="CB119">
        <v>2.4685883443766432</v>
      </c>
      <c r="CC119">
        <v>0.18851309884196105</v>
      </c>
      <c r="CD119">
        <v>1.458314893120114</v>
      </c>
      <c r="CE119">
        <v>1.0102734512565292</v>
      </c>
      <c r="CF119">
        <v>0.11816538341600458</v>
      </c>
      <c r="CG119">
        <v>27.218739880275283</v>
      </c>
      <c r="CH119">
        <v>0.70057017494850982</v>
      </c>
      <c r="CI119">
        <v>57.7656459146638</v>
      </c>
      <c r="CJ119">
        <v>391.08409364839946</v>
      </c>
      <c r="CK119">
        <v>1.9514690693960259E-2</v>
      </c>
      <c r="CL119">
        <v>0</v>
      </c>
      <c r="CM119">
        <v>876.40598318777324</v>
      </c>
      <c r="CN119">
        <v>644.2674560546875</v>
      </c>
      <c r="CO119">
        <v>0.20318476524245324</v>
      </c>
      <c r="CP119" t="e">
        <v>#DIV/0!</v>
      </c>
    </row>
    <row r="120" spans="1:94" x14ac:dyDescent="0.3">
      <c r="A120" s="33">
        <v>19</v>
      </c>
      <c r="B120" s="33">
        <v>7</v>
      </c>
      <c r="C120" s="34">
        <v>45378</v>
      </c>
      <c r="D120" s="33" t="s">
        <v>532</v>
      </c>
      <c r="E120" s="33" t="s">
        <v>22</v>
      </c>
      <c r="F120" s="35" t="str">
        <f>MID(D120,5,3)</f>
        <v>044</v>
      </c>
      <c r="G120" s="36">
        <v>1</v>
      </c>
      <c r="H120" s="33" t="s">
        <v>17</v>
      </c>
      <c r="I120" s="44" t="s">
        <v>533</v>
      </c>
      <c r="J120" s="33">
        <v>5346.9996576160192</v>
      </c>
      <c r="K120" s="33">
        <v>0</v>
      </c>
      <c r="L120">
        <v>15.762361313326821</v>
      </c>
      <c r="M120">
        <v>0.16449554448911441</v>
      </c>
      <c r="N120">
        <v>230.16528426360512</v>
      </c>
      <c r="O120" s="33">
        <v>20</v>
      </c>
      <c r="P120" s="33">
        <v>19</v>
      </c>
      <c r="Q120" s="33">
        <v>0</v>
      </c>
      <c r="R120" s="33">
        <v>0</v>
      </c>
      <c r="S120" s="33">
        <v>438.0927734375</v>
      </c>
      <c r="T120" s="33">
        <v>1057.4403076171875</v>
      </c>
      <c r="U120" s="33">
        <v>809.3321533203125</v>
      </c>
      <c r="V120" t="e">
        <v>#DIV/0!</v>
      </c>
      <c r="W120">
        <v>0.5857044882044562</v>
      </c>
      <c r="X120">
        <v>0.23463088413563163</v>
      </c>
      <c r="Y120" s="33">
        <v>-1</v>
      </c>
      <c r="Z120" s="33">
        <v>0.87</v>
      </c>
      <c r="AA120" s="33">
        <v>0.92</v>
      </c>
      <c r="AB120" s="33">
        <v>10.063747406005859</v>
      </c>
      <c r="AC120">
        <v>0.87503187370300284</v>
      </c>
      <c r="AD120">
        <v>1.911637831035632E-2</v>
      </c>
      <c r="AE120">
        <v>0.4005960153300504</v>
      </c>
      <c r="AF120">
        <v>2.4137360206149259</v>
      </c>
      <c r="AG120">
        <v>-1</v>
      </c>
      <c r="AH120" s="33">
        <v>1002.087646484375</v>
      </c>
      <c r="AI120" s="33">
        <v>0.5</v>
      </c>
      <c r="AJ120">
        <v>102.8690579171079</v>
      </c>
      <c r="AK120">
        <v>1.9249691615566129</v>
      </c>
      <c r="AL120">
        <v>1.1511019618467988</v>
      </c>
      <c r="AM120">
        <v>22.633455276489258</v>
      </c>
      <c r="AN120" s="33">
        <v>2</v>
      </c>
      <c r="AO120">
        <v>4.644859790802002</v>
      </c>
      <c r="AP120" s="33">
        <v>1</v>
      </c>
      <c r="AQ120">
        <v>9.2897195816040039</v>
      </c>
      <c r="AR120" s="33">
        <v>20.885038375854492</v>
      </c>
      <c r="AS120" s="33">
        <v>22.633455276489258</v>
      </c>
      <c r="AT120" s="33">
        <v>20.061851501464844</v>
      </c>
      <c r="AU120" s="33">
        <v>399.96658325195313</v>
      </c>
      <c r="AV120" s="33">
        <v>391.71591186523438</v>
      </c>
      <c r="AW120" s="33">
        <v>15.309821128845215</v>
      </c>
      <c r="AX120" s="33">
        <v>16.255796432495117</v>
      </c>
      <c r="AY120" s="33">
        <v>61.055458068847656</v>
      </c>
      <c r="AZ120" s="33">
        <v>64.8280029296875</v>
      </c>
      <c r="BA120" s="33">
        <v>400.36505126953125</v>
      </c>
      <c r="BB120" s="33">
        <v>1002.087646484375</v>
      </c>
      <c r="BC120" s="33">
        <v>135.89616394042969</v>
      </c>
      <c r="BD120" s="33">
        <v>98.836540222167969</v>
      </c>
      <c r="BE120" s="33">
        <v>-11.11720085144043</v>
      </c>
      <c r="BF120" s="33">
        <v>0.87516462802886963</v>
      </c>
      <c r="BG120" s="33">
        <v>7.0378616452217102E-2</v>
      </c>
      <c r="BH120" s="33">
        <v>1.6957939369603992E-3</v>
      </c>
      <c r="BI120" s="33">
        <v>3.9814341813325882E-2</v>
      </c>
      <c r="BJ120" s="33">
        <v>6.4616749295964837E-4</v>
      </c>
      <c r="BK120" s="33">
        <v>0.5</v>
      </c>
      <c r="BL120" s="33">
        <v>-1.355140209197998</v>
      </c>
      <c r="BM120" s="33">
        <v>7.355140209197998</v>
      </c>
      <c r="BN120" s="33">
        <v>1</v>
      </c>
      <c r="BO120" s="33">
        <v>0</v>
      </c>
      <c r="BP120" s="33">
        <v>0.15999999642372131</v>
      </c>
      <c r="BQ120" s="33">
        <v>111115</v>
      </c>
      <c r="BR120">
        <v>2.0018252563476562</v>
      </c>
      <c r="BS120">
        <v>1.9249691615566128E-3</v>
      </c>
      <c r="BT120">
        <v>295.78345527648924</v>
      </c>
      <c r="BU120">
        <v>294.03503837585447</v>
      </c>
      <c r="BV120">
        <v>160.33401985375531</v>
      </c>
      <c r="BW120">
        <v>0.21454827022408388</v>
      </c>
      <c r="BX120">
        <v>2.757768639790477</v>
      </c>
      <c r="BY120">
        <v>27.902318652509241</v>
      </c>
      <c r="BZ120">
        <v>11.646522220014123</v>
      </c>
      <c r="CA120">
        <v>21.759246826171875</v>
      </c>
      <c r="CB120">
        <v>2.614795261212826</v>
      </c>
      <c r="CC120">
        <v>0.1616334577060361</v>
      </c>
      <c r="CD120">
        <v>1.6066666779436782</v>
      </c>
      <c r="CE120">
        <v>1.0081285832691478</v>
      </c>
      <c r="CF120">
        <v>0.10127421117806783</v>
      </c>
      <c r="CG120">
        <v>22.748740375866532</v>
      </c>
      <c r="CH120">
        <v>0.58758216679947128</v>
      </c>
      <c r="CI120">
        <v>58.059911453146086</v>
      </c>
      <c r="CJ120">
        <v>389.42529506178107</v>
      </c>
      <c r="CK120">
        <v>2.3500304519229118E-2</v>
      </c>
      <c r="CL120">
        <v>0</v>
      </c>
      <c r="CM120">
        <v>876.85863091785495</v>
      </c>
      <c r="CN120">
        <v>619.3475341796875</v>
      </c>
      <c r="CO120">
        <v>0.23463088413563163</v>
      </c>
      <c r="CP120" t="e">
        <v>#DIV/0!</v>
      </c>
    </row>
    <row r="121" spans="1:94" s="43" customFormat="1" x14ac:dyDescent="0.3">
      <c r="A121" s="33">
        <v>18</v>
      </c>
      <c r="B121" s="33">
        <v>7</v>
      </c>
      <c r="C121" s="34">
        <v>45378</v>
      </c>
      <c r="D121" s="33" t="s">
        <v>512</v>
      </c>
      <c r="E121" s="33" t="s">
        <v>22</v>
      </c>
      <c r="F121" s="35" t="str">
        <f>MID(D121,5,3)</f>
        <v>049</v>
      </c>
      <c r="G121" s="36">
        <v>1</v>
      </c>
      <c r="H121" s="33" t="s">
        <v>17</v>
      </c>
      <c r="I121" s="44" t="s">
        <v>534</v>
      </c>
      <c r="J121" s="33">
        <v>5112.4996737772599</v>
      </c>
      <c r="K121" s="33">
        <v>0</v>
      </c>
      <c r="L121">
        <v>12.283756747710051</v>
      </c>
      <c r="M121">
        <v>0.14982083693300563</v>
      </c>
      <c r="N121">
        <v>254.01520252988368</v>
      </c>
      <c r="O121" s="33">
        <v>19</v>
      </c>
      <c r="P121" s="33">
        <v>18</v>
      </c>
      <c r="Q121" s="33">
        <v>0</v>
      </c>
      <c r="R121" s="33">
        <v>0</v>
      </c>
      <c r="S121" s="33">
        <v>416.4501953125</v>
      </c>
      <c r="T121" s="33">
        <v>846.0606689453125</v>
      </c>
      <c r="U121" s="33">
        <v>687.5533447265625</v>
      </c>
      <c r="V121" t="e">
        <v>#DIV/0!</v>
      </c>
      <c r="W121">
        <v>0.50777738453243426</v>
      </c>
      <c r="X121">
        <v>0.18734746813883102</v>
      </c>
      <c r="Y121" s="33">
        <v>-1</v>
      </c>
      <c r="Z121" s="33">
        <v>0.87</v>
      </c>
      <c r="AA121" s="33">
        <v>0.92</v>
      </c>
      <c r="AB121" s="33">
        <v>10.114733695983887</v>
      </c>
      <c r="AC121">
        <v>0.87505736684799185</v>
      </c>
      <c r="AD121">
        <v>1.5192682146629147E-2</v>
      </c>
      <c r="AE121">
        <v>0.36895591226722746</v>
      </c>
      <c r="AF121">
        <v>2.0316010857203155</v>
      </c>
      <c r="AG121">
        <v>-1</v>
      </c>
      <c r="AH121" s="33">
        <v>999.19427490234375</v>
      </c>
      <c r="AI121" s="33">
        <v>0.5</v>
      </c>
      <c r="AJ121">
        <v>81.903845879108388</v>
      </c>
      <c r="AK121">
        <v>1.8394735867559902</v>
      </c>
      <c r="AL121">
        <v>1.2060011606744252</v>
      </c>
      <c r="AM121">
        <v>22.74702262878418</v>
      </c>
      <c r="AN121" s="33">
        <v>2</v>
      </c>
      <c r="AO121">
        <v>4.644859790802002</v>
      </c>
      <c r="AP121" s="33">
        <v>1</v>
      </c>
      <c r="AQ121">
        <v>9.2897195816040039</v>
      </c>
      <c r="AR121" s="33">
        <v>20.799467086791992</v>
      </c>
      <c r="AS121" s="33">
        <v>22.74702262878418</v>
      </c>
      <c r="AT121" s="33">
        <v>20.064601898193359</v>
      </c>
      <c r="AU121" s="33">
        <v>399.95556640625</v>
      </c>
      <c r="AV121" s="33">
        <v>393.4576416015625</v>
      </c>
      <c r="AW121" s="33">
        <v>14.988255500793457</v>
      </c>
      <c r="AX121" s="33">
        <v>15.892563819885254</v>
      </c>
      <c r="AY121" s="33">
        <v>60.0911865234375</v>
      </c>
      <c r="AZ121" s="33">
        <v>63.716758728027344</v>
      </c>
      <c r="BA121" s="33">
        <v>400.35894775390625</v>
      </c>
      <c r="BB121" s="33">
        <v>999.19427490234375</v>
      </c>
      <c r="BC121" s="33">
        <v>55.6300048828125</v>
      </c>
      <c r="BD121" s="33">
        <v>98.840812683105469</v>
      </c>
      <c r="BE121" s="33">
        <v>-11.11720085144043</v>
      </c>
      <c r="BF121" s="33">
        <v>0.87516462802886963</v>
      </c>
      <c r="BG121" s="33">
        <v>7.0378616452217102E-2</v>
      </c>
      <c r="BH121" s="33">
        <v>1.6957939369603992E-3</v>
      </c>
      <c r="BI121" s="33">
        <v>3.9814341813325882E-2</v>
      </c>
      <c r="BJ121" s="33">
        <v>6.4616749295964837E-4</v>
      </c>
      <c r="BK121" s="33">
        <v>0.75</v>
      </c>
      <c r="BL121" s="33">
        <v>-1.355140209197998</v>
      </c>
      <c r="BM121" s="33">
        <v>7.355140209197998</v>
      </c>
      <c r="BN121" s="33">
        <v>1</v>
      </c>
      <c r="BO121" s="33">
        <v>0</v>
      </c>
      <c r="BP121" s="33">
        <v>0.15999999642372131</v>
      </c>
      <c r="BQ121" s="33">
        <v>111115</v>
      </c>
      <c r="BR121">
        <v>2.0017947387695312</v>
      </c>
      <c r="BS121">
        <v>1.8394735867559903E-3</v>
      </c>
      <c r="BT121">
        <v>295.89702262878416</v>
      </c>
      <c r="BU121">
        <v>293.94946708679197</v>
      </c>
      <c r="BV121">
        <v>159.87108041097781</v>
      </c>
      <c r="BW121">
        <v>0.21875559448866999</v>
      </c>
      <c r="BX121">
        <v>2.7768350842500027</v>
      </c>
      <c r="BY121">
        <v>28.094013078917531</v>
      </c>
      <c r="BZ121">
        <v>12.201449259032277</v>
      </c>
      <c r="CA121">
        <v>21.773244857788086</v>
      </c>
      <c r="CB121">
        <v>2.6170324418835027</v>
      </c>
      <c r="CC121">
        <v>0.14744293693109164</v>
      </c>
      <c r="CD121">
        <v>1.5708339235755775</v>
      </c>
      <c r="CE121">
        <v>1.0461985183079252</v>
      </c>
      <c r="CF121">
        <v>9.2362565019035558E-2</v>
      </c>
      <c r="CG121">
        <v>25.107069051917328</v>
      </c>
      <c r="CH121">
        <v>0.64559732909473866</v>
      </c>
      <c r="CI121">
        <v>56.297371641640304</v>
      </c>
      <c r="CJ121">
        <v>391.67254233524585</v>
      </c>
      <c r="CK121">
        <v>1.7656157734677866E-2</v>
      </c>
      <c r="CL121">
        <v>0</v>
      </c>
      <c r="CM121">
        <v>874.35231116563341</v>
      </c>
      <c r="CN121">
        <v>429.6104736328125</v>
      </c>
      <c r="CO121">
        <v>0.18734746813883102</v>
      </c>
      <c r="CP121" t="e">
        <v>#DIV/0!</v>
      </c>
    </row>
    <row r="122" spans="1:94" x14ac:dyDescent="0.3">
      <c r="A122" s="33">
        <v>5</v>
      </c>
      <c r="B122" s="33">
        <v>6</v>
      </c>
      <c r="C122" s="34" t="s">
        <v>535</v>
      </c>
      <c r="D122" s="33" t="s">
        <v>406</v>
      </c>
      <c r="E122" s="35" t="s">
        <v>19</v>
      </c>
      <c r="F122" s="35" t="str">
        <f>MID(D122,3,3)</f>
        <v>158</v>
      </c>
      <c r="G122" s="36">
        <v>0</v>
      </c>
      <c r="H122" s="35" t="s">
        <v>19</v>
      </c>
      <c r="I122" s="44" t="s">
        <v>536</v>
      </c>
      <c r="J122" s="33">
        <v>1381.4999260855839</v>
      </c>
      <c r="K122" s="33">
        <v>0</v>
      </c>
      <c r="L122">
        <v>8.1802647412798404</v>
      </c>
      <c r="M122">
        <v>6.1374667635631409E-2</v>
      </c>
      <c r="N122">
        <v>172.34141993158406</v>
      </c>
      <c r="O122" s="33">
        <v>5</v>
      </c>
      <c r="P122" s="33">
        <v>5</v>
      </c>
      <c r="Q122" s="33">
        <v>0</v>
      </c>
      <c r="R122" s="33">
        <v>0</v>
      </c>
      <c r="S122" s="33">
        <v>354.795166015625</v>
      </c>
      <c r="T122" s="33">
        <v>630.0426025390625</v>
      </c>
      <c r="U122" s="33">
        <v>548.096435546875</v>
      </c>
      <c r="V122" t="e">
        <v>#DIV/0!</v>
      </c>
      <c r="W122">
        <v>0.43687115032252477</v>
      </c>
      <c r="X122">
        <v>0.1300644855791428</v>
      </c>
      <c r="Y122" s="33">
        <v>-1</v>
      </c>
      <c r="Z122" s="33">
        <v>0.87</v>
      </c>
      <c r="AA122" s="33">
        <v>0.92</v>
      </c>
      <c r="AB122" s="33">
        <v>10.013273239135742</v>
      </c>
      <c r="AC122">
        <v>0.8750066366195679</v>
      </c>
      <c r="AD122">
        <v>1.0480087256391907E-2</v>
      </c>
      <c r="AE122">
        <v>0.29771818414450424</v>
      </c>
      <c r="AF122">
        <v>1.7757925216808499</v>
      </c>
      <c r="AG122">
        <v>-1</v>
      </c>
      <c r="AH122" s="33">
        <v>1001.1034545898438</v>
      </c>
      <c r="AI122" s="33">
        <v>0.5</v>
      </c>
      <c r="AJ122">
        <v>56.966434622319412</v>
      </c>
      <c r="AK122">
        <v>1.1872910350950761</v>
      </c>
      <c r="AL122">
        <v>1.8952230270905424</v>
      </c>
      <c r="AM122">
        <v>26.505590438842773</v>
      </c>
      <c r="AN122" s="33">
        <v>2</v>
      </c>
      <c r="AO122">
        <v>4.644859790802002</v>
      </c>
      <c r="AP122" s="33">
        <v>1</v>
      </c>
      <c r="AQ122">
        <v>9.2897195816040039</v>
      </c>
      <c r="AR122" s="33">
        <v>25.280128479003906</v>
      </c>
      <c r="AS122" s="33">
        <v>26.505590438842773</v>
      </c>
      <c r="AT122" s="33">
        <v>25.062063217163086</v>
      </c>
      <c r="AU122" s="33">
        <v>399.96343994140625</v>
      </c>
      <c r="AV122" s="33">
        <v>395.64212036132813</v>
      </c>
      <c r="AW122" s="33">
        <v>15.252232551574707</v>
      </c>
      <c r="AX122" s="33">
        <v>15.835979461669922</v>
      </c>
      <c r="AY122" s="33">
        <v>47.106170654296875</v>
      </c>
      <c r="AZ122" s="33">
        <v>48.9090576171875</v>
      </c>
      <c r="BA122" s="33">
        <v>400.34100341796875</v>
      </c>
      <c r="BB122" s="33">
        <v>1001.1034545898438</v>
      </c>
      <c r="BC122" s="33">
        <v>49.133304595947266</v>
      </c>
      <c r="BD122" s="33">
        <v>99.855728149414063</v>
      </c>
      <c r="BE122" s="33">
        <v>-11.938518524169922</v>
      </c>
      <c r="BF122" s="33">
        <v>0.86381673812866211</v>
      </c>
      <c r="BG122" s="33">
        <v>7.019834965467453E-2</v>
      </c>
      <c r="BH122" s="33">
        <v>5.8854552917182446E-3</v>
      </c>
      <c r="BI122" s="33">
        <v>2.660701610147953E-2</v>
      </c>
      <c r="BJ122" s="33">
        <v>1.9958224147558212E-3</v>
      </c>
      <c r="BK122" s="33">
        <v>0.5</v>
      </c>
      <c r="BL122" s="33">
        <v>-1.355140209197998</v>
      </c>
      <c r="BM122" s="33">
        <v>7.355140209197998</v>
      </c>
      <c r="BN122" s="33">
        <v>1</v>
      </c>
      <c r="BO122" s="33">
        <v>0</v>
      </c>
      <c r="BP122" s="33">
        <v>0.15999999642372131</v>
      </c>
      <c r="BQ122" s="33">
        <v>111115</v>
      </c>
      <c r="BR122">
        <v>2.0017050170898436</v>
      </c>
      <c r="BS122">
        <v>1.187291035095076E-3</v>
      </c>
      <c r="BT122">
        <v>299.65559043884275</v>
      </c>
      <c r="BU122">
        <v>298.43012847900388</v>
      </c>
      <c r="BV122">
        <v>160.17654915415005</v>
      </c>
      <c r="BW122">
        <v>0.35760266427904563</v>
      </c>
      <c r="BX122">
        <v>3.4765362871947585</v>
      </c>
      <c r="BY122">
        <v>34.815591970776275</v>
      </c>
      <c r="BZ122">
        <v>18.979612509106353</v>
      </c>
      <c r="CA122">
        <v>25.89285945892334</v>
      </c>
      <c r="CB122">
        <v>3.3529252522617976</v>
      </c>
      <c r="CC122">
        <v>6.0971843139697092E-2</v>
      </c>
      <c r="CD122">
        <v>1.5813132601042161</v>
      </c>
      <c r="CE122">
        <v>1.7716119921575815</v>
      </c>
      <c r="CF122">
        <v>3.8143389642861007E-2</v>
      </c>
      <c r="CG122">
        <v>17.209277977572267</v>
      </c>
      <c r="CH122">
        <v>0.43559927283321043</v>
      </c>
      <c r="CI122">
        <v>44.43590420420179</v>
      </c>
      <c r="CJ122">
        <v>394.45334848250883</v>
      </c>
      <c r="CK122">
        <v>9.2152205528720221E-3</v>
      </c>
      <c r="CL122">
        <v>0</v>
      </c>
      <c r="CM122">
        <v>875.97216670888952</v>
      </c>
      <c r="CN122">
        <v>275.2474365234375</v>
      </c>
      <c r="CO122">
        <v>0.1300644855791428</v>
      </c>
      <c r="CP122" t="e">
        <v>#DIV/0!</v>
      </c>
    </row>
    <row r="123" spans="1:94" x14ac:dyDescent="0.3">
      <c r="A123" s="33">
        <v>4</v>
      </c>
      <c r="B123" s="33">
        <v>6</v>
      </c>
      <c r="C123" s="34" t="s">
        <v>535</v>
      </c>
      <c r="D123" s="33" t="s">
        <v>407</v>
      </c>
      <c r="E123" s="35" t="s">
        <v>19</v>
      </c>
      <c r="F123" s="35" t="str">
        <f>MID(D123,3,3)</f>
        <v>167</v>
      </c>
      <c r="G123" s="36">
        <v>0</v>
      </c>
      <c r="H123" s="35" t="s">
        <v>19</v>
      </c>
      <c r="I123" s="44" t="s">
        <v>537</v>
      </c>
      <c r="J123" s="33">
        <v>1017.9999511372298</v>
      </c>
      <c r="K123" s="33">
        <v>0</v>
      </c>
      <c r="L123">
        <v>13.897391796600102</v>
      </c>
      <c r="M123">
        <v>0.11834337910697154</v>
      </c>
      <c r="N123">
        <v>194.26835799967063</v>
      </c>
      <c r="O123" s="33">
        <v>4</v>
      </c>
      <c r="P123" s="33">
        <v>4</v>
      </c>
      <c r="Q123" s="33">
        <v>0</v>
      </c>
      <c r="R123" s="33">
        <v>0</v>
      </c>
      <c r="S123" s="33">
        <v>376.942626953125</v>
      </c>
      <c r="T123" s="33">
        <v>826.65045166015625</v>
      </c>
      <c r="U123" s="33">
        <v>622.93310546875</v>
      </c>
      <c r="V123" t="e">
        <v>#DIV/0!</v>
      </c>
      <c r="W123">
        <v>0.54401207161247689</v>
      </c>
      <c r="X123">
        <v>0.24643710746456637</v>
      </c>
      <c r="Y123" s="33">
        <v>-1</v>
      </c>
      <c r="Z123" s="33">
        <v>0.87</v>
      </c>
      <c r="AA123" s="33">
        <v>0.92</v>
      </c>
      <c r="AB123" s="33">
        <v>10.013273239135742</v>
      </c>
      <c r="AC123">
        <v>0.8750066366195679</v>
      </c>
      <c r="AD123">
        <v>1.7010343839147606E-2</v>
      </c>
      <c r="AE123">
        <v>0.45299933645611101</v>
      </c>
      <c r="AF123">
        <v>2.1930405121386154</v>
      </c>
      <c r="AG123">
        <v>-1</v>
      </c>
      <c r="AH123" s="33">
        <v>1000.8887329101563</v>
      </c>
      <c r="AI123" s="33">
        <v>0.5</v>
      </c>
      <c r="AJ123">
        <v>107.91287283304138</v>
      </c>
      <c r="AK123">
        <v>2.0681354750549947</v>
      </c>
      <c r="AL123">
        <v>1.7246995329283166</v>
      </c>
      <c r="AM123">
        <v>25.528657913208008</v>
      </c>
      <c r="AN123" s="33">
        <v>2</v>
      </c>
      <c r="AO123">
        <v>4.644859790802002</v>
      </c>
      <c r="AP123" s="33">
        <v>1</v>
      </c>
      <c r="AQ123">
        <v>9.2897195816040039</v>
      </c>
      <c r="AR123" s="33">
        <v>25.184925079345703</v>
      </c>
      <c r="AS123" s="33">
        <v>25.528657913208008</v>
      </c>
      <c r="AT123" s="33">
        <v>25.062599182128906</v>
      </c>
      <c r="AU123" s="33">
        <v>399.85165405273438</v>
      </c>
      <c r="AV123" s="33">
        <v>392.50320434570313</v>
      </c>
      <c r="AW123" s="33">
        <v>14.56922435760498</v>
      </c>
      <c r="AX123" s="33">
        <v>15.58632755279541</v>
      </c>
      <c r="AY123" s="33">
        <v>45.258270263671875</v>
      </c>
      <c r="AZ123" s="33">
        <v>48.417831420898438</v>
      </c>
      <c r="BA123" s="33">
        <v>400.33319091796875</v>
      </c>
      <c r="BB123" s="33">
        <v>1000.8887329101563</v>
      </c>
      <c r="BC123" s="33">
        <v>37.33001708984375</v>
      </c>
      <c r="BD123" s="33">
        <v>99.868705749511719</v>
      </c>
      <c r="BE123" s="33">
        <v>-11.938518524169922</v>
      </c>
      <c r="BF123" s="33">
        <v>0.86381673812866211</v>
      </c>
      <c r="BG123" s="33">
        <v>7.019834965467453E-2</v>
      </c>
      <c r="BH123" s="33">
        <v>5.8854552917182446E-3</v>
      </c>
      <c r="BI123" s="33">
        <v>2.660701610147953E-2</v>
      </c>
      <c r="BJ123" s="33">
        <v>1.9958224147558212E-3</v>
      </c>
      <c r="BK123" s="33">
        <v>0.5</v>
      </c>
      <c r="BL123" s="33">
        <v>-1.355140209197998</v>
      </c>
      <c r="BM123" s="33">
        <v>7.355140209197998</v>
      </c>
      <c r="BN123" s="33">
        <v>1</v>
      </c>
      <c r="BO123" s="33">
        <v>0</v>
      </c>
      <c r="BP123" s="33">
        <v>0.15999999642372131</v>
      </c>
      <c r="BQ123" s="33">
        <v>111115</v>
      </c>
      <c r="BR123">
        <v>2.0016659545898436</v>
      </c>
      <c r="BS123">
        <v>2.0681354750549949E-3</v>
      </c>
      <c r="BT123">
        <v>298.67865791320799</v>
      </c>
      <c r="BU123">
        <v>298.33492507934568</v>
      </c>
      <c r="BV123">
        <v>160.14219368616796</v>
      </c>
      <c r="BW123">
        <v>0.2481813236395953</v>
      </c>
      <c r="BX123">
        <v>3.2812858930139486</v>
      </c>
      <c r="BY123">
        <v>32.855996965095258</v>
      </c>
      <c r="BZ123">
        <v>17.269669412299848</v>
      </c>
      <c r="CA123">
        <v>25.356791496276855</v>
      </c>
      <c r="CB123">
        <v>3.2479463117733629</v>
      </c>
      <c r="CC123">
        <v>0.1168547458530336</v>
      </c>
      <c r="CD123">
        <v>1.556586360085632</v>
      </c>
      <c r="CE123">
        <v>1.6913599516877309</v>
      </c>
      <c r="CF123">
        <v>7.316651742046433E-2</v>
      </c>
      <c r="CG123">
        <v>19.401329481509908</v>
      </c>
      <c r="CH123">
        <v>0.4949471898541899</v>
      </c>
      <c r="CI123">
        <v>46.811178382265275</v>
      </c>
      <c r="CJ123">
        <v>390.48360851607629</v>
      </c>
      <c r="CK123">
        <v>1.6660194493467301E-2</v>
      </c>
      <c r="CL123">
        <v>0</v>
      </c>
      <c r="CM123">
        <v>875.78428381413687</v>
      </c>
      <c r="CN123">
        <v>449.70782470703125</v>
      </c>
      <c r="CO123">
        <v>0.24643710746456637</v>
      </c>
      <c r="CP123" t="e">
        <v>#DIV/0!</v>
      </c>
    </row>
    <row r="124" spans="1:94" x14ac:dyDescent="0.3">
      <c r="A124" s="33">
        <v>1</v>
      </c>
      <c r="B124" s="33">
        <v>6</v>
      </c>
      <c r="C124" s="34" t="s">
        <v>535</v>
      </c>
      <c r="D124" s="33" t="s">
        <v>408</v>
      </c>
      <c r="E124" s="35" t="s">
        <v>19</v>
      </c>
      <c r="F124" s="35" t="str">
        <f>MID(D124,3,3)</f>
        <v>180</v>
      </c>
      <c r="G124" s="36">
        <v>0</v>
      </c>
      <c r="H124" s="35" t="s">
        <v>19</v>
      </c>
      <c r="I124" s="44" t="s">
        <v>538</v>
      </c>
      <c r="J124" s="33">
        <v>549.9999833907932</v>
      </c>
      <c r="K124" s="33">
        <v>0</v>
      </c>
      <c r="L124">
        <v>6.8213625750273899</v>
      </c>
      <c r="M124">
        <v>7.0149467562742179E-2</v>
      </c>
      <c r="N124">
        <v>230.66510492788825</v>
      </c>
      <c r="O124" s="33">
        <v>1</v>
      </c>
      <c r="P124" s="33">
        <v>1</v>
      </c>
      <c r="Q124" s="33">
        <v>0</v>
      </c>
      <c r="R124" s="33">
        <v>0</v>
      </c>
      <c r="S124" s="33">
        <v>383.729248046875</v>
      </c>
      <c r="T124" s="33">
        <v>714.86590576171875</v>
      </c>
      <c r="U124" s="33">
        <v>624.4207763671875</v>
      </c>
      <c r="V124" t="e">
        <v>#DIV/0!</v>
      </c>
      <c r="W124">
        <v>0.46321506599479539</v>
      </c>
      <c r="X124">
        <v>0.12652041266139036</v>
      </c>
      <c r="Y124" s="33">
        <v>-1</v>
      </c>
      <c r="Z124" s="33">
        <v>0.87</v>
      </c>
      <c r="AA124" s="33">
        <v>0.92</v>
      </c>
      <c r="AB124" s="33">
        <v>10.063747406005859</v>
      </c>
      <c r="AC124">
        <v>0.87503187370300284</v>
      </c>
      <c r="AD124">
        <v>8.9377198686268963E-3</v>
      </c>
      <c r="AE124">
        <v>0.27313535752486062</v>
      </c>
      <c r="AF124">
        <v>1.8629434931016602</v>
      </c>
      <c r="AG124">
        <v>-1</v>
      </c>
      <c r="AH124" s="33">
        <v>1000.0732421875</v>
      </c>
      <c r="AI124" s="33">
        <v>0.5</v>
      </c>
      <c r="AJ124">
        <v>55.358751175474389</v>
      </c>
      <c r="AK124">
        <v>1.2660321597737756</v>
      </c>
      <c r="AL124">
        <v>1.7738904889248324</v>
      </c>
      <c r="AM124">
        <v>25.101751327514648</v>
      </c>
      <c r="AN124" s="33">
        <v>2</v>
      </c>
      <c r="AO124">
        <v>4.644859790802002</v>
      </c>
      <c r="AP124" s="33">
        <v>1</v>
      </c>
      <c r="AQ124">
        <v>9.2897195816040039</v>
      </c>
      <c r="AR124" s="33">
        <v>24.948158264160156</v>
      </c>
      <c r="AS124" s="33">
        <v>25.101751327514648</v>
      </c>
      <c r="AT124" s="33">
        <v>25.067720413208008</v>
      </c>
      <c r="AU124" s="33">
        <v>400.02548217773438</v>
      </c>
      <c r="AV124" s="33">
        <v>396.367431640625</v>
      </c>
      <c r="AW124" s="33">
        <v>13.647191047668457</v>
      </c>
      <c r="AX124" s="33">
        <v>14.270570755004883</v>
      </c>
      <c r="AY124" s="33">
        <v>42.994712829589844</v>
      </c>
      <c r="AZ124" s="33">
        <v>44.958637237548828</v>
      </c>
      <c r="BA124" s="33">
        <v>400.3868408203125</v>
      </c>
      <c r="BB124" s="33">
        <v>1000.0732421875</v>
      </c>
      <c r="BC124" s="33">
        <v>37.91961669921875</v>
      </c>
      <c r="BD124" s="33">
        <v>99.864768981933594</v>
      </c>
      <c r="BE124" s="33">
        <v>-11.938518524169922</v>
      </c>
      <c r="BF124" s="33">
        <v>0.86381673812866211</v>
      </c>
      <c r="BG124" s="33">
        <v>7.019834965467453E-2</v>
      </c>
      <c r="BH124" s="33">
        <v>5.8854552917182446E-3</v>
      </c>
      <c r="BI124" s="33">
        <v>2.660701610147953E-2</v>
      </c>
      <c r="BJ124" s="33">
        <v>1.9958224147558212E-3</v>
      </c>
      <c r="BK124" s="33">
        <v>0.75</v>
      </c>
      <c r="BL124" s="33">
        <v>-1.355140209197998</v>
      </c>
      <c r="BM124" s="33">
        <v>7.355140209197998</v>
      </c>
      <c r="BN124" s="33">
        <v>1</v>
      </c>
      <c r="BO124" s="33">
        <v>0</v>
      </c>
      <c r="BP124" s="33">
        <v>0.15999999642372131</v>
      </c>
      <c r="BQ124" s="33">
        <v>111115</v>
      </c>
      <c r="BR124">
        <v>2.0019342041015622</v>
      </c>
      <c r="BS124">
        <v>1.2660321597737756E-3</v>
      </c>
      <c r="BT124">
        <v>298.25175132751463</v>
      </c>
      <c r="BU124">
        <v>298.09815826416013</v>
      </c>
      <c r="BV124">
        <v>160.01171517345938</v>
      </c>
      <c r="BW124">
        <v>0.39116490448986163</v>
      </c>
      <c r="BX124">
        <v>3.1990177406137326</v>
      </c>
      <c r="BY124">
        <v>32.033496629752008</v>
      </c>
      <c r="BZ124">
        <v>17.762925874747125</v>
      </c>
      <c r="CA124">
        <v>25.024954795837402</v>
      </c>
      <c r="CB124">
        <v>3.1844113342136207</v>
      </c>
      <c r="CC124">
        <v>6.9623717921001818E-2</v>
      </c>
      <c r="CD124">
        <v>1.4251272516889002</v>
      </c>
      <c r="CE124">
        <v>1.7592840825247205</v>
      </c>
      <c r="CF124">
        <v>4.3561755567869703E-2</v>
      </c>
      <c r="CG124">
        <v>23.035317415817033</v>
      </c>
      <c r="CH124">
        <v>0.58194767408898951</v>
      </c>
      <c r="CI124">
        <v>43.660107775457078</v>
      </c>
      <c r="CJ124">
        <v>395.37613805039405</v>
      </c>
      <c r="CK124">
        <v>7.5326100019522512E-3</v>
      </c>
      <c r="CL124">
        <v>0</v>
      </c>
      <c r="CM124">
        <v>875.09596295156507</v>
      </c>
      <c r="CN124">
        <v>331.13665771484375</v>
      </c>
      <c r="CO124">
        <v>0.12652041266139036</v>
      </c>
      <c r="CP124" t="e">
        <v>#DIV/0!</v>
      </c>
    </row>
    <row r="125" spans="1:94" x14ac:dyDescent="0.3">
      <c r="A125" s="33">
        <v>3</v>
      </c>
      <c r="B125" s="33">
        <v>6</v>
      </c>
      <c r="C125" s="34" t="s">
        <v>535</v>
      </c>
      <c r="D125" s="33" t="s">
        <v>409</v>
      </c>
      <c r="E125" s="35" t="s">
        <v>19</v>
      </c>
      <c r="F125" s="35" t="str">
        <f>MID(D125,3,3)</f>
        <v>186</v>
      </c>
      <c r="G125" s="36">
        <v>0</v>
      </c>
      <c r="H125" s="35" t="s">
        <v>19</v>
      </c>
      <c r="I125" s="44" t="s">
        <v>539</v>
      </c>
      <c r="J125" s="33">
        <v>855.99996230192482</v>
      </c>
      <c r="K125" s="33">
        <v>0</v>
      </c>
      <c r="L125">
        <v>11.842386297514462</v>
      </c>
      <c r="M125">
        <v>8.2947052974148242E-2</v>
      </c>
      <c r="N125">
        <v>155.14038664025554</v>
      </c>
      <c r="O125" s="33">
        <v>3</v>
      </c>
      <c r="P125" s="33">
        <v>3</v>
      </c>
      <c r="Q125" s="33">
        <v>0</v>
      </c>
      <c r="R125" s="33">
        <v>0</v>
      </c>
      <c r="S125" s="33">
        <v>407.697021484375</v>
      </c>
      <c r="T125" s="33">
        <v>925.71429443359375</v>
      </c>
      <c r="U125" s="33">
        <v>742.615966796875</v>
      </c>
      <c r="V125" t="e">
        <v>#DIV/0!</v>
      </c>
      <c r="W125">
        <v>0.55958655501390098</v>
      </c>
      <c r="X125">
        <v>0.19779140144827193</v>
      </c>
      <c r="Y125" s="33">
        <v>-1</v>
      </c>
      <c r="Z125" s="33">
        <v>0.87</v>
      </c>
      <c r="AA125" s="33">
        <v>0.92</v>
      </c>
      <c r="AB125" s="33">
        <v>10.063747406005859</v>
      </c>
      <c r="AC125">
        <v>0.87503187370300284</v>
      </c>
      <c r="AD125">
        <v>1.4704207532012552E-2</v>
      </c>
      <c r="AE125">
        <v>0.35345988869113998</v>
      </c>
      <c r="AF125">
        <v>2.2705937145755475</v>
      </c>
      <c r="AG125">
        <v>-1</v>
      </c>
      <c r="AH125" s="33">
        <v>998.11419677734375</v>
      </c>
      <c r="AI125" s="33">
        <v>0.5</v>
      </c>
      <c r="AJ125">
        <v>86.373698759194752</v>
      </c>
      <c r="AK125">
        <v>1.5769900082195663</v>
      </c>
      <c r="AL125">
        <v>1.8688276206511372</v>
      </c>
      <c r="AM125">
        <v>25.95952033996582</v>
      </c>
      <c r="AN125" s="33">
        <v>2</v>
      </c>
      <c r="AO125">
        <v>4.644859790802002</v>
      </c>
      <c r="AP125" s="33">
        <v>1</v>
      </c>
      <c r="AQ125">
        <v>9.2897195816040039</v>
      </c>
      <c r="AR125" s="33">
        <v>25.084133148193359</v>
      </c>
      <c r="AS125" s="33">
        <v>25.95952033996582</v>
      </c>
      <c r="AT125" s="33">
        <v>25.067276000976563</v>
      </c>
      <c r="AU125" s="33">
        <v>399.95724487304688</v>
      </c>
      <c r="AV125" s="33">
        <v>393.73147583007813</v>
      </c>
      <c r="AW125" s="33">
        <v>14.21876049041748</v>
      </c>
      <c r="AX125" s="33">
        <v>14.994699478149414</v>
      </c>
      <c r="AY125" s="33">
        <v>44.431243896484375</v>
      </c>
      <c r="AZ125" s="33">
        <v>46.855922698974609</v>
      </c>
      <c r="BA125" s="33">
        <v>400.37774658203125</v>
      </c>
      <c r="BB125" s="33">
        <v>998.11419677734375</v>
      </c>
      <c r="BC125" s="33">
        <v>69.262748718261719</v>
      </c>
      <c r="BD125" s="33">
        <v>99.859077453613281</v>
      </c>
      <c r="BE125" s="33">
        <v>-11.938518524169922</v>
      </c>
      <c r="BF125" s="33">
        <v>0.86381673812866211</v>
      </c>
      <c r="BG125" s="33">
        <v>7.019834965467453E-2</v>
      </c>
      <c r="BH125" s="33">
        <v>5.8854552917182446E-3</v>
      </c>
      <c r="BI125" s="33">
        <v>2.660701610147953E-2</v>
      </c>
      <c r="BJ125" s="33">
        <v>1.9958224147558212E-3</v>
      </c>
      <c r="BK125" s="33">
        <v>0.75</v>
      </c>
      <c r="BL125" s="33">
        <v>-1.355140209197998</v>
      </c>
      <c r="BM125" s="33">
        <v>7.355140209197998</v>
      </c>
      <c r="BN125" s="33">
        <v>1</v>
      </c>
      <c r="BO125" s="33">
        <v>0</v>
      </c>
      <c r="BP125" s="33">
        <v>0.15999999642372131</v>
      </c>
      <c r="BQ125" s="33">
        <v>111115</v>
      </c>
      <c r="BR125">
        <v>2.0018887329101558</v>
      </c>
      <c r="BS125">
        <v>1.5769900082195662E-3</v>
      </c>
      <c r="BT125">
        <v>299.1095203399658</v>
      </c>
      <c r="BU125">
        <v>298.23413314819334</v>
      </c>
      <c r="BV125">
        <v>159.69826791484047</v>
      </c>
      <c r="BW125">
        <v>0.30579932945039684</v>
      </c>
      <c r="BX125">
        <v>3.3661844772333143</v>
      </c>
      <c r="BY125">
        <v>33.709348845096031</v>
      </c>
      <c r="BZ125">
        <v>18.714649366946617</v>
      </c>
      <c r="CA125">
        <v>25.52182674407959</v>
      </c>
      <c r="CB125">
        <v>3.279955062468118</v>
      </c>
      <c r="CC125">
        <v>8.2212980818875667E-2</v>
      </c>
      <c r="CD125">
        <v>1.4973568565821771</v>
      </c>
      <c r="CE125">
        <v>1.7825982058859409</v>
      </c>
      <c r="CF125">
        <v>5.1448564406370828E-2</v>
      </c>
      <c r="CG125">
        <v>15.49217588569279</v>
      </c>
      <c r="CH125">
        <v>0.39402586829814223</v>
      </c>
      <c r="CI125">
        <v>43.600193026960611</v>
      </c>
      <c r="CJ125">
        <v>392.01051737043815</v>
      </c>
      <c r="CK125">
        <v>1.3171338665476351E-2</v>
      </c>
      <c r="CL125">
        <v>0</v>
      </c>
      <c r="CM125">
        <v>873.3817357756468</v>
      </c>
      <c r="CN125">
        <v>518.01727294921875</v>
      </c>
      <c r="CO125">
        <v>0.19779140144827193</v>
      </c>
      <c r="CP125" t="e">
        <v>#DIV/0!</v>
      </c>
    </row>
    <row r="126" spans="1:94" x14ac:dyDescent="0.3">
      <c r="A126" s="33">
        <v>2</v>
      </c>
      <c r="B126" s="33">
        <v>6</v>
      </c>
      <c r="C126" s="34" t="s">
        <v>535</v>
      </c>
      <c r="D126" s="33" t="s">
        <v>410</v>
      </c>
      <c r="E126" s="35" t="s">
        <v>19</v>
      </c>
      <c r="F126" s="35" t="str">
        <f>MID(D126,3,3)</f>
        <v>196</v>
      </c>
      <c r="G126" s="36">
        <v>0</v>
      </c>
      <c r="H126" s="35" t="s">
        <v>19</v>
      </c>
      <c r="I126" s="44" t="s">
        <v>540</v>
      </c>
      <c r="J126" s="33">
        <v>701.49997294973582</v>
      </c>
      <c r="K126" s="33">
        <v>0</v>
      </c>
      <c r="L126">
        <v>9.329395349400194</v>
      </c>
      <c r="M126">
        <v>6.6726922921621259E-2</v>
      </c>
      <c r="N126">
        <v>161.74680332279385</v>
      </c>
      <c r="O126" s="33">
        <v>2</v>
      </c>
      <c r="P126" s="33">
        <v>2</v>
      </c>
      <c r="Q126" s="33">
        <v>0</v>
      </c>
      <c r="R126" s="33">
        <v>0</v>
      </c>
      <c r="S126" s="33">
        <v>364.9970703125</v>
      </c>
      <c r="T126" s="33">
        <v>796.4761962890625</v>
      </c>
      <c r="U126" s="33">
        <v>653.1715087890625</v>
      </c>
      <c r="V126" t="e">
        <v>#DIV/0!</v>
      </c>
      <c r="W126">
        <v>0.54173511774351535</v>
      </c>
      <c r="X126">
        <v>0.17992337770756289</v>
      </c>
      <c r="Y126" s="33">
        <v>-1</v>
      </c>
      <c r="Z126" s="33">
        <v>0.87</v>
      </c>
      <c r="AA126" s="33">
        <v>0.92</v>
      </c>
      <c r="AB126" s="33">
        <v>10.063747406005859</v>
      </c>
      <c r="AC126">
        <v>0.87503187370300284</v>
      </c>
      <c r="AD126">
        <v>1.180569210693687E-2</v>
      </c>
      <c r="AE126">
        <v>0.33212426481967094</v>
      </c>
      <c r="AF126">
        <v>2.182144080244651</v>
      </c>
      <c r="AG126">
        <v>-1</v>
      </c>
      <c r="AH126" s="33">
        <v>999.90692138671875</v>
      </c>
      <c r="AI126" s="33">
        <v>0.5</v>
      </c>
      <c r="AJ126">
        <v>78.712018071725097</v>
      </c>
      <c r="AK126">
        <v>1.2613742880890433</v>
      </c>
      <c r="AL126">
        <v>1.8561827701961569</v>
      </c>
      <c r="AM126">
        <v>25.657615661621094</v>
      </c>
      <c r="AN126" s="33">
        <v>2</v>
      </c>
      <c r="AO126">
        <v>4.644859790802002</v>
      </c>
      <c r="AP126" s="33">
        <v>1</v>
      </c>
      <c r="AQ126">
        <v>9.2897195816040039</v>
      </c>
      <c r="AR126" s="33">
        <v>24.991209030151367</v>
      </c>
      <c r="AS126" s="33">
        <v>25.657615661621094</v>
      </c>
      <c r="AT126" s="33">
        <v>25.067461013793945</v>
      </c>
      <c r="AU126" s="33">
        <v>400.21099853515625</v>
      </c>
      <c r="AV126" s="33">
        <v>395.30191040039063</v>
      </c>
      <c r="AW126" s="33">
        <v>13.901045799255371</v>
      </c>
      <c r="AX126" s="33">
        <v>14.521951675415039</v>
      </c>
      <c r="AY126" s="33">
        <v>43.684703826904297</v>
      </c>
      <c r="AZ126" s="33">
        <v>45.635929107666016</v>
      </c>
      <c r="BA126" s="33">
        <v>400.4010009765625</v>
      </c>
      <c r="BB126" s="33">
        <v>999.90692138671875</v>
      </c>
      <c r="BC126" s="33">
        <v>45.489955902099609</v>
      </c>
      <c r="BD126" s="33">
        <v>99.870529174804688</v>
      </c>
      <c r="BE126" s="33">
        <v>-11.938518524169922</v>
      </c>
      <c r="BF126" s="33">
        <v>0.86381673812866211</v>
      </c>
      <c r="BG126" s="33">
        <v>7.019834965467453E-2</v>
      </c>
      <c r="BH126" s="33">
        <v>5.8854552917182446E-3</v>
      </c>
      <c r="BI126" s="33">
        <v>2.660701610147953E-2</v>
      </c>
      <c r="BJ126" s="33">
        <v>1.9958224147558212E-3</v>
      </c>
      <c r="BK126" s="33">
        <v>0.75</v>
      </c>
      <c r="BL126" s="33">
        <v>-1.355140209197998</v>
      </c>
      <c r="BM126" s="33">
        <v>7.355140209197998</v>
      </c>
      <c r="BN126" s="33">
        <v>1</v>
      </c>
      <c r="BO126" s="33">
        <v>0</v>
      </c>
      <c r="BP126" s="33">
        <v>0.15999999642372131</v>
      </c>
      <c r="BQ126" s="33">
        <v>111115</v>
      </c>
      <c r="BR126">
        <v>2.0020050048828124</v>
      </c>
      <c r="BS126">
        <v>1.2613742880890433E-3</v>
      </c>
      <c r="BT126">
        <v>298.80761566162107</v>
      </c>
      <c r="BU126">
        <v>298.14120903015134</v>
      </c>
      <c r="BV126">
        <v>159.98510384592919</v>
      </c>
      <c r="BW126">
        <v>0.36929676110696058</v>
      </c>
      <c r="BX126">
        <v>3.3064977686707984</v>
      </c>
      <c r="BY126">
        <v>33.107842683835109</v>
      </c>
      <c r="BZ126">
        <v>18.58589100842007</v>
      </c>
      <c r="CA126">
        <v>25.32441234588623</v>
      </c>
      <c r="CB126">
        <v>3.2416984704483953</v>
      </c>
      <c r="CC126">
        <v>6.6251049710521898E-2</v>
      </c>
      <c r="CD126">
        <v>1.4503149984746415</v>
      </c>
      <c r="CE126">
        <v>1.7913834719737538</v>
      </c>
      <c r="CF126">
        <v>4.1449398957204592E-2</v>
      </c>
      <c r="CG126">
        <v>16.153738840180477</v>
      </c>
      <c r="CH126">
        <v>0.40917283490728612</v>
      </c>
      <c r="CI126">
        <v>42.903170513470769</v>
      </c>
      <c r="CJ126">
        <v>393.94614464114954</v>
      </c>
      <c r="CK126">
        <v>1.0160288275634734E-2</v>
      </c>
      <c r="CL126">
        <v>0</v>
      </c>
      <c r="CM126">
        <v>874.95042694962171</v>
      </c>
      <c r="CN126">
        <v>431.4791259765625</v>
      </c>
      <c r="CO126">
        <v>0.17992337770756289</v>
      </c>
      <c r="CP126" t="e">
        <v>#DIV/0!</v>
      </c>
    </row>
    <row r="127" spans="1:94" x14ac:dyDescent="0.3">
      <c r="A127" s="33">
        <v>6</v>
      </c>
      <c r="B127" s="33">
        <v>6</v>
      </c>
      <c r="C127" s="34" t="s">
        <v>535</v>
      </c>
      <c r="D127" s="33" t="s">
        <v>411</v>
      </c>
      <c r="E127" s="35" t="s">
        <v>282</v>
      </c>
      <c r="F127" s="35" t="str">
        <f>MID(D127,5,3)</f>
        <v>102</v>
      </c>
      <c r="G127" s="36">
        <v>1</v>
      </c>
      <c r="H127" s="35" t="s">
        <v>19</v>
      </c>
      <c r="I127" s="44" t="s">
        <v>541</v>
      </c>
      <c r="J127" s="33">
        <v>1576.9999126121402</v>
      </c>
      <c r="K127" s="33">
        <v>0</v>
      </c>
      <c r="L127">
        <v>5.4719693746791291</v>
      </c>
      <c r="M127">
        <v>1.6607787734681259E-2</v>
      </c>
      <c r="N127">
        <v>-135.18824843004219</v>
      </c>
      <c r="O127" s="33">
        <v>6</v>
      </c>
      <c r="P127" s="33">
        <v>6</v>
      </c>
      <c r="Q127" s="33">
        <v>0</v>
      </c>
      <c r="R127" s="33">
        <v>0</v>
      </c>
      <c r="S127" s="33">
        <v>326.81005859375</v>
      </c>
      <c r="T127" s="33">
        <v>624.20245361328125</v>
      </c>
      <c r="U127" s="33">
        <v>523.26263427734375</v>
      </c>
      <c r="V127" t="e">
        <v>#DIV/0!</v>
      </c>
      <c r="W127">
        <v>0.47643579947184556</v>
      </c>
      <c r="X127">
        <v>0.16171006498233634</v>
      </c>
      <c r="Y127" s="33">
        <v>-1</v>
      </c>
      <c r="Z127" s="33">
        <v>0.87</v>
      </c>
      <c r="AA127" s="33">
        <v>0.92</v>
      </c>
      <c r="AB127" s="33">
        <v>10.013273239135742</v>
      </c>
      <c r="AC127">
        <v>0.8750066366195679</v>
      </c>
      <c r="AD127">
        <v>7.3839113641912492E-3</v>
      </c>
      <c r="AE127">
        <v>0.33941627636210492</v>
      </c>
      <c r="AF127">
        <v>1.9099854401642296</v>
      </c>
      <c r="AG127">
        <v>-1</v>
      </c>
      <c r="AH127" s="33">
        <v>1001.7022094726563</v>
      </c>
      <c r="AI127" s="33">
        <v>0.5</v>
      </c>
      <c r="AJ127">
        <v>70.86911912421661</v>
      </c>
      <c r="AK127">
        <v>0.34358126109440695</v>
      </c>
      <c r="AL127">
        <v>2.0160452751410678</v>
      </c>
      <c r="AM127">
        <v>27.022367477416992</v>
      </c>
      <c r="AN127" s="33">
        <v>2</v>
      </c>
      <c r="AO127">
        <v>4.644859790802002</v>
      </c>
      <c r="AP127" s="33">
        <v>1</v>
      </c>
      <c r="AQ127">
        <v>9.2897195816040039</v>
      </c>
      <c r="AR127" s="33">
        <v>25.296274185180664</v>
      </c>
      <c r="AS127" s="33">
        <v>27.022367477416992</v>
      </c>
      <c r="AT127" s="33">
        <v>25.060592651367188</v>
      </c>
      <c r="AU127" s="33">
        <v>399.93389892578125</v>
      </c>
      <c r="AV127" s="33">
        <v>397.13204956054688</v>
      </c>
      <c r="AW127" s="33">
        <v>15.532461166381836</v>
      </c>
      <c r="AX127" s="33">
        <v>15.701412200927734</v>
      </c>
      <c r="AY127" s="33">
        <v>47.923854827880859</v>
      </c>
      <c r="AZ127" s="33">
        <v>48.445137023925781</v>
      </c>
      <c r="BA127" s="33">
        <v>400.33676147460938</v>
      </c>
      <c r="BB127" s="33">
        <v>1001.7022094726563</v>
      </c>
      <c r="BC127" s="33">
        <v>23.619344711303711</v>
      </c>
      <c r="BD127" s="33">
        <v>99.852104187011719</v>
      </c>
      <c r="BE127" s="33">
        <v>-11.938518524169922</v>
      </c>
      <c r="BF127" s="33">
        <v>0.86381673812866211</v>
      </c>
      <c r="BG127" s="33">
        <v>7.019834965467453E-2</v>
      </c>
      <c r="BH127" s="33">
        <v>5.8854552917182446E-3</v>
      </c>
      <c r="BI127" s="33">
        <v>2.660701610147953E-2</v>
      </c>
      <c r="BJ127" s="33">
        <v>1.9958224147558212E-3</v>
      </c>
      <c r="BK127" s="33">
        <v>0.75</v>
      </c>
      <c r="BL127" s="33">
        <v>-1.355140209197998</v>
      </c>
      <c r="BM127" s="33">
        <v>7.355140209197998</v>
      </c>
      <c r="BN127" s="33">
        <v>1</v>
      </c>
      <c r="BO127" s="33">
        <v>0</v>
      </c>
      <c r="BP127" s="33">
        <v>0.15999999642372131</v>
      </c>
      <c r="BQ127" s="33">
        <v>111115</v>
      </c>
      <c r="BR127">
        <v>2.0016838073730465</v>
      </c>
      <c r="BS127">
        <v>3.4358126109440698E-4</v>
      </c>
      <c r="BT127">
        <v>300.17236747741697</v>
      </c>
      <c r="BU127">
        <v>298.44627418518064</v>
      </c>
      <c r="BV127">
        <v>160.27234993325874</v>
      </c>
      <c r="BW127">
        <v>0.47764526562003079</v>
      </c>
      <c r="BX127">
        <v>3.5838643221113209</v>
      </c>
      <c r="BY127">
        <v>35.891725580455947</v>
      </c>
      <c r="BZ127">
        <v>20.190313379528213</v>
      </c>
      <c r="CA127">
        <v>26.159320831298828</v>
      </c>
      <c r="CB127">
        <v>3.4062006584309099</v>
      </c>
      <c r="CC127">
        <v>1.6578149983665864E-2</v>
      </c>
      <c r="CD127">
        <v>1.5678190469702531</v>
      </c>
      <c r="CE127">
        <v>1.8383816114606568</v>
      </c>
      <c r="CF127">
        <v>1.0364002436632248E-2</v>
      </c>
      <c r="CG127">
        <v>-13.498831067096196</v>
      </c>
      <c r="CH127">
        <v>-0.34041132812029906</v>
      </c>
      <c r="CI127">
        <v>42.36008318578223</v>
      </c>
      <c r="CJ127">
        <v>396.33685239760501</v>
      </c>
      <c r="CK127">
        <v>5.8483856976521064E-3</v>
      </c>
      <c r="CL127">
        <v>0</v>
      </c>
      <c r="CM127">
        <v>876.49608120505877</v>
      </c>
      <c r="CN127">
        <v>297.39239501953125</v>
      </c>
      <c r="CO127">
        <v>0.16171006498233634</v>
      </c>
      <c r="CP127" t="e">
        <v>#DIV/0!</v>
      </c>
    </row>
    <row r="128" spans="1:94" x14ac:dyDescent="0.3">
      <c r="A128" s="33">
        <v>7</v>
      </c>
      <c r="B128" s="33">
        <v>6</v>
      </c>
      <c r="C128" s="34" t="s">
        <v>535</v>
      </c>
      <c r="D128" s="33" t="s">
        <v>412</v>
      </c>
      <c r="E128" s="35" t="s">
        <v>282</v>
      </c>
      <c r="F128" s="35" t="str">
        <f>MID(D128,5,3)</f>
        <v>103</v>
      </c>
      <c r="G128" s="36">
        <v>1</v>
      </c>
      <c r="H128" s="35" t="s">
        <v>19</v>
      </c>
      <c r="I128" s="44" t="s">
        <v>542</v>
      </c>
      <c r="J128" s="33">
        <v>1725.9999023433775</v>
      </c>
      <c r="K128" s="33">
        <v>0</v>
      </c>
      <c r="L128">
        <v>10.291889499803238</v>
      </c>
      <c r="M128">
        <v>9.7139691745979473E-2</v>
      </c>
      <c r="N128">
        <v>214.6795107193484</v>
      </c>
      <c r="O128" s="33">
        <v>7</v>
      </c>
      <c r="P128" s="33">
        <v>7</v>
      </c>
      <c r="Q128" s="33">
        <v>0</v>
      </c>
      <c r="R128" s="33">
        <v>0</v>
      </c>
      <c r="S128" s="33">
        <v>361.257568359375</v>
      </c>
      <c r="T128" s="33">
        <v>709.5465087890625</v>
      </c>
      <c r="U128" s="33">
        <v>606.251220703125</v>
      </c>
      <c r="V128" t="e">
        <v>#DIV/0!</v>
      </c>
      <c r="W128">
        <v>0.49086132637603969</v>
      </c>
      <c r="X128">
        <v>0.14557930566415575</v>
      </c>
      <c r="Y128" s="33">
        <v>-1</v>
      </c>
      <c r="Z128" s="33">
        <v>0.87</v>
      </c>
      <c r="AA128" s="33">
        <v>0.92</v>
      </c>
      <c r="AB128" s="33">
        <v>10.013273239135742</v>
      </c>
      <c r="AC128">
        <v>0.8750066366195679</v>
      </c>
      <c r="AD128">
        <v>1.2880028099750656E-2</v>
      </c>
      <c r="AE128">
        <v>0.29657929407261996</v>
      </c>
      <c r="AF128">
        <v>1.9641014360236559</v>
      </c>
      <c r="AG128">
        <v>-1</v>
      </c>
      <c r="AH128" s="33">
        <v>1001.9324951171875</v>
      </c>
      <c r="AI128" s="33">
        <v>0.5</v>
      </c>
      <c r="AJ128">
        <v>63.814512681441663</v>
      </c>
      <c r="AK128">
        <v>1.740025580090534</v>
      </c>
      <c r="AL128">
        <v>1.7613686101102928</v>
      </c>
      <c r="AM128">
        <v>26.196630477905273</v>
      </c>
      <c r="AN128" s="33">
        <v>2</v>
      </c>
      <c r="AO128">
        <v>4.644859790802002</v>
      </c>
      <c r="AP128" s="33">
        <v>1</v>
      </c>
      <c r="AQ128">
        <v>9.2897195816040039</v>
      </c>
      <c r="AR128" s="33">
        <v>25.278644561767578</v>
      </c>
      <c r="AS128" s="33">
        <v>26.196630477905273</v>
      </c>
      <c r="AT128" s="33">
        <v>25.059576034545898</v>
      </c>
      <c r="AU128" s="33">
        <v>400.00897216796875</v>
      </c>
      <c r="AV128" s="33">
        <v>394.5244140625</v>
      </c>
      <c r="AW128" s="33">
        <v>15.693985939025879</v>
      </c>
      <c r="AX128" s="33">
        <v>16.548879623413086</v>
      </c>
      <c r="AY128" s="33">
        <v>48.470386505126953</v>
      </c>
      <c r="AZ128" s="33">
        <v>51.110702514648438</v>
      </c>
      <c r="BA128" s="33">
        <v>400.3375244140625</v>
      </c>
      <c r="BB128" s="33">
        <v>1001.9324951171875</v>
      </c>
      <c r="BC128" s="33">
        <v>23.901958465576172</v>
      </c>
      <c r="BD128" s="33">
        <v>99.846656799316406</v>
      </c>
      <c r="BE128" s="33">
        <v>-11.938518524169922</v>
      </c>
      <c r="BF128" s="33">
        <v>0.86381673812866211</v>
      </c>
      <c r="BG128" s="33">
        <v>7.019834965467453E-2</v>
      </c>
      <c r="BH128" s="33">
        <v>5.8854552917182446E-3</v>
      </c>
      <c r="BI128" s="33">
        <v>2.660701610147953E-2</v>
      </c>
      <c r="BJ128" s="33">
        <v>1.9958224147558212E-3</v>
      </c>
      <c r="BK128" s="33">
        <v>0.75</v>
      </c>
      <c r="BL128" s="33">
        <v>-1.355140209197998</v>
      </c>
      <c r="BM128" s="33">
        <v>7.355140209197998</v>
      </c>
      <c r="BN128" s="33">
        <v>1</v>
      </c>
      <c r="BO128" s="33">
        <v>0</v>
      </c>
      <c r="BP128" s="33">
        <v>0.15999999642372131</v>
      </c>
      <c r="BQ128" s="33">
        <v>111115</v>
      </c>
      <c r="BR128">
        <v>2.0016876220703121</v>
      </c>
      <c r="BS128">
        <v>1.7400255800905341E-3</v>
      </c>
      <c r="BT128">
        <v>299.34663047790525</v>
      </c>
      <c r="BU128">
        <v>298.42864456176756</v>
      </c>
      <c r="BV128">
        <v>160.30919563556017</v>
      </c>
      <c r="BW128">
        <v>0.27870003070822691</v>
      </c>
      <c r="BX128">
        <v>3.4137189142824198</v>
      </c>
      <c r="BY128">
        <v>34.189616595212748</v>
      </c>
      <c r="BZ128">
        <v>17.640736971799662</v>
      </c>
      <c r="CA128">
        <v>25.737637519836426</v>
      </c>
      <c r="CB128">
        <v>3.3222273769996766</v>
      </c>
      <c r="CC128">
        <v>9.6134443937557143E-2</v>
      </c>
      <c r="CD128">
        <v>1.652350304172127</v>
      </c>
      <c r="CE128">
        <v>1.6698770728275496</v>
      </c>
      <c r="CF128">
        <v>6.0173541228802994E-2</v>
      </c>
      <c r="CG128">
        <v>21.435031428639949</v>
      </c>
      <c r="CH128">
        <v>0.54414759408359248</v>
      </c>
      <c r="CI128">
        <v>47.608035725300383</v>
      </c>
      <c r="CJ128">
        <v>393.02877679350769</v>
      </c>
      <c r="CK128">
        <v>1.2466686205140239E-2</v>
      </c>
      <c r="CL128">
        <v>0</v>
      </c>
      <c r="CM128">
        <v>876.69758267234192</v>
      </c>
      <c r="CN128">
        <v>348.2889404296875</v>
      </c>
      <c r="CO128">
        <v>0.14557930566415575</v>
      </c>
      <c r="CP128" t="e">
        <v>#DIV/0!</v>
      </c>
    </row>
    <row r="129" spans="1:94" x14ac:dyDescent="0.3">
      <c r="A129" s="33">
        <v>8</v>
      </c>
      <c r="B129" s="33">
        <v>6</v>
      </c>
      <c r="C129" s="34" t="s">
        <v>535</v>
      </c>
      <c r="D129" s="33" t="s">
        <v>414</v>
      </c>
      <c r="E129" s="35" t="s">
        <v>282</v>
      </c>
      <c r="F129" s="35" t="str">
        <f>MID(D129,5,3)</f>
        <v>110</v>
      </c>
      <c r="G129" s="36">
        <v>1</v>
      </c>
      <c r="H129" s="35" t="s">
        <v>19</v>
      </c>
      <c r="I129" s="44" t="s">
        <v>543</v>
      </c>
      <c r="J129" s="33">
        <v>1883.9998914543539</v>
      </c>
      <c r="K129" s="33">
        <v>0</v>
      </c>
      <c r="L129">
        <v>11.473612225187697</v>
      </c>
      <c r="M129">
        <v>8.4092021970983935E-2</v>
      </c>
      <c r="N129">
        <v>165.63218136886158</v>
      </c>
      <c r="O129" s="33">
        <v>8</v>
      </c>
      <c r="P129" s="33">
        <v>8</v>
      </c>
      <c r="Q129" s="33">
        <v>0</v>
      </c>
      <c r="R129" s="33">
        <v>0</v>
      </c>
      <c r="S129" s="33">
        <v>396.799072265625</v>
      </c>
      <c r="T129" s="33">
        <v>862.46075439453125</v>
      </c>
      <c r="U129" s="33">
        <v>706.0540771484375</v>
      </c>
      <c r="V129" t="e">
        <v>#DIV/0!</v>
      </c>
      <c r="W129">
        <v>0.53992217008855348</v>
      </c>
      <c r="X129">
        <v>0.1813493268524376</v>
      </c>
      <c r="Y129" s="33">
        <v>-1</v>
      </c>
      <c r="Z129" s="33">
        <v>0.87</v>
      </c>
      <c r="AA129" s="33">
        <v>0.92</v>
      </c>
      <c r="AB129" s="33">
        <v>10.013273239135742</v>
      </c>
      <c r="AC129">
        <v>0.8750066366195679</v>
      </c>
      <c r="AD129">
        <v>1.4218770110401588E-2</v>
      </c>
      <c r="AE129">
        <v>0.33588049704033124</v>
      </c>
      <c r="AF129">
        <v>2.1735452894839011</v>
      </c>
      <c r="AG129">
        <v>-1</v>
      </c>
      <c r="AH129" s="33">
        <v>1002.57958984375</v>
      </c>
      <c r="AI129" s="33">
        <v>0.5</v>
      </c>
      <c r="AJ129">
        <v>79.545599334267479</v>
      </c>
      <c r="AK129">
        <v>1.548441181190084</v>
      </c>
      <c r="AL129">
        <v>1.8081262269835476</v>
      </c>
      <c r="AM129">
        <v>26.434486389160156</v>
      </c>
      <c r="AN129" s="33">
        <v>2</v>
      </c>
      <c r="AO129">
        <v>4.644859790802002</v>
      </c>
      <c r="AP129" s="33">
        <v>1</v>
      </c>
      <c r="AQ129">
        <v>9.2897195816040039</v>
      </c>
      <c r="AR129" s="33">
        <v>25.240303039550781</v>
      </c>
      <c r="AS129" s="33">
        <v>26.434486389160156</v>
      </c>
      <c r="AT129" s="33">
        <v>25.060100555419922</v>
      </c>
      <c r="AU129" s="33">
        <v>399.97360229492188</v>
      </c>
      <c r="AV129" s="33">
        <v>393.93695068359375</v>
      </c>
      <c r="AW129" s="33">
        <v>15.799107551574707</v>
      </c>
      <c r="AX129" s="33">
        <v>16.559858322143555</v>
      </c>
      <c r="AY129" s="33">
        <v>48.918869018554688</v>
      </c>
      <c r="AZ129" s="33">
        <v>51.274387359619141</v>
      </c>
      <c r="BA129" s="33">
        <v>400.34115600585938</v>
      </c>
      <c r="BB129" s="33">
        <v>1002.57958984375</v>
      </c>
      <c r="BC129" s="33">
        <v>23.718515396118164</v>
      </c>
      <c r="BD129" s="33">
        <v>99.871902465820313</v>
      </c>
      <c r="BE129" s="33">
        <v>-11.938518524169922</v>
      </c>
      <c r="BF129" s="33">
        <v>0.86381673812866211</v>
      </c>
      <c r="BG129" s="33">
        <v>7.019834965467453E-2</v>
      </c>
      <c r="BH129" s="33">
        <v>5.8854552917182446E-3</v>
      </c>
      <c r="BI129" s="33">
        <v>2.660701610147953E-2</v>
      </c>
      <c r="BJ129" s="33">
        <v>1.9958224147558212E-3</v>
      </c>
      <c r="BK129" s="33">
        <v>0.75</v>
      </c>
      <c r="BL129" s="33">
        <v>-1.355140209197998</v>
      </c>
      <c r="BM129" s="33">
        <v>7.355140209197998</v>
      </c>
      <c r="BN129" s="33">
        <v>1</v>
      </c>
      <c r="BO129" s="33">
        <v>0</v>
      </c>
      <c r="BP129" s="33">
        <v>0.15999999642372131</v>
      </c>
      <c r="BQ129" s="33">
        <v>111115</v>
      </c>
      <c r="BR129">
        <v>2.0017057800292966</v>
      </c>
      <c r="BS129">
        <v>1.548441181190084E-3</v>
      </c>
      <c r="BT129">
        <v>299.58448638916013</v>
      </c>
      <c r="BU129">
        <v>298.39030303955076</v>
      </c>
      <c r="BV129">
        <v>160.41273078949598</v>
      </c>
      <c r="BW129">
        <v>0.29913142416119981</v>
      </c>
      <c r="BX129">
        <v>3.4619907821804716</v>
      </c>
      <c r="BY129">
        <v>34.664311950653861</v>
      </c>
      <c r="BZ129">
        <v>18.104453628510306</v>
      </c>
      <c r="CA129">
        <v>25.837394714355469</v>
      </c>
      <c r="CB129">
        <v>3.3419277935706493</v>
      </c>
      <c r="CC129">
        <v>8.3337636406367779E-2</v>
      </c>
      <c r="CD129">
        <v>1.653864555196924</v>
      </c>
      <c r="CE129">
        <v>1.6880632383737253</v>
      </c>
      <c r="CF129">
        <v>5.2153278290344385E-2</v>
      </c>
      <c r="CG129">
        <v>16.542001062872004</v>
      </c>
      <c r="CH129">
        <v>0.42045352963575056</v>
      </c>
      <c r="CI129">
        <v>46.880089635067733</v>
      </c>
      <c r="CJ129">
        <v>392.26958318472151</v>
      </c>
      <c r="CK129">
        <v>1.3712099857141263E-2</v>
      </c>
      <c r="CL129">
        <v>0</v>
      </c>
      <c r="CM129">
        <v>877.26379485260554</v>
      </c>
      <c r="CN129">
        <v>465.66168212890625</v>
      </c>
      <c r="CO129">
        <v>0.1813493268524376</v>
      </c>
      <c r="CP129" t="e">
        <v>#DIV/0!</v>
      </c>
    </row>
    <row r="130" spans="1:94" x14ac:dyDescent="0.3">
      <c r="A130" s="33">
        <v>9</v>
      </c>
      <c r="B130" s="33">
        <v>6</v>
      </c>
      <c r="C130" s="34" t="s">
        <v>535</v>
      </c>
      <c r="D130" s="33" t="s">
        <v>415</v>
      </c>
      <c r="E130" s="35" t="s">
        <v>282</v>
      </c>
      <c r="F130" s="35" t="str">
        <f>MID(D130,5,3)</f>
        <v>138</v>
      </c>
      <c r="G130" s="36">
        <v>1</v>
      </c>
      <c r="H130" s="35" t="s">
        <v>19</v>
      </c>
      <c r="I130" s="44" t="s">
        <v>544</v>
      </c>
      <c r="J130" s="33">
        <v>2065.9998789113015</v>
      </c>
      <c r="K130" s="33">
        <v>0</v>
      </c>
      <c r="L130">
        <v>12.424253874717628</v>
      </c>
      <c r="M130">
        <v>0.13428244768078548</v>
      </c>
      <c r="N130">
        <v>235.06550188457268</v>
      </c>
      <c r="O130" s="33">
        <v>9</v>
      </c>
      <c r="P130" s="33">
        <v>9</v>
      </c>
      <c r="Q130" s="33">
        <v>0</v>
      </c>
      <c r="R130" s="33">
        <v>0</v>
      </c>
      <c r="S130" s="33">
        <v>378.50732421875</v>
      </c>
      <c r="T130" s="33">
        <v>808.4710693359375</v>
      </c>
      <c r="U130" s="33">
        <v>667.51104736328125</v>
      </c>
      <c r="V130" t="e">
        <v>#DIV/0!</v>
      </c>
      <c r="W130">
        <v>0.53182329142631091</v>
      </c>
      <c r="X130">
        <v>0.17435382330803512</v>
      </c>
      <c r="Y130" s="33">
        <v>-1</v>
      </c>
      <c r="Z130" s="33">
        <v>0.87</v>
      </c>
      <c r="AA130" s="33">
        <v>0.92</v>
      </c>
      <c r="AB130" s="33">
        <v>10.063747406005859</v>
      </c>
      <c r="AC130">
        <v>0.87503187370300284</v>
      </c>
      <c r="AD130">
        <v>1.5370285508181746E-2</v>
      </c>
      <c r="AE130">
        <v>0.32784164612352912</v>
      </c>
      <c r="AF130">
        <v>2.1359456412227824</v>
      </c>
      <c r="AG130">
        <v>-1</v>
      </c>
      <c r="AH130" s="33">
        <v>998.1236572265625</v>
      </c>
      <c r="AI130" s="33">
        <v>0.5</v>
      </c>
      <c r="AJ130">
        <v>76.139444087385883</v>
      </c>
      <c r="AK130">
        <v>2.2138884429240631</v>
      </c>
      <c r="AL130">
        <v>1.6283918189566919</v>
      </c>
      <c r="AM130">
        <v>25.734310150146484</v>
      </c>
      <c r="AN130" s="33">
        <v>2</v>
      </c>
      <c r="AO130">
        <v>4.644859790802002</v>
      </c>
      <c r="AP130" s="33">
        <v>1</v>
      </c>
      <c r="AQ130">
        <v>9.2897195816040039</v>
      </c>
      <c r="AR130" s="33">
        <v>25.193010330200195</v>
      </c>
      <c r="AS130" s="33">
        <v>25.734310150146484</v>
      </c>
      <c r="AT130" s="33">
        <v>25.059648513793945</v>
      </c>
      <c r="AU130" s="33">
        <v>399.96771240234375</v>
      </c>
      <c r="AV130" s="33">
        <v>393.32574462890625</v>
      </c>
      <c r="AW130" s="33">
        <v>15.866672515869141</v>
      </c>
      <c r="AX130" s="33">
        <v>16.953941345214844</v>
      </c>
      <c r="AY130" s="33">
        <v>49.265335083007813</v>
      </c>
      <c r="AZ130" s="33">
        <v>52.641258239746094</v>
      </c>
      <c r="BA130" s="33">
        <v>400.33416748046875</v>
      </c>
      <c r="BB130" s="33">
        <v>998.1236572265625</v>
      </c>
      <c r="BC130" s="33">
        <v>24.292379379272461</v>
      </c>
      <c r="BD130" s="33">
        <v>99.869415283203125</v>
      </c>
      <c r="BE130" s="33">
        <v>-11.938518524169922</v>
      </c>
      <c r="BF130" s="33">
        <v>0.86381673812866211</v>
      </c>
      <c r="BG130" s="33">
        <v>7.019834965467453E-2</v>
      </c>
      <c r="BH130" s="33">
        <v>5.8854552917182446E-3</v>
      </c>
      <c r="BI130" s="33">
        <v>2.660701610147953E-2</v>
      </c>
      <c r="BJ130" s="33">
        <v>1.9958224147558212E-3</v>
      </c>
      <c r="BK130" s="33">
        <v>0.5</v>
      </c>
      <c r="BL130" s="33">
        <v>-1.355140209197998</v>
      </c>
      <c r="BM130" s="33">
        <v>7.355140209197998</v>
      </c>
      <c r="BN130" s="33">
        <v>1</v>
      </c>
      <c r="BO130" s="33">
        <v>0</v>
      </c>
      <c r="BP130" s="33">
        <v>0.15999999642372131</v>
      </c>
      <c r="BQ130" s="33">
        <v>111115</v>
      </c>
      <c r="BR130">
        <v>2.0016708374023438</v>
      </c>
      <c r="BS130">
        <v>2.2138884429240631E-3</v>
      </c>
      <c r="BT130">
        <v>298.88431015014646</v>
      </c>
      <c r="BU130">
        <v>298.34301033020017</v>
      </c>
      <c r="BV130">
        <v>159.69978158668164</v>
      </c>
      <c r="BW130">
        <v>0.21325763244004733</v>
      </c>
      <c r="BX130">
        <v>3.3215720278490206</v>
      </c>
      <c r="BY130">
        <v>33.259151647478113</v>
      </c>
      <c r="BZ130">
        <v>16.305210302263269</v>
      </c>
      <c r="CA130">
        <v>25.46366024017334</v>
      </c>
      <c r="CB130">
        <v>3.2686423045169728</v>
      </c>
      <c r="CC130">
        <v>0.13236905932421364</v>
      </c>
      <c r="CD130">
        <v>1.6931802088923287</v>
      </c>
      <c r="CE130">
        <v>1.5754620956246441</v>
      </c>
      <c r="CF130">
        <v>8.2900466385976118E-2</v>
      </c>
      <c r="CG130">
        <v>23.475854226464957</v>
      </c>
      <c r="CH130">
        <v>0.59763568770803843</v>
      </c>
      <c r="CI130">
        <v>50.4292697314809</v>
      </c>
      <c r="CJ130">
        <v>391.52022804861213</v>
      </c>
      <c r="CK130">
        <v>1.6002903680949494E-2</v>
      </c>
      <c r="CL130">
        <v>0</v>
      </c>
      <c r="CM130">
        <v>873.39001397025277</v>
      </c>
      <c r="CN130">
        <v>429.9637451171875</v>
      </c>
      <c r="CO130">
        <v>0.17435382330803512</v>
      </c>
      <c r="CP130" t="e">
        <v>#DIV/0!</v>
      </c>
    </row>
    <row r="131" spans="1:94" x14ac:dyDescent="0.3">
      <c r="A131" s="33">
        <v>10</v>
      </c>
      <c r="B131" s="33">
        <v>6</v>
      </c>
      <c r="C131" s="34" t="s">
        <v>535</v>
      </c>
      <c r="D131" s="33" t="s">
        <v>475</v>
      </c>
      <c r="E131" s="35" t="s">
        <v>282</v>
      </c>
      <c r="F131" s="35" t="str">
        <f>MID(D131,5,3)</f>
        <v>08</v>
      </c>
      <c r="G131" s="36">
        <v>1</v>
      </c>
      <c r="H131" s="35" t="s">
        <v>19</v>
      </c>
      <c r="I131" s="44" t="s">
        <v>545</v>
      </c>
      <c r="J131" s="33">
        <v>2228.4998677121475</v>
      </c>
      <c r="K131" s="33">
        <v>0</v>
      </c>
      <c r="L131">
        <v>10.762369734972491</v>
      </c>
      <c r="M131">
        <v>8.4725148167606235E-2</v>
      </c>
      <c r="N131">
        <v>181.19750912183781</v>
      </c>
      <c r="O131" s="33">
        <v>10</v>
      </c>
      <c r="P131" s="33">
        <v>10</v>
      </c>
      <c r="Q131" s="33">
        <v>0</v>
      </c>
      <c r="R131" s="33">
        <v>0</v>
      </c>
      <c r="S131" s="33">
        <v>370.3154296875</v>
      </c>
      <c r="T131" s="33">
        <v>776.8206787109375</v>
      </c>
      <c r="U131" s="33">
        <v>650.14031982421875</v>
      </c>
      <c r="V131" t="e">
        <v>#DIV/0!</v>
      </c>
      <c r="W131">
        <v>0.52329354787258697</v>
      </c>
      <c r="X131">
        <v>0.16307542056801727</v>
      </c>
      <c r="Y131" s="33">
        <v>-1</v>
      </c>
      <c r="Z131" s="33">
        <v>0.87</v>
      </c>
      <c r="AA131" s="33">
        <v>0.92</v>
      </c>
      <c r="AB131" s="33">
        <v>10.013273239135742</v>
      </c>
      <c r="AC131">
        <v>0.8750066366195679</v>
      </c>
      <c r="AD131">
        <v>1.3414144645846865E-2</v>
      </c>
      <c r="AE131">
        <v>0.31163277520043747</v>
      </c>
      <c r="AF131">
        <v>2.0977270090162787</v>
      </c>
      <c r="AG131">
        <v>-1</v>
      </c>
      <c r="AH131" s="33">
        <v>1002.1217651367188</v>
      </c>
      <c r="AI131" s="33">
        <v>0.5</v>
      </c>
      <c r="AJ131">
        <v>71.497417168564439</v>
      </c>
      <c r="AK131">
        <v>1.5178183094770092</v>
      </c>
      <c r="AL131">
        <v>1.7592238816512196</v>
      </c>
      <c r="AM131">
        <v>26.229183197021484</v>
      </c>
      <c r="AN131" s="33">
        <v>2</v>
      </c>
      <c r="AO131">
        <v>4.644859790802002</v>
      </c>
      <c r="AP131" s="33">
        <v>1</v>
      </c>
      <c r="AQ131">
        <v>9.2897195816040039</v>
      </c>
      <c r="AR131" s="33">
        <v>25.161693572998047</v>
      </c>
      <c r="AS131" s="33">
        <v>26.229183197021484</v>
      </c>
      <c r="AT131" s="33">
        <v>25.058933258056641</v>
      </c>
      <c r="AU131" s="33">
        <v>400.01651000976563</v>
      </c>
      <c r="AV131" s="33">
        <v>394.34051513671875</v>
      </c>
      <c r="AW131" s="33">
        <v>15.889312744140625</v>
      </c>
      <c r="AX131" s="33">
        <v>16.635011672973633</v>
      </c>
      <c r="AY131" s="33">
        <v>49.419902801513672</v>
      </c>
      <c r="AZ131" s="33">
        <v>51.739219665527344</v>
      </c>
      <c r="BA131" s="33">
        <v>400.314208984375</v>
      </c>
      <c r="BB131" s="33">
        <v>1002.1217651367188</v>
      </c>
      <c r="BC131" s="33">
        <v>21.738744735717773</v>
      </c>
      <c r="BD131" s="33">
        <v>99.853645324707031</v>
      </c>
      <c r="BE131" s="33">
        <v>-11.938518524169922</v>
      </c>
      <c r="BF131" s="33">
        <v>0.86381673812866211</v>
      </c>
      <c r="BG131" s="33">
        <v>7.019834965467453E-2</v>
      </c>
      <c r="BH131" s="33">
        <v>5.8854552917182446E-3</v>
      </c>
      <c r="BI131" s="33">
        <v>2.660701610147953E-2</v>
      </c>
      <c r="BJ131" s="33">
        <v>1.9958224147558212E-3</v>
      </c>
      <c r="BK131" s="33">
        <v>0.5</v>
      </c>
      <c r="BL131" s="33">
        <v>-1.355140209197998</v>
      </c>
      <c r="BM131" s="33">
        <v>7.355140209197998</v>
      </c>
      <c r="BN131" s="33">
        <v>1</v>
      </c>
      <c r="BO131" s="33">
        <v>0</v>
      </c>
      <c r="BP131" s="33">
        <v>0.15999999642372131</v>
      </c>
      <c r="BQ131" s="33">
        <v>111115</v>
      </c>
      <c r="BR131">
        <v>2.0015710449218749</v>
      </c>
      <c r="BS131">
        <v>1.5178183094770093E-3</v>
      </c>
      <c r="BT131">
        <v>299.37918319702146</v>
      </c>
      <c r="BU131">
        <v>298.31169357299802</v>
      </c>
      <c r="BV131">
        <v>160.33947883800829</v>
      </c>
      <c r="BW131">
        <v>0.30967070036719474</v>
      </c>
      <c r="BX131">
        <v>3.42029043721669</v>
      </c>
      <c r="BY131">
        <v>34.253035290744656</v>
      </c>
      <c r="BZ131">
        <v>17.618023617771023</v>
      </c>
      <c r="CA131">
        <v>25.695438385009766</v>
      </c>
      <c r="CB131">
        <v>3.3139243184080156</v>
      </c>
      <c r="CC131">
        <v>8.3959412069208247E-2</v>
      </c>
      <c r="CD131">
        <v>1.6610665555654704</v>
      </c>
      <c r="CE131">
        <v>1.6528577628425452</v>
      </c>
      <c r="CF131">
        <v>5.2542896057778843E-2</v>
      </c>
      <c r="CG131">
        <v>18.093231809572362</v>
      </c>
      <c r="CH131">
        <v>0.459495035804313</v>
      </c>
      <c r="CI131">
        <v>47.699193199556532</v>
      </c>
      <c r="CJ131">
        <v>392.77650677084898</v>
      </c>
      <c r="CK131">
        <v>1.3069935304786746E-2</v>
      </c>
      <c r="CL131">
        <v>0</v>
      </c>
      <c r="CM131">
        <v>876.86319519554479</v>
      </c>
      <c r="CN131">
        <v>406.5052490234375</v>
      </c>
      <c r="CO131">
        <v>0.16307542056801727</v>
      </c>
      <c r="CP131" t="e">
        <v>#DIV/0!</v>
      </c>
    </row>
    <row r="132" spans="1:94" x14ac:dyDescent="0.3">
      <c r="A132" s="33">
        <v>12</v>
      </c>
      <c r="B132" s="33">
        <v>6</v>
      </c>
      <c r="C132" s="34" t="s">
        <v>535</v>
      </c>
      <c r="D132" s="33" t="s">
        <v>498</v>
      </c>
      <c r="E132" s="33" t="s">
        <v>17</v>
      </c>
      <c r="F132" s="35" t="str">
        <f>MID(D132,3,3)</f>
        <v>076</v>
      </c>
      <c r="G132" s="36">
        <v>0</v>
      </c>
      <c r="H132" s="33" t="s">
        <v>17</v>
      </c>
      <c r="I132" s="44" t="s">
        <v>546</v>
      </c>
      <c r="J132" s="33">
        <v>2601.4998420057818</v>
      </c>
      <c r="K132" s="33">
        <v>0</v>
      </c>
      <c r="L132">
        <v>1.8273636008185377</v>
      </c>
      <c r="M132">
        <v>2.1283992841109198E-2</v>
      </c>
      <c r="N132">
        <v>251.25481093834682</v>
      </c>
      <c r="O132" s="33">
        <v>12</v>
      </c>
      <c r="P132" s="33">
        <v>12</v>
      </c>
      <c r="Q132" s="33">
        <v>0</v>
      </c>
      <c r="R132" s="33">
        <v>0</v>
      </c>
      <c r="S132" s="33">
        <v>335.51220703125</v>
      </c>
      <c r="T132" s="33">
        <v>530.5067138671875</v>
      </c>
      <c r="U132" s="33">
        <v>505.47967529296875</v>
      </c>
      <c r="V132" t="e">
        <v>#DIV/0!</v>
      </c>
      <c r="W132">
        <v>0.36756275036465313</v>
      </c>
      <c r="X132">
        <v>4.7175724491366713E-2</v>
      </c>
      <c r="Y132" s="33">
        <v>-1</v>
      </c>
      <c r="Z132" s="33">
        <v>0.87</v>
      </c>
      <c r="AA132" s="33">
        <v>0.92</v>
      </c>
      <c r="AB132" s="33">
        <v>10.063747406005859</v>
      </c>
      <c r="AC132">
        <v>0.87503187370300284</v>
      </c>
      <c r="AD132">
        <v>3.2307012592735543E-3</v>
      </c>
      <c r="AE132">
        <v>0.12834740311569776</v>
      </c>
      <c r="AF132">
        <v>1.5811845374012741</v>
      </c>
      <c r="AG132">
        <v>-1</v>
      </c>
      <c r="AH132" s="33">
        <v>1000.1404418945313</v>
      </c>
      <c r="AI132" s="33">
        <v>0.5</v>
      </c>
      <c r="AJ132">
        <v>20.643030036631419</v>
      </c>
      <c r="AK132">
        <v>0.41060292117799929</v>
      </c>
      <c r="AL132">
        <v>1.8817012807242639</v>
      </c>
      <c r="AM132">
        <v>26.526418685913086</v>
      </c>
      <c r="AN132" s="33">
        <v>2</v>
      </c>
      <c r="AO132">
        <v>4.644859790802002</v>
      </c>
      <c r="AP132" s="33">
        <v>1</v>
      </c>
      <c r="AQ132">
        <v>9.2897195816040039</v>
      </c>
      <c r="AR132" s="33">
        <v>25.133506774902344</v>
      </c>
      <c r="AS132" s="33">
        <v>26.526418685913086</v>
      </c>
      <c r="AT132" s="33">
        <v>25.059646606445313</v>
      </c>
      <c r="AU132" s="33">
        <v>399.94351196289063</v>
      </c>
      <c r="AV132" s="33">
        <v>398.94876098632813</v>
      </c>
      <c r="AW132" s="33">
        <v>15.812151908874512</v>
      </c>
      <c r="AX132" s="33">
        <v>16.013996124267578</v>
      </c>
      <c r="AY132" s="33">
        <v>49.264072418212891</v>
      </c>
      <c r="AZ132" s="33">
        <v>49.892936706542969</v>
      </c>
      <c r="BA132" s="33">
        <v>400.33599853515625</v>
      </c>
      <c r="BB132" s="33">
        <v>1000.1404418945313</v>
      </c>
      <c r="BC132" s="33">
        <v>32.283065795898438</v>
      </c>
      <c r="BD132" s="33">
        <v>99.856765747070313</v>
      </c>
      <c r="BE132" s="33">
        <v>-11.938518524169922</v>
      </c>
      <c r="BF132" s="33">
        <v>0.86381673812866211</v>
      </c>
      <c r="BG132" s="33">
        <v>7.019834965467453E-2</v>
      </c>
      <c r="BH132" s="33">
        <v>5.8854552917182446E-3</v>
      </c>
      <c r="BI132" s="33">
        <v>2.660701610147953E-2</v>
      </c>
      <c r="BJ132" s="33">
        <v>1.9958224147558212E-3</v>
      </c>
      <c r="BK132" s="33">
        <v>0.75</v>
      </c>
      <c r="BL132" s="33">
        <v>-1.355140209197998</v>
      </c>
      <c r="BM132" s="33">
        <v>7.355140209197998</v>
      </c>
      <c r="BN132" s="33">
        <v>1</v>
      </c>
      <c r="BO132" s="33">
        <v>0</v>
      </c>
      <c r="BP132" s="33">
        <v>0.15999999642372131</v>
      </c>
      <c r="BQ132" s="33">
        <v>111115</v>
      </c>
      <c r="BR132">
        <v>2.0016799926757809</v>
      </c>
      <c r="BS132">
        <v>4.1060292117799931E-4</v>
      </c>
      <c r="BT132">
        <v>299.67641868591306</v>
      </c>
      <c r="BU132">
        <v>298.28350677490232</v>
      </c>
      <c r="BV132">
        <v>160.02246712634405</v>
      </c>
      <c r="BW132">
        <v>0.48041217561164812</v>
      </c>
      <c r="BX132">
        <v>3.4808071403797434</v>
      </c>
      <c r="BY132">
        <v>34.857999999683209</v>
      </c>
      <c r="BZ132">
        <v>18.84400387541563</v>
      </c>
      <c r="CA132">
        <v>25.829962730407715</v>
      </c>
      <c r="CB132">
        <v>3.3404565883948574</v>
      </c>
      <c r="CC132">
        <v>2.1235339830975714E-2</v>
      </c>
      <c r="CD132">
        <v>1.5991058596554795</v>
      </c>
      <c r="CE132">
        <v>1.7413507287393779</v>
      </c>
      <c r="CF132">
        <v>1.3276450004741806E-2</v>
      </c>
      <c r="CG132">
        <v>25.089492798694938</v>
      </c>
      <c r="CH132">
        <v>0.62979218262807757</v>
      </c>
      <c r="CI132">
        <v>44.656519882922332</v>
      </c>
      <c r="CJ132">
        <v>398.68320497686688</v>
      </c>
      <c r="CK132">
        <v>2.0468306152504352E-3</v>
      </c>
      <c r="CL132">
        <v>0</v>
      </c>
      <c r="CM132">
        <v>875.15476483712087</v>
      </c>
      <c r="CN132">
        <v>194.9945068359375</v>
      </c>
      <c r="CO132">
        <v>4.7175724491366713E-2</v>
      </c>
      <c r="CP132" t="e">
        <v>#DIV/0!</v>
      </c>
    </row>
    <row r="133" spans="1:94" x14ac:dyDescent="0.3">
      <c r="A133" s="33">
        <v>11</v>
      </c>
      <c r="B133" s="33">
        <v>6</v>
      </c>
      <c r="C133" s="34" t="s">
        <v>535</v>
      </c>
      <c r="D133" s="33" t="s">
        <v>500</v>
      </c>
      <c r="E133" s="33" t="s">
        <v>17</v>
      </c>
      <c r="F133" s="35" t="str">
        <f>MID(D133,3,3)</f>
        <v>077</v>
      </c>
      <c r="G133" s="36">
        <v>0</v>
      </c>
      <c r="H133" s="33" t="s">
        <v>17</v>
      </c>
      <c r="I133" s="44" t="s">
        <v>547</v>
      </c>
      <c r="J133" s="33">
        <v>2412.9998549968004</v>
      </c>
      <c r="K133" s="33">
        <v>0</v>
      </c>
      <c r="L133">
        <v>6.1005034658527251</v>
      </c>
      <c r="M133">
        <v>8.4413129236668105E-2</v>
      </c>
      <c r="N133">
        <v>270.82533775937969</v>
      </c>
      <c r="O133" s="33">
        <v>11</v>
      </c>
      <c r="P133" s="33">
        <v>11</v>
      </c>
      <c r="Q133" s="33">
        <v>0</v>
      </c>
      <c r="R133" s="33">
        <v>0</v>
      </c>
      <c r="S133" s="33">
        <v>412.146728515625</v>
      </c>
      <c r="T133" s="33">
        <v>662.57916259765625</v>
      </c>
      <c r="U133" s="33">
        <v>595.488525390625</v>
      </c>
      <c r="V133" t="e">
        <v>#DIV/0!</v>
      </c>
      <c r="W133">
        <v>0.37796605782198966</v>
      </c>
      <c r="X133">
        <v>0.10125678710450374</v>
      </c>
      <c r="Y133" s="33">
        <v>-1</v>
      </c>
      <c r="Z133" s="33">
        <v>0.87</v>
      </c>
      <c r="AA133" s="33">
        <v>0.92</v>
      </c>
      <c r="AB133" s="33">
        <v>10.063747406005859</v>
      </c>
      <c r="AC133">
        <v>0.87503187370300284</v>
      </c>
      <c r="AD133">
        <v>8.1166001132361582E-3</v>
      </c>
      <c r="AE133">
        <v>0.26789915392929953</v>
      </c>
      <c r="AF133">
        <v>1.6076293144045593</v>
      </c>
      <c r="AG133">
        <v>-1</v>
      </c>
      <c r="AH133" s="33">
        <v>999.74932861328125</v>
      </c>
      <c r="AI133" s="33">
        <v>0.5</v>
      </c>
      <c r="AJ133">
        <v>44.290352964671264</v>
      </c>
      <c r="AK133">
        <v>1.4607599112396328</v>
      </c>
      <c r="AL133">
        <v>1.699614426814458</v>
      </c>
      <c r="AM133">
        <v>25.90730094909668</v>
      </c>
      <c r="AN133" s="33">
        <v>2</v>
      </c>
      <c r="AO133">
        <v>4.644859790802002</v>
      </c>
      <c r="AP133" s="33">
        <v>1</v>
      </c>
      <c r="AQ133">
        <v>9.2897195816040039</v>
      </c>
      <c r="AR133" s="33">
        <v>25.151924133300781</v>
      </c>
      <c r="AS133" s="33">
        <v>25.90730094909668</v>
      </c>
      <c r="AT133" s="33">
        <v>25.059274673461914</v>
      </c>
      <c r="AU133" s="33">
        <v>400.00616455078125</v>
      </c>
      <c r="AV133" s="33">
        <v>396.66900634765625</v>
      </c>
      <c r="AW133" s="33">
        <v>15.87110710144043</v>
      </c>
      <c r="AX133" s="33">
        <v>16.588766098022461</v>
      </c>
      <c r="AY133" s="33">
        <v>49.383975982666016</v>
      </c>
      <c r="AZ133" s="33">
        <v>51.617015838623047</v>
      </c>
      <c r="BA133" s="33">
        <v>400.33712768554688</v>
      </c>
      <c r="BB133" s="33">
        <v>999.74932861328125</v>
      </c>
      <c r="BC133" s="33">
        <v>32.774448394775391</v>
      </c>
      <c r="BD133" s="33">
        <v>99.837409973144531</v>
      </c>
      <c r="BE133" s="33">
        <v>-11.938518524169922</v>
      </c>
      <c r="BF133" s="33">
        <v>0.86381673812866211</v>
      </c>
      <c r="BG133" s="33">
        <v>7.019834965467453E-2</v>
      </c>
      <c r="BH133" s="33">
        <v>5.8854552917182446E-3</v>
      </c>
      <c r="BI133" s="33">
        <v>2.660701610147953E-2</v>
      </c>
      <c r="BJ133" s="33">
        <v>1.9958224147558212E-3</v>
      </c>
      <c r="BK133" s="33">
        <v>0.5</v>
      </c>
      <c r="BL133" s="33">
        <v>-1.355140209197998</v>
      </c>
      <c r="BM133" s="33">
        <v>7.355140209197998</v>
      </c>
      <c r="BN133" s="33">
        <v>1</v>
      </c>
      <c r="BO133" s="33">
        <v>0</v>
      </c>
      <c r="BP133" s="33">
        <v>0.15999999642372131</v>
      </c>
      <c r="BQ133" s="33">
        <v>111115</v>
      </c>
      <c r="BR133">
        <v>2.0016856384277344</v>
      </c>
      <c r="BS133">
        <v>1.4607599112396329E-3</v>
      </c>
      <c r="BT133">
        <v>299.05730094909666</v>
      </c>
      <c r="BU133">
        <v>298.30192413330076</v>
      </c>
      <c r="BV133">
        <v>159.95988900274278</v>
      </c>
      <c r="BW133">
        <v>0.33163121353338632</v>
      </c>
      <c r="BX133">
        <v>3.3557938686913276</v>
      </c>
      <c r="BY133">
        <v>33.612589405053768</v>
      </c>
      <c r="BZ133">
        <v>17.023823307031307</v>
      </c>
      <c r="CA133">
        <v>25.52961254119873</v>
      </c>
      <c r="CB133">
        <v>3.2814719087111404</v>
      </c>
      <c r="CC133">
        <v>8.365299743489768E-2</v>
      </c>
      <c r="CD133">
        <v>1.6561794418768696</v>
      </c>
      <c r="CE133">
        <v>1.6252924668342708</v>
      </c>
      <c r="CF133">
        <v>5.2350889235692817E-2</v>
      </c>
      <c r="CG133">
        <v>27.03850027699853</v>
      </c>
      <c r="CH133">
        <v>0.68274892523873609</v>
      </c>
      <c r="CI133">
        <v>48.516641383635871</v>
      </c>
      <c r="CJ133">
        <v>395.78246939607703</v>
      </c>
      <c r="CK133">
        <v>7.478247820426027E-3</v>
      </c>
      <c r="CL133">
        <v>0</v>
      </c>
      <c r="CM133">
        <v>874.81252824979856</v>
      </c>
      <c r="CN133">
        <v>250.43243408203125</v>
      </c>
      <c r="CO133">
        <v>0.10125678710450374</v>
      </c>
      <c r="CP133" t="e">
        <v>#DIV/0!</v>
      </c>
    </row>
    <row r="134" spans="1:94" x14ac:dyDescent="0.3">
      <c r="A134" s="33">
        <v>15</v>
      </c>
      <c r="B134" s="33">
        <v>6</v>
      </c>
      <c r="C134" s="34" t="s">
        <v>535</v>
      </c>
      <c r="D134" s="33" t="s">
        <v>502</v>
      </c>
      <c r="E134" s="33" t="s">
        <v>17</v>
      </c>
      <c r="F134" s="35" t="str">
        <f>MID(D134,3,3)</f>
        <v>081</v>
      </c>
      <c r="G134" s="36">
        <v>0</v>
      </c>
      <c r="H134" s="33" t="s">
        <v>17</v>
      </c>
      <c r="I134" s="44" t="s">
        <v>548</v>
      </c>
      <c r="J134" s="33">
        <v>3220.49979934562</v>
      </c>
      <c r="K134" s="33">
        <v>0</v>
      </c>
      <c r="L134">
        <v>3.285182698034641</v>
      </c>
      <c r="M134">
        <v>1.7374544443132346E-2</v>
      </c>
      <c r="N134">
        <v>87.986014392782991</v>
      </c>
      <c r="O134" s="33">
        <v>15</v>
      </c>
      <c r="P134" s="33">
        <v>15</v>
      </c>
      <c r="Q134" s="33">
        <v>0</v>
      </c>
      <c r="R134" s="33">
        <v>0</v>
      </c>
      <c r="S134" s="33">
        <v>279.670654296875</v>
      </c>
      <c r="T134" s="33">
        <v>430.2705078125</v>
      </c>
      <c r="U134" s="33">
        <v>404.08621215820313</v>
      </c>
      <c r="V134" t="e">
        <v>#DIV/0!</v>
      </c>
      <c r="W134">
        <v>0.35001202913319884</v>
      </c>
      <c r="X134">
        <v>6.0855427408720443E-2</v>
      </c>
      <c r="Y134" s="33">
        <v>-1</v>
      </c>
      <c r="Z134" s="33">
        <v>0.87</v>
      </c>
      <c r="AA134" s="33">
        <v>0.92</v>
      </c>
      <c r="AB134" s="33">
        <v>10.063747406005859</v>
      </c>
      <c r="AC134">
        <v>0.87503187370300284</v>
      </c>
      <c r="AD134">
        <v>4.901789635617773E-3</v>
      </c>
      <c r="AE134">
        <v>0.17386667412382448</v>
      </c>
      <c r="AF134">
        <v>1.5384900103096293</v>
      </c>
      <c r="AG134">
        <v>-1</v>
      </c>
      <c r="AH134" s="33">
        <v>999.0582275390625</v>
      </c>
      <c r="AI134" s="33">
        <v>0.5</v>
      </c>
      <c r="AJ134">
        <v>26.600144436888524</v>
      </c>
      <c r="AK134">
        <v>0.32582393154036204</v>
      </c>
      <c r="AL134">
        <v>1.8284192713333856</v>
      </c>
      <c r="AM134">
        <v>26.273662567138672</v>
      </c>
      <c r="AN134" s="33">
        <v>2</v>
      </c>
      <c r="AO134">
        <v>4.644859790802002</v>
      </c>
      <c r="AP134" s="33">
        <v>1</v>
      </c>
      <c r="AQ134">
        <v>9.2897195816040039</v>
      </c>
      <c r="AR134" s="33">
        <v>25.128013610839844</v>
      </c>
      <c r="AS134" s="33">
        <v>26.273662567138672</v>
      </c>
      <c r="AT134" s="33">
        <v>25.058731079101563</v>
      </c>
      <c r="AU134" s="33">
        <v>400.01214599609375</v>
      </c>
      <c r="AV134" s="33">
        <v>398.30606079101563</v>
      </c>
      <c r="AW134" s="33">
        <v>15.875224113464355</v>
      </c>
      <c r="AX134" s="33">
        <v>16.035392761230469</v>
      </c>
      <c r="AY134" s="33">
        <v>49.465202331542969</v>
      </c>
      <c r="AZ134" s="33">
        <v>49.964267730712891</v>
      </c>
      <c r="BA134" s="33">
        <v>400.32705688476563</v>
      </c>
      <c r="BB134" s="33">
        <v>999.0582275390625</v>
      </c>
      <c r="BC134" s="33">
        <v>40.920558929443359</v>
      </c>
      <c r="BD134" s="33">
        <v>99.833427429199219</v>
      </c>
      <c r="BE134" s="33">
        <v>-11.938518524169922</v>
      </c>
      <c r="BF134" s="33">
        <v>0.86381673812866211</v>
      </c>
      <c r="BG134" s="33">
        <v>7.019834965467453E-2</v>
      </c>
      <c r="BH134" s="33">
        <v>5.8854552917182446E-3</v>
      </c>
      <c r="BI134" s="33">
        <v>2.660701610147953E-2</v>
      </c>
      <c r="BJ134" s="33">
        <v>1.9958224147558212E-3</v>
      </c>
      <c r="BK134" s="33">
        <v>0.75</v>
      </c>
      <c r="BL134" s="33">
        <v>-1.355140209197998</v>
      </c>
      <c r="BM134" s="33">
        <v>7.355140209197998</v>
      </c>
      <c r="BN134" s="33">
        <v>1</v>
      </c>
      <c r="BO134" s="33">
        <v>0</v>
      </c>
      <c r="BP134" s="33">
        <v>0.15999999642372131</v>
      </c>
      <c r="BQ134" s="33">
        <v>111115</v>
      </c>
      <c r="BR134">
        <v>2.0016352844238279</v>
      </c>
      <c r="BS134">
        <v>3.2582393154036203E-4</v>
      </c>
      <c r="BT134">
        <v>299.42366256713865</v>
      </c>
      <c r="BU134">
        <v>298.27801361083982</v>
      </c>
      <c r="BV134">
        <v>159.84931283333935</v>
      </c>
      <c r="BW134">
        <v>0.50501096535178291</v>
      </c>
      <c r="BX134">
        <v>3.4292874908603941</v>
      </c>
      <c r="BY134">
        <v>34.350092741155336</v>
      </c>
      <c r="BZ134">
        <v>18.314699979924868</v>
      </c>
      <c r="CA134">
        <v>25.700838088989258</v>
      </c>
      <c r="CB134">
        <v>3.3149857462584924</v>
      </c>
      <c r="CC134">
        <v>1.7342109529450582E-2</v>
      </c>
      <c r="CD134">
        <v>1.6008682195270085</v>
      </c>
      <c r="CE134">
        <v>1.7141175267314839</v>
      </c>
      <c r="CF134">
        <v>1.0841727870921251E-2</v>
      </c>
      <c r="CG134">
        <v>8.7839453826663796</v>
      </c>
      <c r="CH134">
        <v>0.22090051609570599</v>
      </c>
      <c r="CI134">
        <v>45.406411801349918</v>
      </c>
      <c r="CJ134">
        <v>397.8286516934225</v>
      </c>
      <c r="CK134">
        <v>3.7495629788018353E-3</v>
      </c>
      <c r="CL134">
        <v>0</v>
      </c>
      <c r="CM134">
        <v>874.20779278190685</v>
      </c>
      <c r="CN134">
        <v>150.599853515625</v>
      </c>
      <c r="CO134">
        <v>6.0855427408720443E-2</v>
      </c>
      <c r="CP134" t="e">
        <v>#DIV/0!</v>
      </c>
    </row>
    <row r="135" spans="1:94" x14ac:dyDescent="0.3">
      <c r="A135" s="33">
        <v>14</v>
      </c>
      <c r="B135" s="33">
        <v>6</v>
      </c>
      <c r="C135" s="34" t="s">
        <v>535</v>
      </c>
      <c r="D135" s="33" t="s">
        <v>504</v>
      </c>
      <c r="E135" s="33" t="s">
        <v>17</v>
      </c>
      <c r="F135" s="35" t="str">
        <f>MID(D135,3,3)</f>
        <v>087</v>
      </c>
      <c r="G135" s="36">
        <v>0</v>
      </c>
      <c r="H135" s="33" t="s">
        <v>17</v>
      </c>
      <c r="I135" s="44" t="s">
        <v>549</v>
      </c>
      <c r="J135" s="33">
        <v>2923.9998197797686</v>
      </c>
      <c r="K135" s="33">
        <v>0</v>
      </c>
      <c r="L135">
        <v>5.3330968530234362</v>
      </c>
      <c r="M135">
        <v>5.6053726998866668E-2</v>
      </c>
      <c r="N135">
        <v>235.90815964479822</v>
      </c>
      <c r="O135" s="33">
        <v>14</v>
      </c>
      <c r="P135" s="33">
        <v>14</v>
      </c>
      <c r="Q135" s="33">
        <v>0</v>
      </c>
      <c r="R135" s="33">
        <v>0</v>
      </c>
      <c r="S135" s="33">
        <v>354.289794921875</v>
      </c>
      <c r="T135" s="33">
        <v>723.18170166015625</v>
      </c>
      <c r="U135" s="33">
        <v>654.87005615234375</v>
      </c>
      <c r="V135" t="e">
        <v>#DIV/0!</v>
      </c>
      <c r="W135">
        <v>0.5100957420402682</v>
      </c>
      <c r="X135">
        <v>9.4459864444847497E-2</v>
      </c>
      <c r="Y135" s="33">
        <v>-1</v>
      </c>
      <c r="Z135" s="33">
        <v>0.87</v>
      </c>
      <c r="AA135" s="33">
        <v>0.92</v>
      </c>
      <c r="AB135" s="33">
        <v>10.063747406005859</v>
      </c>
      <c r="AC135">
        <v>0.87503187370300284</v>
      </c>
      <c r="AD135">
        <v>7.2532006026914224E-3</v>
      </c>
      <c r="AE135">
        <v>0.18518065660973623</v>
      </c>
      <c r="AF135">
        <v>2.0412151634783218</v>
      </c>
      <c r="AG135">
        <v>-1</v>
      </c>
      <c r="AH135" s="33">
        <v>997.84381103515625</v>
      </c>
      <c r="AI135" s="33">
        <v>0.5</v>
      </c>
      <c r="AJ135">
        <v>41.238585765207105</v>
      </c>
      <c r="AK135">
        <v>0.92433772499269207</v>
      </c>
      <c r="AL135">
        <v>1.6163759714475376</v>
      </c>
      <c r="AM135">
        <v>25.307807922363281</v>
      </c>
      <c r="AN135" s="33">
        <v>2</v>
      </c>
      <c r="AO135">
        <v>4.644859790802002</v>
      </c>
      <c r="AP135" s="33">
        <v>1</v>
      </c>
      <c r="AQ135">
        <v>9.2897195816040039</v>
      </c>
      <c r="AR135" s="33">
        <v>25.140792846679688</v>
      </c>
      <c r="AS135" s="33">
        <v>25.307807922363281</v>
      </c>
      <c r="AT135" s="33">
        <v>25.059255599975586</v>
      </c>
      <c r="AU135" s="33">
        <v>400.16738891601563</v>
      </c>
      <c r="AV135" s="33">
        <v>397.31961059570313</v>
      </c>
      <c r="AW135" s="33">
        <v>15.789241790771484</v>
      </c>
      <c r="AX135" s="33">
        <v>16.243520736694336</v>
      </c>
      <c r="AY135" s="33">
        <v>49.174301147460938</v>
      </c>
      <c r="AZ135" s="33">
        <v>50.589115142822266</v>
      </c>
      <c r="BA135" s="33">
        <v>400.33694458007813</v>
      </c>
      <c r="BB135" s="33">
        <v>997.84381103515625</v>
      </c>
      <c r="BC135" s="33">
        <v>41.76519775390625</v>
      </c>
      <c r="BD135" s="33">
        <v>99.862747192382813</v>
      </c>
      <c r="BE135" s="33">
        <v>-11.938518524169922</v>
      </c>
      <c r="BF135" s="33">
        <v>0.86381673812866211</v>
      </c>
      <c r="BG135" s="33">
        <v>7.019834965467453E-2</v>
      </c>
      <c r="BH135" s="33">
        <v>5.8854552917182446E-3</v>
      </c>
      <c r="BI135" s="33">
        <v>2.660701610147953E-2</v>
      </c>
      <c r="BJ135" s="33">
        <v>1.9958224147558212E-3</v>
      </c>
      <c r="BK135" s="33">
        <v>0.75</v>
      </c>
      <c r="BL135" s="33">
        <v>-1.355140209197998</v>
      </c>
      <c r="BM135" s="33">
        <v>7.355140209197998</v>
      </c>
      <c r="BN135" s="33">
        <v>1</v>
      </c>
      <c r="BO135" s="33">
        <v>0</v>
      </c>
      <c r="BP135" s="33">
        <v>0.15999999642372131</v>
      </c>
      <c r="BQ135" s="33">
        <v>111115</v>
      </c>
      <c r="BR135">
        <v>2.0016847229003902</v>
      </c>
      <c r="BS135">
        <v>9.2433772499269208E-4</v>
      </c>
      <c r="BT135">
        <v>298.45780792236326</v>
      </c>
      <c r="BU135">
        <v>298.29079284667966</v>
      </c>
      <c r="BV135">
        <v>159.65500619705745</v>
      </c>
      <c r="BW135">
        <v>0.44670994659659791</v>
      </c>
      <c r="BX135">
        <v>3.2384985762902718</v>
      </c>
      <c r="BY135">
        <v>32.429496156874137</v>
      </c>
      <c r="BZ135">
        <v>16.185975420179801</v>
      </c>
      <c r="CA135">
        <v>25.224300384521484</v>
      </c>
      <c r="CB135">
        <v>3.2224473643612974</v>
      </c>
      <c r="CC135">
        <v>5.5717530067193689E-2</v>
      </c>
      <c r="CD135">
        <v>1.6221226048427342</v>
      </c>
      <c r="CE135">
        <v>1.6003247595185632</v>
      </c>
      <c r="CF135">
        <v>3.4853506229912533E-2</v>
      </c>
      <c r="CG135">
        <v>23.558436907228771</v>
      </c>
      <c r="CH135">
        <v>0.59374909607683357</v>
      </c>
      <c r="CI135">
        <v>49.150582420623202</v>
      </c>
      <c r="CJ135">
        <v>396.54459465594982</v>
      </c>
      <c r="CK135">
        <v>6.6102229097113139E-3</v>
      </c>
      <c r="CL135">
        <v>0</v>
      </c>
      <c r="CM135">
        <v>873.14513963303784</v>
      </c>
      <c r="CN135">
        <v>368.89190673828125</v>
      </c>
      <c r="CO135">
        <v>9.4459864444847497E-2</v>
      </c>
      <c r="CP135" t="e">
        <v>#DIV/0!</v>
      </c>
    </row>
    <row r="136" spans="1:94" x14ac:dyDescent="0.3">
      <c r="A136" s="33">
        <v>13</v>
      </c>
      <c r="B136" s="33">
        <v>6</v>
      </c>
      <c r="C136" s="34" t="s">
        <v>535</v>
      </c>
      <c r="D136" s="33" t="s">
        <v>420</v>
      </c>
      <c r="E136" s="33" t="s">
        <v>17</v>
      </c>
      <c r="F136" s="35" t="str">
        <f>MID(D136,3,3)</f>
        <v>097</v>
      </c>
      <c r="G136" s="36">
        <v>0</v>
      </c>
      <c r="H136" s="33" t="s">
        <v>17</v>
      </c>
      <c r="I136" s="44" t="s">
        <v>550</v>
      </c>
      <c r="J136" s="33">
        <v>2766.4998306343332</v>
      </c>
      <c r="K136" s="33">
        <v>0</v>
      </c>
      <c r="L136">
        <v>7.6624842813205873</v>
      </c>
      <c r="M136">
        <v>5.9310060148393767E-2</v>
      </c>
      <c r="N136">
        <v>179.98168784125539</v>
      </c>
      <c r="O136" s="33">
        <v>13</v>
      </c>
      <c r="P136" s="33">
        <v>13</v>
      </c>
      <c r="Q136" s="33">
        <v>0</v>
      </c>
      <c r="R136" s="33">
        <v>0</v>
      </c>
      <c r="S136" s="33">
        <v>391.458984375</v>
      </c>
      <c r="T136" s="33">
        <v>698.9344482421875</v>
      </c>
      <c r="U136" s="33">
        <v>601.566162109375</v>
      </c>
      <c r="V136" t="e">
        <v>#DIV/0!</v>
      </c>
      <c r="W136">
        <v>0.43992031676287374</v>
      </c>
      <c r="X136">
        <v>0.13930961104820727</v>
      </c>
      <c r="Y136" s="33">
        <v>-1</v>
      </c>
      <c r="Z136" s="33">
        <v>0.87</v>
      </c>
      <c r="AA136" s="33">
        <v>0.92</v>
      </c>
      <c r="AB136" s="33">
        <v>10.063747406005859</v>
      </c>
      <c r="AC136">
        <v>0.87503187370300284</v>
      </c>
      <c r="AD136">
        <v>9.9179548675160604E-3</v>
      </c>
      <c r="AE136">
        <v>0.31667010078849817</v>
      </c>
      <c r="AF136">
        <v>1.785460229909144</v>
      </c>
      <c r="AG136">
        <v>-1</v>
      </c>
      <c r="AH136" s="33">
        <v>998.1514892578125</v>
      </c>
      <c r="AI136" s="33">
        <v>0.5</v>
      </c>
      <c r="AJ136">
        <v>60.837507936967128</v>
      </c>
      <c r="AK136">
        <v>1.0593618308641273</v>
      </c>
      <c r="AL136">
        <v>1.7502639375297051</v>
      </c>
      <c r="AM136">
        <v>26.019720077514648</v>
      </c>
      <c r="AN136" s="33">
        <v>2</v>
      </c>
      <c r="AO136">
        <v>4.644859790802002</v>
      </c>
      <c r="AP136" s="33">
        <v>1</v>
      </c>
      <c r="AQ136">
        <v>9.2897195816040039</v>
      </c>
      <c r="AR136" s="33">
        <v>25.122434616088867</v>
      </c>
      <c r="AS136" s="33">
        <v>26.019720077514648</v>
      </c>
      <c r="AT136" s="33">
        <v>25.059541702270508</v>
      </c>
      <c r="AU136" s="33">
        <v>400.1363525390625</v>
      </c>
      <c r="AV136" s="33">
        <v>396.0982666015625</v>
      </c>
      <c r="AW136" s="33">
        <v>15.779419898986816</v>
      </c>
      <c r="AX136" s="33">
        <v>16.300085067749023</v>
      </c>
      <c r="AY136" s="33">
        <v>49.202388763427734</v>
      </c>
      <c r="AZ136" s="33">
        <v>50.825893402099609</v>
      </c>
      <c r="BA136" s="33">
        <v>400.29339599609375</v>
      </c>
      <c r="BB136" s="33">
        <v>998.1514892578125</v>
      </c>
      <c r="BC136" s="33">
        <v>34.235744476318359</v>
      </c>
      <c r="BD136" s="33">
        <v>99.872726440429688</v>
      </c>
      <c r="BE136" s="33">
        <v>-11.938518524169922</v>
      </c>
      <c r="BF136" s="33">
        <v>0.86381673812866211</v>
      </c>
      <c r="BG136" s="33">
        <v>7.019834965467453E-2</v>
      </c>
      <c r="BH136" s="33">
        <v>5.8854552917182446E-3</v>
      </c>
      <c r="BI136" s="33">
        <v>2.660701610147953E-2</v>
      </c>
      <c r="BJ136" s="33">
        <v>1.9958224147558212E-3</v>
      </c>
      <c r="BK136" s="33">
        <v>0.75</v>
      </c>
      <c r="BL136" s="33">
        <v>-1.355140209197998</v>
      </c>
      <c r="BM136" s="33">
        <v>7.355140209197998</v>
      </c>
      <c r="BN136" s="33">
        <v>1</v>
      </c>
      <c r="BO136" s="33">
        <v>0</v>
      </c>
      <c r="BP136" s="33">
        <v>0.15999999642372131</v>
      </c>
      <c r="BQ136" s="33">
        <v>111115</v>
      </c>
      <c r="BR136">
        <v>2.0014669799804685</v>
      </c>
      <c r="BS136">
        <v>1.0593618308641273E-3</v>
      </c>
      <c r="BT136">
        <v>299.16972007751463</v>
      </c>
      <c r="BU136">
        <v>298.27243461608884</v>
      </c>
      <c r="BV136">
        <v>159.7042347115821</v>
      </c>
      <c r="BW136">
        <v>0.39197813764334</v>
      </c>
      <c r="BX136">
        <v>3.378197874456736</v>
      </c>
      <c r="BY136">
        <v>33.825029063081637</v>
      </c>
      <c r="BZ136">
        <v>17.524943995332613</v>
      </c>
      <c r="CA136">
        <v>25.571077346801758</v>
      </c>
      <c r="CB136">
        <v>3.2895605011721338</v>
      </c>
      <c r="CC136">
        <v>5.8933798293463249E-2</v>
      </c>
      <c r="CD136">
        <v>1.6279339369270309</v>
      </c>
      <c r="CE136">
        <v>1.6616265642451029</v>
      </c>
      <c r="CF136">
        <v>3.6867244913166689E-2</v>
      </c>
      <c r="CG136">
        <v>17.97526187405651</v>
      </c>
      <c r="CH136">
        <v>0.45438645663728694</v>
      </c>
      <c r="CI136">
        <v>47.19466790951855</v>
      </c>
      <c r="CJ136">
        <v>394.98473957968474</v>
      </c>
      <c r="CK136">
        <v>9.1555031063643329E-3</v>
      </c>
      <c r="CL136">
        <v>0</v>
      </c>
      <c r="CM136">
        <v>873.41436788470639</v>
      </c>
      <c r="CN136">
        <v>307.4754638671875</v>
      </c>
      <c r="CO136">
        <v>0.13930961104820727</v>
      </c>
      <c r="CP136" t="e">
        <v>#DIV/0!</v>
      </c>
    </row>
    <row r="137" spans="1:94" x14ac:dyDescent="0.3">
      <c r="A137" s="38">
        <v>20</v>
      </c>
      <c r="B137" s="38">
        <v>6</v>
      </c>
      <c r="C137" s="39" t="s">
        <v>535</v>
      </c>
      <c r="D137" s="38" t="s">
        <v>507</v>
      </c>
      <c r="E137" s="38" t="s">
        <v>22</v>
      </c>
      <c r="F137" s="40" t="str">
        <f>MID(D137,5,3)</f>
        <v>010</v>
      </c>
      <c r="G137" s="41">
        <v>1</v>
      </c>
      <c r="H137" s="38" t="s">
        <v>17</v>
      </c>
      <c r="I137" s="45" t="s">
        <v>551</v>
      </c>
      <c r="J137" s="38">
        <v>4510.9999253619462</v>
      </c>
      <c r="K137" s="38">
        <v>0</v>
      </c>
      <c r="L137" s="43">
        <v>12.68661149579537</v>
      </c>
      <c r="M137" s="43">
        <v>0.14889138054475012</v>
      </c>
      <c r="N137" s="43">
        <v>246.28909964762059</v>
      </c>
      <c r="O137" s="38">
        <v>20</v>
      </c>
      <c r="P137" s="38">
        <v>20</v>
      </c>
      <c r="Q137" s="38">
        <v>0</v>
      </c>
      <c r="R137" s="38">
        <v>0</v>
      </c>
      <c r="S137" s="38">
        <v>398.1259765625</v>
      </c>
      <c r="T137" s="38">
        <v>702.4847412109375</v>
      </c>
      <c r="U137" s="38">
        <v>568.50140380859375</v>
      </c>
      <c r="V137" s="43" t="e">
        <v>#DIV/0!</v>
      </c>
      <c r="W137" s="43">
        <v>0.43326032124738584</v>
      </c>
      <c r="X137" s="43">
        <v>0.19072775470024353</v>
      </c>
      <c r="Y137" s="38">
        <v>-1</v>
      </c>
      <c r="Z137" s="38">
        <v>0.87</v>
      </c>
      <c r="AA137" s="38">
        <v>0.92</v>
      </c>
      <c r="AB137" s="38">
        <v>9.9633035659790039</v>
      </c>
      <c r="AC137" s="43">
        <v>0.87498165178298948</v>
      </c>
      <c r="AD137" s="43">
        <v>1.5622797599793882E-2</v>
      </c>
      <c r="AE137" s="43">
        <v>0.44021514398347256</v>
      </c>
      <c r="AF137" s="43">
        <v>1.7644785383670076</v>
      </c>
      <c r="AG137" s="43">
        <v>-1</v>
      </c>
      <c r="AH137" s="38">
        <v>1001.239990234375</v>
      </c>
      <c r="AI137" s="38">
        <v>0.5</v>
      </c>
      <c r="AJ137" s="43">
        <v>83.545109746606215</v>
      </c>
      <c r="AK137" s="43">
        <v>2.4831566268004752</v>
      </c>
      <c r="AL137" s="43">
        <v>1.6467090346232853</v>
      </c>
      <c r="AM137" s="43">
        <v>26.489803314208984</v>
      </c>
      <c r="AN137" s="38">
        <v>2</v>
      </c>
      <c r="AO137" s="43">
        <v>4.644859790802002</v>
      </c>
      <c r="AP137" s="38">
        <v>1</v>
      </c>
      <c r="AQ137" s="43">
        <v>9.2897195816040039</v>
      </c>
      <c r="AR137" s="38">
        <v>25.550790786743164</v>
      </c>
      <c r="AS137" s="38">
        <v>26.489803314208984</v>
      </c>
      <c r="AT137" s="38">
        <v>25.055059432983398</v>
      </c>
      <c r="AU137" s="38">
        <v>399.966796875</v>
      </c>
      <c r="AV137" s="38">
        <v>393.13992309570313</v>
      </c>
      <c r="AW137" s="38">
        <v>17.078998565673828</v>
      </c>
      <c r="AX137" s="38">
        <v>18.297048568725586</v>
      </c>
      <c r="AY137" s="38">
        <v>51.892951965332031</v>
      </c>
      <c r="AZ137" s="38">
        <v>55.593883514404297</v>
      </c>
      <c r="BA137" s="38">
        <v>400.266357421875</v>
      </c>
      <c r="BB137" s="38">
        <v>1001.239990234375</v>
      </c>
      <c r="BC137" s="38">
        <v>78.588081359863281</v>
      </c>
      <c r="BD137" s="38">
        <v>99.829933166503906</v>
      </c>
      <c r="BE137" s="38">
        <v>-11.938518524169922</v>
      </c>
      <c r="BF137" s="38">
        <v>0.86381673812866211</v>
      </c>
      <c r="BG137" s="38">
        <v>7.019834965467453E-2</v>
      </c>
      <c r="BH137" s="38">
        <v>5.8854552917182446E-3</v>
      </c>
      <c r="BI137" s="38">
        <v>2.660701610147953E-2</v>
      </c>
      <c r="BJ137" s="38">
        <v>1.9958224147558212E-3</v>
      </c>
      <c r="BK137" s="38">
        <v>0.75</v>
      </c>
      <c r="BL137" s="38">
        <v>-1.355140209197998</v>
      </c>
      <c r="BM137" s="38">
        <v>7.355140209197998</v>
      </c>
      <c r="BN137" s="38">
        <v>1</v>
      </c>
      <c r="BO137" s="38">
        <v>0</v>
      </c>
      <c r="BP137" s="38">
        <v>0.15999999642372131</v>
      </c>
      <c r="BQ137" s="38">
        <v>111115</v>
      </c>
      <c r="BR137" s="43">
        <v>2.001331787109375</v>
      </c>
      <c r="BS137" s="43">
        <v>2.4831566268004751E-3</v>
      </c>
      <c r="BT137" s="43">
        <v>299.63980331420896</v>
      </c>
      <c r="BU137" s="43">
        <v>298.70079078674314</v>
      </c>
      <c r="BV137" s="43">
        <v>160.19839485678676</v>
      </c>
      <c r="BW137" s="43">
        <v>0.15211940296720738</v>
      </c>
      <c r="BX137" s="43">
        <v>3.4733021703834366</v>
      </c>
      <c r="BY137" s="43">
        <v>34.792191682532739</v>
      </c>
      <c r="BZ137" s="43">
        <v>16.495143113807153</v>
      </c>
      <c r="CA137" s="43">
        <v>26.020297050476074</v>
      </c>
      <c r="CB137" s="43">
        <v>3.3783131955091075</v>
      </c>
      <c r="CC137" s="43">
        <v>0.14654266172484923</v>
      </c>
      <c r="CD137" s="43">
        <v>1.8265931357601513</v>
      </c>
      <c r="CE137" s="43">
        <v>1.5517200597489562</v>
      </c>
      <c r="CF137" s="43">
        <v>9.1797324569705768E-2</v>
      </c>
      <c r="CG137" s="43">
        <v>24.587024357460386</v>
      </c>
      <c r="CH137" s="43">
        <v>0.62646677475099821</v>
      </c>
      <c r="CI137" s="43">
        <v>52.064995805517356</v>
      </c>
      <c r="CJ137" s="43">
        <v>391.29628019896387</v>
      </c>
      <c r="CK137" s="43">
        <v>1.6880517596000476E-2</v>
      </c>
      <c r="CL137" s="43">
        <v>0</v>
      </c>
      <c r="CM137" s="43">
        <v>876.06662048645774</v>
      </c>
      <c r="CN137" s="43">
        <v>304.3587646484375</v>
      </c>
      <c r="CO137" s="43">
        <v>0.19072775470024353</v>
      </c>
      <c r="CP137" s="43" t="e">
        <v>#DIV/0!</v>
      </c>
    </row>
    <row r="138" spans="1:94" x14ac:dyDescent="0.3">
      <c r="A138" s="33">
        <v>17</v>
      </c>
      <c r="B138" s="33">
        <v>6</v>
      </c>
      <c r="C138" s="34" t="s">
        <v>535</v>
      </c>
      <c r="D138" s="33" t="s">
        <v>482</v>
      </c>
      <c r="E138" s="33" t="s">
        <v>22</v>
      </c>
      <c r="F138" s="35" t="str">
        <f>MID(D138,5,3)</f>
        <v>022</v>
      </c>
      <c r="G138" s="36">
        <v>1</v>
      </c>
      <c r="H138" s="33" t="s">
        <v>17</v>
      </c>
      <c r="I138" s="44" t="s">
        <v>552</v>
      </c>
      <c r="J138" s="33">
        <v>3892.4999679876491</v>
      </c>
      <c r="K138" s="33">
        <v>0</v>
      </c>
      <c r="L138">
        <v>6.2646999769140184</v>
      </c>
      <c r="M138">
        <v>4.4932810998740712E-2</v>
      </c>
      <c r="N138">
        <v>164.68029216453573</v>
      </c>
      <c r="O138" s="33">
        <v>17</v>
      </c>
      <c r="P138" s="33">
        <v>17</v>
      </c>
      <c r="Q138" s="33">
        <v>0</v>
      </c>
      <c r="R138" s="33">
        <v>0</v>
      </c>
      <c r="S138" s="33">
        <v>368.4521484375</v>
      </c>
      <c r="T138" s="33">
        <v>811.28021240234375</v>
      </c>
      <c r="U138" s="33">
        <v>720.4749755859375</v>
      </c>
      <c r="V138" t="e">
        <v>#DIV/0!</v>
      </c>
      <c r="W138">
        <v>0.54583861062449901</v>
      </c>
      <c r="X138">
        <v>0.11192832689400366</v>
      </c>
      <c r="Y138" s="33">
        <v>-1</v>
      </c>
      <c r="Z138" s="33">
        <v>0.87</v>
      </c>
      <c r="AA138" s="33">
        <v>0.92</v>
      </c>
      <c r="AB138" s="33">
        <v>10.013273239135742</v>
      </c>
      <c r="AC138">
        <v>0.8750066366195679</v>
      </c>
      <c r="AD138">
        <v>8.2982469573391303E-3</v>
      </c>
      <c r="AE138">
        <v>0.20505754762556175</v>
      </c>
      <c r="AF138">
        <v>2.2018604473952741</v>
      </c>
      <c r="AG138">
        <v>-1</v>
      </c>
      <c r="AH138" s="33">
        <v>1000.5066528320313</v>
      </c>
      <c r="AI138" s="33">
        <v>0.5</v>
      </c>
      <c r="AJ138">
        <v>48.993824718831064</v>
      </c>
      <c r="AK138">
        <v>0.80700555518101358</v>
      </c>
      <c r="AL138">
        <v>1.7554365773419665</v>
      </c>
      <c r="AM138">
        <v>26.209299087524414</v>
      </c>
      <c r="AN138" s="33">
        <v>2</v>
      </c>
      <c r="AO138">
        <v>4.644859790802002</v>
      </c>
      <c r="AP138" s="33">
        <v>1</v>
      </c>
      <c r="AQ138">
        <v>9.2897195816040039</v>
      </c>
      <c r="AR138" s="33">
        <v>25.190082550048828</v>
      </c>
      <c r="AS138" s="33">
        <v>26.209299087524414</v>
      </c>
      <c r="AT138" s="33">
        <v>25.05804443359375</v>
      </c>
      <c r="AU138" s="33">
        <v>400.07275390625</v>
      </c>
      <c r="AV138" s="33">
        <v>396.78277587890625</v>
      </c>
      <c r="AW138" s="33">
        <v>16.24383544921875</v>
      </c>
      <c r="AX138" s="33">
        <v>16.640325546264648</v>
      </c>
      <c r="AY138" s="33">
        <v>50.414203643798828</v>
      </c>
      <c r="AZ138" s="33">
        <v>51.644748687744141</v>
      </c>
      <c r="BA138" s="33">
        <v>400.3009033203125</v>
      </c>
      <c r="BB138" s="33">
        <v>1000.5066528320313</v>
      </c>
      <c r="BC138" s="33">
        <v>58.593540191650391</v>
      </c>
      <c r="BD138" s="33">
        <v>99.808052062988281</v>
      </c>
      <c r="BE138" s="33">
        <v>-11.938518524169922</v>
      </c>
      <c r="BF138" s="33">
        <v>0.86381673812866211</v>
      </c>
      <c r="BG138" s="33">
        <v>7.019834965467453E-2</v>
      </c>
      <c r="BH138" s="33">
        <v>5.8854552917182446E-3</v>
      </c>
      <c r="BI138" s="33">
        <v>2.660701610147953E-2</v>
      </c>
      <c r="BJ138" s="33">
        <v>1.9958224147558212E-3</v>
      </c>
      <c r="BK138" s="33">
        <v>0.75</v>
      </c>
      <c r="BL138" s="33">
        <v>-1.355140209197998</v>
      </c>
      <c r="BM138" s="33">
        <v>7.355140209197998</v>
      </c>
      <c r="BN138" s="33">
        <v>1</v>
      </c>
      <c r="BO138" s="33">
        <v>0</v>
      </c>
      <c r="BP138" s="33">
        <v>0.15999999642372131</v>
      </c>
      <c r="BQ138" s="33">
        <v>111115</v>
      </c>
      <c r="BR138">
        <v>2.0015045166015621</v>
      </c>
      <c r="BS138">
        <v>8.0700555518101354E-4</v>
      </c>
      <c r="BT138">
        <v>299.35929908752439</v>
      </c>
      <c r="BU138">
        <v>298.34008255004881</v>
      </c>
      <c r="BV138">
        <v>160.08106087503438</v>
      </c>
      <c r="BW138">
        <v>0.43046061147738029</v>
      </c>
      <c r="BX138">
        <v>3.4162750558086223</v>
      </c>
      <c r="BY138">
        <v>34.228451364351152</v>
      </c>
      <c r="BZ138">
        <v>17.588125818086503</v>
      </c>
      <c r="CA138">
        <v>25.699690818786621</v>
      </c>
      <c r="CB138">
        <v>3.314760200804177</v>
      </c>
      <c r="CC138">
        <v>4.4716524690549042E-2</v>
      </c>
      <c r="CD138">
        <v>1.6608384784666559</v>
      </c>
      <c r="CE138">
        <v>1.6539217223375211</v>
      </c>
      <c r="CF138">
        <v>2.7967179758284211E-2</v>
      </c>
      <c r="CG138">
        <v>16.436419174106103</v>
      </c>
      <c r="CH138">
        <v>0.41503891341995741</v>
      </c>
      <c r="CI138">
        <v>47.52823352924046</v>
      </c>
      <c r="CJ138">
        <v>395.87237757306485</v>
      </c>
      <c r="CK138">
        <v>7.5213664898466422E-3</v>
      </c>
      <c r="CL138">
        <v>0</v>
      </c>
      <c r="CM138">
        <v>875.44996121005738</v>
      </c>
      <c r="CN138">
        <v>442.82806396484375</v>
      </c>
      <c r="CO138">
        <v>0.11192832689400366</v>
      </c>
      <c r="CP138" t="e">
        <v>#DIV/0!</v>
      </c>
    </row>
    <row r="139" spans="1:94" x14ac:dyDescent="0.3">
      <c r="A139" s="33">
        <v>16</v>
      </c>
      <c r="B139" s="33">
        <v>6</v>
      </c>
      <c r="C139" s="34" t="s">
        <v>535</v>
      </c>
      <c r="D139" s="33" t="s">
        <v>530</v>
      </c>
      <c r="E139" s="33" t="s">
        <v>22</v>
      </c>
      <c r="F139" s="35" t="str">
        <f>MID(D139,5,3)</f>
        <v>032</v>
      </c>
      <c r="G139" s="36">
        <v>1</v>
      </c>
      <c r="H139" s="33" t="s">
        <v>17</v>
      </c>
      <c r="I139" s="44" t="s">
        <v>553</v>
      </c>
      <c r="J139" s="33">
        <v>3755.9999773949385</v>
      </c>
      <c r="K139" s="33">
        <v>0</v>
      </c>
      <c r="L139">
        <v>8.2897674382276296</v>
      </c>
      <c r="M139">
        <v>0.17565252860428543</v>
      </c>
      <c r="N139">
        <v>309.95932466521924</v>
      </c>
      <c r="O139" s="33">
        <v>16</v>
      </c>
      <c r="P139" s="33">
        <v>16</v>
      </c>
      <c r="Q139" s="33">
        <v>0</v>
      </c>
      <c r="R139" s="33">
        <v>0</v>
      </c>
      <c r="S139" s="33">
        <v>398.021728515625</v>
      </c>
      <c r="T139" s="33">
        <v>729.40374755859375</v>
      </c>
      <c r="U139" s="33">
        <v>641.09051513671875</v>
      </c>
      <c r="V139" t="e">
        <v>#DIV/0!</v>
      </c>
      <c r="W139">
        <v>0.45431905189978272</v>
      </c>
      <c r="X139">
        <v>0.12107592361222508</v>
      </c>
      <c r="Y139" s="33">
        <v>-1</v>
      </c>
      <c r="Z139" s="33">
        <v>0.87</v>
      </c>
      <c r="AA139" s="33">
        <v>0.92</v>
      </c>
      <c r="AB139" s="33">
        <v>10.063747406005859</v>
      </c>
      <c r="AC139">
        <v>0.87503187370300284</v>
      </c>
      <c r="AD139">
        <v>1.0623116824763525E-2</v>
      </c>
      <c r="AE139">
        <v>0.26649977170434175</v>
      </c>
      <c r="AF139">
        <v>1.8325726846090007</v>
      </c>
      <c r="AG139">
        <v>-1</v>
      </c>
      <c r="AH139" s="33">
        <v>999.376220703125</v>
      </c>
      <c r="AI139" s="33">
        <v>0.5</v>
      </c>
      <c r="AJ139">
        <v>52.939602909394821</v>
      </c>
      <c r="AK139">
        <v>2.6317812318932221</v>
      </c>
      <c r="AL139">
        <v>1.4854158643568218</v>
      </c>
      <c r="AM139">
        <v>25.234659194946289</v>
      </c>
      <c r="AN139" s="33">
        <v>2</v>
      </c>
      <c r="AO139">
        <v>4.644859790802002</v>
      </c>
      <c r="AP139" s="33">
        <v>1</v>
      </c>
      <c r="AQ139">
        <v>9.2897195816040039</v>
      </c>
      <c r="AR139" s="33">
        <v>25.132652282714844</v>
      </c>
      <c r="AS139" s="33">
        <v>25.234659194946289</v>
      </c>
      <c r="AT139" s="33">
        <v>25.057096481323242</v>
      </c>
      <c r="AU139" s="33">
        <v>399.94430541992188</v>
      </c>
      <c r="AV139" s="33">
        <v>395.28256225585938</v>
      </c>
      <c r="AW139" s="33">
        <v>16.135997772216797</v>
      </c>
      <c r="AX139" s="33">
        <v>17.428043365478516</v>
      </c>
      <c r="AY139" s="33">
        <v>50.238357543945313</v>
      </c>
      <c r="AZ139" s="33">
        <v>54.261058807373047</v>
      </c>
      <c r="BA139" s="33">
        <v>400.2822265625</v>
      </c>
      <c r="BB139" s="33">
        <v>999.376220703125</v>
      </c>
      <c r="BC139" s="33">
        <v>41.713691711425781</v>
      </c>
      <c r="BD139" s="33">
        <v>99.782791137695313</v>
      </c>
      <c r="BE139" s="33">
        <v>-11.938518524169922</v>
      </c>
      <c r="BF139" s="33">
        <v>0.86381673812866211</v>
      </c>
      <c r="BG139" s="33">
        <v>7.019834965467453E-2</v>
      </c>
      <c r="BH139" s="33">
        <v>5.8854552917182446E-3</v>
      </c>
      <c r="BI139" s="33">
        <v>2.660701610147953E-2</v>
      </c>
      <c r="BJ139" s="33">
        <v>1.9958224147558212E-3</v>
      </c>
      <c r="BK139" s="33">
        <v>0.25</v>
      </c>
      <c r="BL139" s="33">
        <v>-1.355140209197998</v>
      </c>
      <c r="BM139" s="33">
        <v>7.355140209197998</v>
      </c>
      <c r="BN139" s="33">
        <v>1</v>
      </c>
      <c r="BO139" s="33">
        <v>0</v>
      </c>
      <c r="BP139" s="33">
        <v>0.15999999642372131</v>
      </c>
      <c r="BQ139" s="33">
        <v>111115</v>
      </c>
      <c r="BR139">
        <v>2.0014111328124997</v>
      </c>
      <c r="BS139">
        <v>2.6317812318932222E-3</v>
      </c>
      <c r="BT139">
        <v>298.38465919494627</v>
      </c>
      <c r="BU139">
        <v>298.28265228271482</v>
      </c>
      <c r="BV139">
        <v>159.90019173845212</v>
      </c>
      <c r="BW139">
        <v>0.16295430175138997</v>
      </c>
      <c r="BX139">
        <v>3.2244346754330611</v>
      </c>
      <c r="BY139">
        <v>32.314536792055662</v>
      </c>
      <c r="BZ139">
        <v>14.886493426577147</v>
      </c>
      <c r="CA139">
        <v>25.183655738830566</v>
      </c>
      <c r="CB139">
        <v>3.2146601278530351</v>
      </c>
      <c r="CC139">
        <v>0.17239287748377599</v>
      </c>
      <c r="CD139">
        <v>1.7390188110762392</v>
      </c>
      <c r="CE139">
        <v>1.4756413167767959</v>
      </c>
      <c r="CF139">
        <v>0.10803374179756553</v>
      </c>
      <c r="CG139">
        <v>30.928606554250663</v>
      </c>
      <c r="CH139">
        <v>0.78414621403052964</v>
      </c>
      <c r="CI139">
        <v>53.634233423799806</v>
      </c>
      <c r="CJ139">
        <v>394.07787723352902</v>
      </c>
      <c r="CK139">
        <v>1.128242277724812E-2</v>
      </c>
      <c r="CL139">
        <v>0</v>
      </c>
      <c r="CM139">
        <v>874.48604693608115</v>
      </c>
      <c r="CN139">
        <v>331.38201904296875</v>
      </c>
      <c r="CO139">
        <v>0.12107592361222508</v>
      </c>
      <c r="CP139" t="e">
        <v>#DIV/0!</v>
      </c>
    </row>
    <row r="140" spans="1:94" x14ac:dyDescent="0.3">
      <c r="A140" s="33">
        <v>19</v>
      </c>
      <c r="B140" s="33">
        <v>6</v>
      </c>
      <c r="C140" s="34" t="s">
        <v>535</v>
      </c>
      <c r="D140" s="33" t="s">
        <v>532</v>
      </c>
      <c r="E140" s="33" t="s">
        <v>22</v>
      </c>
      <c r="F140" s="35" t="str">
        <f>MID(D140,5,3)</f>
        <v>044</v>
      </c>
      <c r="G140" s="36">
        <v>1</v>
      </c>
      <c r="H140" s="33" t="s">
        <v>17</v>
      </c>
      <c r="I140" s="44" t="s">
        <v>554</v>
      </c>
      <c r="J140" s="33">
        <v>4301.4999398002401</v>
      </c>
      <c r="K140" s="33">
        <v>0</v>
      </c>
      <c r="L140">
        <v>15.474199274990832</v>
      </c>
      <c r="M140">
        <v>0.1758145382806674</v>
      </c>
      <c r="N140">
        <v>240.32896859822523</v>
      </c>
      <c r="O140" s="33">
        <v>19</v>
      </c>
      <c r="P140" s="33">
        <v>19</v>
      </c>
      <c r="Q140" s="33">
        <v>0</v>
      </c>
      <c r="R140" s="33">
        <v>0</v>
      </c>
      <c r="S140" s="33">
        <v>446.703125</v>
      </c>
      <c r="T140" s="33">
        <v>1112.3585205078125</v>
      </c>
      <c r="U140" s="33">
        <v>853.2171630859375</v>
      </c>
      <c r="V140" t="e">
        <v>#DIV/0!</v>
      </c>
      <c r="W140">
        <v>0.59841803090961032</v>
      </c>
      <c r="X140">
        <v>0.23296567846090854</v>
      </c>
      <c r="Y140" s="33">
        <v>-1</v>
      </c>
      <c r="Z140" s="33">
        <v>0.87</v>
      </c>
      <c r="AA140" s="33">
        <v>0.92</v>
      </c>
      <c r="AB140" s="33">
        <v>10.013273239135742</v>
      </c>
      <c r="AC140">
        <v>0.8750066366195679</v>
      </c>
      <c r="AD140">
        <v>1.885829175536281E-2</v>
      </c>
      <c r="AE140">
        <v>0.38930257182724748</v>
      </c>
      <c r="AF140">
        <v>2.4901516426772536</v>
      </c>
      <c r="AG140">
        <v>-1</v>
      </c>
      <c r="AH140" s="33">
        <v>998.367919921875</v>
      </c>
      <c r="AI140" s="33">
        <v>0.5</v>
      </c>
      <c r="AJ140">
        <v>101.75691046107188</v>
      </c>
      <c r="AK140">
        <v>2.8298477899119923</v>
      </c>
      <c r="AL140">
        <v>1.5943381124453475</v>
      </c>
      <c r="AM140">
        <v>26.115236282348633</v>
      </c>
      <c r="AN140" s="33">
        <v>2</v>
      </c>
      <c r="AO140">
        <v>4.644859790802002</v>
      </c>
      <c r="AP140" s="33">
        <v>1</v>
      </c>
      <c r="AQ140">
        <v>9.2897195816040039</v>
      </c>
      <c r="AR140" s="33">
        <v>25.427473068237305</v>
      </c>
      <c r="AS140" s="33">
        <v>26.115236282348633</v>
      </c>
      <c r="AT140" s="33">
        <v>25.054182052612305</v>
      </c>
      <c r="AU140" s="33">
        <v>399.9898681640625</v>
      </c>
      <c r="AV140" s="33">
        <v>391.7042236328125</v>
      </c>
      <c r="AW140" s="33">
        <v>16.675100326538086</v>
      </c>
      <c r="AX140" s="33">
        <v>18.063512802124023</v>
      </c>
      <c r="AY140" s="33">
        <v>51.030269622802734</v>
      </c>
      <c r="AZ140" s="33">
        <v>55.279182434082031</v>
      </c>
      <c r="BA140" s="33">
        <v>400.2745361328125</v>
      </c>
      <c r="BB140" s="33">
        <v>998.367919921875</v>
      </c>
      <c r="BC140" s="33">
        <v>46.990711212158203</v>
      </c>
      <c r="BD140" s="33">
        <v>99.814346313476563</v>
      </c>
      <c r="BE140" s="33">
        <v>-11.938518524169922</v>
      </c>
      <c r="BF140" s="33">
        <v>0.86381673812866211</v>
      </c>
      <c r="BG140" s="33">
        <v>7.019834965467453E-2</v>
      </c>
      <c r="BH140" s="33">
        <v>5.8854552917182446E-3</v>
      </c>
      <c r="BI140" s="33">
        <v>2.660701610147953E-2</v>
      </c>
      <c r="BJ140" s="33">
        <v>1.9958224147558212E-3</v>
      </c>
      <c r="BK140" s="33">
        <v>0.75</v>
      </c>
      <c r="BL140" s="33">
        <v>-1.355140209197998</v>
      </c>
      <c r="BM140" s="33">
        <v>7.355140209197998</v>
      </c>
      <c r="BN140" s="33">
        <v>1</v>
      </c>
      <c r="BO140" s="33">
        <v>0</v>
      </c>
      <c r="BP140" s="33">
        <v>0.15999999642372131</v>
      </c>
      <c r="BQ140" s="33">
        <v>111115</v>
      </c>
      <c r="BR140">
        <v>2.0013726806640624</v>
      </c>
      <c r="BS140">
        <v>2.8298477899119921E-3</v>
      </c>
      <c r="BT140">
        <v>299.26523628234861</v>
      </c>
      <c r="BU140">
        <v>298.57747306823728</v>
      </c>
      <c r="BV140">
        <v>159.73886361705809</v>
      </c>
      <c r="BW140">
        <v>0.10316926097436437</v>
      </c>
      <c r="BX140">
        <v>3.3973358349144722</v>
      </c>
      <c r="BY140">
        <v>34.036548456118844</v>
      </c>
      <c r="BZ140">
        <v>15.97303565399482</v>
      </c>
      <c r="CA140">
        <v>25.771354675292969</v>
      </c>
      <c r="CB140">
        <v>3.3288745846520817</v>
      </c>
      <c r="CC140">
        <v>0.17254892733052474</v>
      </c>
      <c r="CD140">
        <v>1.8029977224691247</v>
      </c>
      <c r="CE140">
        <v>1.525876862182957</v>
      </c>
      <c r="CF140">
        <v>0.10813179563161666</v>
      </c>
      <c r="CG140">
        <v>23.988278900823886</v>
      </c>
      <c r="CH140">
        <v>0.61354704416848982</v>
      </c>
      <c r="CI140">
        <v>52.710711590552648</v>
      </c>
      <c r="CJ140">
        <v>389.45548309358185</v>
      </c>
      <c r="CK140">
        <v>2.0943499077217705E-2</v>
      </c>
      <c r="CL140">
        <v>0</v>
      </c>
      <c r="CM140">
        <v>873.5785557197139</v>
      </c>
      <c r="CN140">
        <v>665.6553955078125</v>
      </c>
      <c r="CO140">
        <v>0.23296567846090854</v>
      </c>
      <c r="CP140" t="e">
        <v>#DIV/0!</v>
      </c>
    </row>
    <row r="141" spans="1:94" s="43" customFormat="1" x14ac:dyDescent="0.3">
      <c r="A141" s="33">
        <v>18</v>
      </c>
      <c r="B141" s="33">
        <v>6</v>
      </c>
      <c r="C141" s="34" t="s">
        <v>535</v>
      </c>
      <c r="D141" s="33" t="s">
        <v>512</v>
      </c>
      <c r="E141" s="33" t="s">
        <v>22</v>
      </c>
      <c r="F141" s="35" t="str">
        <f>MID(D141,5,3)</f>
        <v>049</v>
      </c>
      <c r="G141" s="36">
        <v>1</v>
      </c>
      <c r="H141" s="33" t="s">
        <v>17</v>
      </c>
      <c r="I141" s="44" t="s">
        <v>555</v>
      </c>
      <c r="J141" s="33">
        <v>4116.4999525500461</v>
      </c>
      <c r="K141" s="33">
        <v>0</v>
      </c>
      <c r="L141">
        <v>11.712559222141021</v>
      </c>
      <c r="M141">
        <v>0.13774092879819053</v>
      </c>
      <c r="N141">
        <v>247.36819195343216</v>
      </c>
      <c r="O141" s="33">
        <v>18</v>
      </c>
      <c r="P141" s="33">
        <v>18</v>
      </c>
      <c r="Q141" s="33">
        <v>0</v>
      </c>
      <c r="R141" s="33">
        <v>0</v>
      </c>
      <c r="S141" s="33">
        <v>379.40087890625</v>
      </c>
      <c r="T141" s="33">
        <v>763.77447509765625</v>
      </c>
      <c r="U141" s="33">
        <v>622.493896484375</v>
      </c>
      <c r="V141" t="e">
        <v>#DIV/0!</v>
      </c>
      <c r="W141">
        <v>0.50325535707678659</v>
      </c>
      <c r="X141">
        <v>0.18497682656286349</v>
      </c>
      <c r="Y141" s="33">
        <v>-1</v>
      </c>
      <c r="Z141" s="33">
        <v>0.87</v>
      </c>
      <c r="AA141" s="33">
        <v>0.92</v>
      </c>
      <c r="AB141" s="33">
        <v>10.013273239135742</v>
      </c>
      <c r="AC141">
        <v>0.8750066366195679</v>
      </c>
      <c r="AD141">
        <v>1.4511386101548623E-2</v>
      </c>
      <c r="AE141">
        <v>0.36756057131179182</v>
      </c>
      <c r="AF141">
        <v>2.0131067626925159</v>
      </c>
      <c r="AG141">
        <v>-1</v>
      </c>
      <c r="AH141" s="33">
        <v>1001.1813354492188</v>
      </c>
      <c r="AI141" s="33">
        <v>0.5</v>
      </c>
      <c r="AJ141">
        <v>81.023578517877098</v>
      </c>
      <c r="AK141">
        <v>2.2686183424910387</v>
      </c>
      <c r="AL141">
        <v>1.6255412978931594</v>
      </c>
      <c r="AM141">
        <v>26.037364959716797</v>
      </c>
      <c r="AN141" s="33">
        <v>2</v>
      </c>
      <c r="AO141">
        <v>4.644859790802002</v>
      </c>
      <c r="AP141" s="33">
        <v>1</v>
      </c>
      <c r="AQ141">
        <v>9.2897195816040039</v>
      </c>
      <c r="AR141" s="33">
        <v>25.344142913818359</v>
      </c>
      <c r="AS141" s="33">
        <v>26.037364959716797</v>
      </c>
      <c r="AT141" s="33">
        <v>25.056983947753906</v>
      </c>
      <c r="AU141" s="33">
        <v>400.00131225585938</v>
      </c>
      <c r="AV141" s="33">
        <v>393.70278930664063</v>
      </c>
      <c r="AW141" s="33">
        <v>16.479410171508789</v>
      </c>
      <c r="AX141" s="33">
        <v>17.592996597290039</v>
      </c>
      <c r="AY141" s="33">
        <v>50.686214447021484</v>
      </c>
      <c r="AZ141" s="33">
        <v>54.111309051513672</v>
      </c>
      <c r="BA141" s="33">
        <v>400.27545166015625</v>
      </c>
      <c r="BB141" s="33">
        <v>1001.1813354492188</v>
      </c>
      <c r="BC141" s="33">
        <v>69.352325439453125</v>
      </c>
      <c r="BD141" s="33">
        <v>99.822952270507813</v>
      </c>
      <c r="BE141" s="33">
        <v>-11.938518524169922</v>
      </c>
      <c r="BF141" s="33">
        <v>0.86381673812866211</v>
      </c>
      <c r="BG141" s="33">
        <v>7.019834965467453E-2</v>
      </c>
      <c r="BH141" s="33">
        <v>5.8854552917182446E-3</v>
      </c>
      <c r="BI141" s="33">
        <v>2.660701610147953E-2</v>
      </c>
      <c r="BJ141" s="33">
        <v>1.9958224147558212E-3</v>
      </c>
      <c r="BK141" s="33">
        <v>0.75</v>
      </c>
      <c r="BL141" s="33">
        <v>-1.355140209197998</v>
      </c>
      <c r="BM141" s="33">
        <v>7.355140209197998</v>
      </c>
      <c r="BN141" s="33">
        <v>1</v>
      </c>
      <c r="BO141" s="33">
        <v>0</v>
      </c>
      <c r="BP141" s="33">
        <v>0.15999999642372131</v>
      </c>
      <c r="BQ141" s="33">
        <v>111115</v>
      </c>
      <c r="BR141">
        <v>2.0013772583007809</v>
      </c>
      <c r="BS141">
        <v>2.2686183424910386E-3</v>
      </c>
      <c r="BT141">
        <v>299.18736495971677</v>
      </c>
      <c r="BU141">
        <v>298.49414291381834</v>
      </c>
      <c r="BV141">
        <v>160.18901009137153</v>
      </c>
      <c r="BW141">
        <v>0.19915899707393331</v>
      </c>
      <c r="BX141">
        <v>3.3817261575196493</v>
      </c>
      <c r="BY141">
        <v>33.877240460245972</v>
      </c>
      <c r="BZ141">
        <v>16.284243862955933</v>
      </c>
      <c r="CA141">
        <v>25.690753936767578</v>
      </c>
      <c r="CB141">
        <v>3.3130037299527322</v>
      </c>
      <c r="CC141">
        <v>0.13572845009883622</v>
      </c>
      <c r="CD141">
        <v>1.75618485962649</v>
      </c>
      <c r="CE141">
        <v>1.5568188703262422</v>
      </c>
      <c r="CF141">
        <v>8.500882320793797E-2</v>
      </c>
      <c r="CG141">
        <v>24.693023218609273</v>
      </c>
      <c r="CH141">
        <v>0.62831201269637482</v>
      </c>
      <c r="CI141">
        <v>51.38274825091991</v>
      </c>
      <c r="CJ141">
        <v>392.00069756845704</v>
      </c>
      <c r="CK141">
        <v>1.535261252386325E-2</v>
      </c>
      <c r="CL141">
        <v>0</v>
      </c>
      <c r="CM141">
        <v>876.04031297770825</v>
      </c>
      <c r="CN141">
        <v>384.37359619140625</v>
      </c>
      <c r="CO141">
        <v>0.18497682656286349</v>
      </c>
      <c r="CP141" t="e">
        <v>#DIV/0!</v>
      </c>
    </row>
  </sheetData>
  <autoFilter ref="A1:CP1" xr:uid="{00000000-0001-0000-0000-000000000000}">
    <sortState xmlns:xlrd2="http://schemas.microsoft.com/office/spreadsheetml/2017/richdata2" ref="A2:CP141">
      <sortCondition ref="C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C45FC61240704CA4A0FBDDABB531B0" ma:contentTypeVersion="14" ma:contentTypeDescription="Crear nuevo documento." ma:contentTypeScope="" ma:versionID="d6606f2a1eb633373f76500bee2d5019">
  <xsd:schema xmlns:xsd="http://www.w3.org/2001/XMLSchema" xmlns:xs="http://www.w3.org/2001/XMLSchema" xmlns:p="http://schemas.microsoft.com/office/2006/metadata/properties" xmlns:ns2="365b7fe5-71d3-47a8-b5d8-21bd52ab0b4b" xmlns:ns3="d8397ebc-2112-43ec-ad95-a2a12f6d41cb" targetNamespace="http://schemas.microsoft.com/office/2006/metadata/properties" ma:root="true" ma:fieldsID="7dd94be0f7d1ddda45eeffd988f03007" ns2:_="" ns3:_="">
    <xsd:import namespace="365b7fe5-71d3-47a8-b5d8-21bd52ab0b4b"/>
    <xsd:import namespace="d8397ebc-2112-43ec-ad95-a2a12f6d4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5b7fe5-71d3-47a8-b5d8-21bd52ab0b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b0569c97-13e5-4974-9fc5-1847f6d489e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97ebc-2112-43ec-ad95-a2a12f6d41c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39443f9-1d1e-4964-af88-fcd4b10c5469}" ma:internalName="TaxCatchAll" ma:showField="CatchAllData" ma:web="d8397ebc-2112-43ec-ad95-a2a12f6d4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397ebc-2112-43ec-ad95-a2a12f6d41cb" xsi:nil="true"/>
    <lcf76f155ced4ddcb4097134ff3c332f xmlns="365b7fe5-71d3-47a8-b5d8-21bd52ab0b4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66CB766-9E24-492A-964F-B3C25A6658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E0AA3E-D2ED-41C4-BD53-0AC30E0D46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5b7fe5-71d3-47a8-b5d8-21bd52ab0b4b"/>
    <ds:schemaRef ds:uri="d8397ebc-2112-43ec-ad95-a2a12f6d4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804369-4F59-4953-9B63-54E4E637A2D1}">
  <ds:schemaRefs>
    <ds:schemaRef ds:uri="http://schemas.microsoft.com/office/2006/metadata/properties"/>
    <ds:schemaRef ds:uri="http://schemas.microsoft.com/office/infopath/2007/PartnerControls"/>
    <ds:schemaRef ds:uri="d8397ebc-2112-43ec-ad95-a2a12f6d41cb"/>
    <ds:schemaRef ds:uri="365b7fe5-71d3-47a8-b5d8-21bd52ab0b4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Metadatos </vt:lpstr>
      <vt:lpstr>Disease Index</vt:lpstr>
      <vt:lpstr>Mortalidad</vt:lpstr>
      <vt:lpstr>QY</vt:lpstr>
      <vt:lpstr>morpho</vt:lpstr>
      <vt:lpstr>roots</vt:lpstr>
      <vt:lpstr>Photosynthesis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Jesus</dc:creator>
  <cp:keywords/>
  <dc:description/>
  <cp:lastModifiedBy>GABRIELE GIUSEPPE ANTONIO SATTA</cp:lastModifiedBy>
  <cp:revision/>
  <dcterms:created xsi:type="dcterms:W3CDTF">2024-03-26T09:54:29Z</dcterms:created>
  <dcterms:modified xsi:type="dcterms:W3CDTF">2024-05-21T10:42:01Z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0x010100C9C45FC61240704CA4A0FBDDABB531B0</vt:lpwstr>
  </property>
  <property fmtid="{D5CDD505-2E9C-101B-9397-08002B2CF9AE}" pid="3" name="MediaServiceImageTags">
    <vt:lpwstr/>
  </property>
</Properties>
</file>