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U117" i="9" s="1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 s="1"/>
  <c r="EC6" i="10"/>
  <c r="EC42" i="10" s="1"/>
  <c r="EB6" i="10"/>
  <c r="EB42" i="10" s="1"/>
  <c r="EA6" i="10"/>
  <c r="EA42" i="10" s="1"/>
  <c r="DZ6" i="10"/>
  <c r="DZ42" i="10" s="1"/>
  <c r="DY6" i="10"/>
  <c r="DY42" i="10" s="1"/>
  <c r="DX6" i="10"/>
  <c r="DX42" i="10" s="1"/>
  <c r="DW6" i="10"/>
  <c r="DW42" i="10" s="1"/>
  <c r="DV6" i="10"/>
  <c r="DV42" i="10" s="1"/>
  <c r="DU6" i="10"/>
  <c r="DU42" i="10" s="1"/>
  <c r="DT6" i="10"/>
  <c r="DT42" i="10" s="1"/>
  <c r="DS6" i="10"/>
  <c r="DS42" i="10" s="1"/>
  <c r="DR6" i="10"/>
  <c r="DR42" i="10" s="1"/>
  <c r="DQ6" i="10"/>
  <c r="DQ42" i="10" s="1"/>
  <c r="DP6" i="10"/>
  <c r="DP42" i="10" s="1"/>
  <c r="DO6" i="10"/>
  <c r="DO42" i="10" s="1"/>
  <c r="DN6" i="10"/>
  <c r="DN42" i="10" s="1"/>
  <c r="DM6" i="10"/>
  <c r="DM42" i="10" s="1"/>
  <c r="DL6" i="10"/>
  <c r="DL42" i="10" s="1"/>
  <c r="DK6" i="10"/>
  <c r="DK42" i="10" s="1"/>
  <c r="DJ6" i="10"/>
  <c r="DJ42" i="10" s="1"/>
  <c r="DI6" i="10"/>
  <c r="DI42" i="10" s="1"/>
  <c r="DH6" i="10"/>
  <c r="DH42" i="10" s="1"/>
  <c r="DG6" i="10"/>
  <c r="DG42" i="10" s="1"/>
  <c r="DF6" i="10"/>
  <c r="DF42" i="10" s="1"/>
  <c r="DE6" i="10"/>
  <c r="DE42" i="10" s="1"/>
  <c r="DD6" i="10"/>
  <c r="DD42" i="10" s="1"/>
  <c r="DC6" i="10"/>
  <c r="DC42" i="10" s="1"/>
  <c r="DB6" i="10"/>
  <c r="DB42" i="10" s="1"/>
  <c r="DA6" i="10"/>
  <c r="DA42" i="10" s="1"/>
  <c r="CZ6" i="10"/>
  <c r="CZ42" i="10" s="1"/>
  <c r="CY6" i="10"/>
  <c r="CY42" i="10" s="1"/>
  <c r="CX6" i="10"/>
  <c r="CX42" i="10" s="1"/>
  <c r="CW6" i="10"/>
  <c r="CW42" i="10" s="1"/>
  <c r="CV6" i="10"/>
  <c r="CV42" i="10" s="1"/>
  <c r="CU6" i="10"/>
  <c r="CU42" i="10" s="1"/>
  <c r="CT6" i="10"/>
  <c r="CT42" i="10" s="1"/>
  <c r="CH6" i="10"/>
  <c r="CH42" i="10" s="1"/>
  <c r="CG6" i="10"/>
  <c r="CG42" i="10" s="1"/>
  <c r="CF6" i="10"/>
  <c r="CF42" i="10" s="1"/>
  <c r="CE6" i="10"/>
  <c r="CE42" i="10" s="1"/>
  <c r="CD6" i="10"/>
  <c r="CD42" i="10" s="1"/>
  <c r="CC6" i="10"/>
  <c r="CC42" i="10" s="1"/>
  <c r="CB6" i="10"/>
  <c r="CB42" i="10" s="1"/>
  <c r="CA6" i="10"/>
  <c r="CA42" i="10" s="1"/>
  <c r="BZ6" i="10"/>
  <c r="BZ42" i="10" s="1"/>
  <c r="BY6" i="10"/>
  <c r="BY42" i="10" s="1"/>
  <c r="BX6" i="10"/>
  <c r="BX42" i="10" s="1"/>
  <c r="BW6" i="10"/>
  <c r="BW42" i="10" s="1"/>
  <c r="BV6" i="10"/>
  <c r="BV42" i="10" s="1"/>
  <c r="BU6" i="10"/>
  <c r="BU42" i="10" s="1"/>
  <c r="BT6" i="10"/>
  <c r="BT42" i="10" s="1"/>
  <c r="BS6" i="10"/>
  <c r="BS42" i="10" s="1"/>
  <c r="BR6" i="10"/>
  <c r="BR42" i="10" s="1"/>
  <c r="BQ6" i="10"/>
  <c r="BQ42" i="10" s="1"/>
  <c r="BP6" i="10"/>
  <c r="BP42" i="10" s="1"/>
  <c r="BO6" i="10"/>
  <c r="BO42" i="10" s="1"/>
  <c r="BN6" i="10"/>
  <c r="BN42" i="10" s="1"/>
  <c r="BM6" i="10"/>
  <c r="BM42" i="10" s="1"/>
  <c r="BL6" i="10"/>
  <c r="BL42" i="10" s="1"/>
  <c r="BK6" i="10"/>
  <c r="BK42" i="10" s="1"/>
  <c r="BJ6" i="10"/>
  <c r="BJ42" i="10" s="1"/>
  <c r="BI6" i="10"/>
  <c r="BI42" i="10" s="1"/>
  <c r="BH6" i="10"/>
  <c r="BH42" i="10" s="1"/>
  <c r="BG6" i="10"/>
  <c r="BG42" i="10" s="1"/>
  <c r="BF6" i="10"/>
  <c r="BF42" i="10" s="1"/>
  <c r="BE6" i="10"/>
  <c r="BE42" i="10" s="1"/>
  <c r="BD6" i="10"/>
  <c r="BD42" i="10" s="1"/>
  <c r="BC6" i="10"/>
  <c r="BC42" i="10" s="1"/>
  <c r="BB6" i="10"/>
  <c r="BB42" i="10" s="1"/>
  <c r="BA6" i="10"/>
  <c r="BA42" i="10" s="1"/>
  <c r="AZ6" i="10"/>
  <c r="AZ42" i="10" s="1"/>
  <c r="AY6" i="10"/>
  <c r="AY42" i="10" s="1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R109" i="9" s="1"/>
  <c r="BS110" i="9" s="1"/>
  <c r="BU110" i="9" s="1"/>
  <c r="BW110" i="9" s="1"/>
  <c r="BQ99" i="9"/>
  <c r="BR99" i="9" s="1"/>
  <c r="BQ90" i="9"/>
  <c r="BR90" i="9" s="1"/>
  <c r="BQ89" i="9"/>
  <c r="BQ88" i="9"/>
  <c r="BR88" i="9" s="1"/>
  <c r="AO88" i="9"/>
  <c r="U88" i="9"/>
  <c r="U153" i="9" s="1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H41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R227" i="9" s="1"/>
  <c r="BQ226" i="9"/>
  <c r="BR226" i="9" s="1"/>
  <c r="BQ225" i="9"/>
  <c r="BR225" i="9" s="1"/>
  <c r="BQ224" i="9"/>
  <c r="BR224" i="9" s="1"/>
  <c r="BQ223" i="9"/>
  <c r="BR223" i="9" s="1"/>
  <c r="BS223" i="9" s="1"/>
  <c r="BU223" i="9" s="1"/>
  <c r="BW223" i="9" s="1"/>
  <c r="BQ222" i="9"/>
  <c r="BR222" i="9" s="1"/>
  <c r="BS222" i="9" s="1"/>
  <c r="BU222" i="9" s="1"/>
  <c r="BW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/>
  <c r="BQ196" i="9"/>
  <c r="BR196" i="9" s="1"/>
  <c r="BQ195" i="9"/>
  <c r="BR195" i="9" s="1"/>
  <c r="BQ194" i="9"/>
  <c r="BR194" i="9"/>
  <c r="BQ193" i="9"/>
  <c r="BR193" i="9" s="1"/>
  <c r="BQ192" i="9"/>
  <c r="BR192" i="9" s="1"/>
  <c r="BQ191" i="9"/>
  <c r="BR191" i="9" s="1"/>
  <c r="BQ180" i="9"/>
  <c r="BQ178" i="9"/>
  <c r="BR178" i="9" s="1"/>
  <c r="BQ177" i="9"/>
  <c r="BQ176" i="9"/>
  <c r="BR176" i="9"/>
  <c r="BQ175" i="9"/>
  <c r="BR175" i="9"/>
  <c r="BQ174" i="9"/>
  <c r="BR174" i="9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/>
  <c r="BQ155" i="9"/>
  <c r="BR155" i="9"/>
  <c r="BQ154" i="9"/>
  <c r="BR154" i="9"/>
  <c r="BQ153" i="9"/>
  <c r="BR153" i="9"/>
  <c r="BQ152" i="9"/>
  <c r="BR152" i="9"/>
  <c r="BQ151" i="9"/>
  <c r="BR151" i="9"/>
  <c r="BQ150" i="9"/>
  <c r="BR150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1" i="9" s="1"/>
  <c r="BU131" i="9" s="1"/>
  <c r="BW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Q72" i="9"/>
  <c r="BR72" i="9" s="1"/>
  <c r="BS72" i="9" s="1"/>
  <c r="BU72" i="9" s="1"/>
  <c r="BW72" i="9" s="1"/>
  <c r="BQ71" i="9"/>
  <c r="BR71" i="9" s="1"/>
  <c r="BQ70" i="9"/>
  <c r="BR70" i="9" s="1"/>
  <c r="BS70" i="9" s="1"/>
  <c r="BU70" i="9" s="1"/>
  <c r="BW70" i="9" s="1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S63" i="9" s="1"/>
  <c r="BU63" i="9" s="1"/>
  <c r="BW63" i="9" s="1"/>
  <c r="BQ62" i="9"/>
  <c r="BR62" i="9" s="1"/>
  <c r="BQ61" i="9"/>
  <c r="BR61" i="9" s="1"/>
  <c r="BS61" i="9" s="1"/>
  <c r="BU61" i="9" s="1"/>
  <c r="BW61" i="9" s="1"/>
  <c r="BQ60" i="9"/>
  <c r="BR60" i="9" s="1"/>
  <c r="BQ58" i="9"/>
  <c r="BQ57" i="9"/>
  <c r="BR57" i="9" s="1"/>
  <c r="BQ56" i="9"/>
  <c r="BR56" i="9" s="1"/>
  <c r="BQ55" i="9"/>
  <c r="BR55" i="9"/>
  <c r="BQ54" i="9"/>
  <c r="BR54" i="9"/>
  <c r="BQ53" i="9"/>
  <c r="BR53" i="9"/>
  <c r="BQ52" i="9"/>
  <c r="BR52" i="9"/>
  <c r="BQ51" i="9"/>
  <c r="BR51" i="9"/>
  <c r="BS51" i="9" s="1"/>
  <c r="BU51" i="9" s="1"/>
  <c r="BW51" i="9" s="1"/>
  <c r="BQ50" i="9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R21" i="9" s="1"/>
  <c r="BQ20" i="9"/>
  <c r="BR20" i="9" s="1"/>
  <c r="BQ18" i="9"/>
  <c r="BR18" i="9" s="1"/>
  <c r="BQ17" i="9"/>
  <c r="BR17" i="9" s="1"/>
  <c r="BQ16" i="9"/>
  <c r="BR16" i="9" s="1"/>
  <c r="BS17" i="9" s="1"/>
  <c r="BU17" i="9" s="1"/>
  <c r="BW17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Q6" i="9"/>
  <c r="BR6" i="9" s="1"/>
  <c r="BQ5" i="9"/>
  <c r="BR5" i="9" s="1"/>
  <c r="BQ4" i="9"/>
  <c r="BQ3" i="9"/>
  <c r="BS3" i="9" s="1"/>
  <c r="BU3" i="9" s="1"/>
  <c r="BW3" i="9" s="1"/>
  <c r="BR299" i="9"/>
  <c r="BR69" i="9"/>
  <c r="CE4" i="9"/>
  <c r="CE5" i="9" s="1"/>
  <c r="CE6" i="9" s="1"/>
  <c r="CE7" i="9" s="1"/>
  <c r="CE8" i="9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BP149" i="9"/>
  <c r="BP229" i="9"/>
  <c r="BP289" i="9"/>
  <c r="D21" i="9"/>
  <c r="BP49" i="9"/>
  <c r="BP89" i="9"/>
  <c r="BP119" i="9"/>
  <c r="BP283" i="9"/>
  <c r="BP288" i="9"/>
  <c r="U119" i="9"/>
  <c r="BR89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292" i="9"/>
  <c r="BP272" i="9"/>
  <c r="BP264" i="9"/>
  <c r="BP254" i="9"/>
  <c r="BP246" i="9"/>
  <c r="BP236" i="9"/>
  <c r="BP228" i="9"/>
  <c r="BP218" i="9"/>
  <c r="BP211" i="9"/>
  <c r="BP201" i="9"/>
  <c r="BP193" i="9"/>
  <c r="BP168" i="9"/>
  <c r="BP152" i="9"/>
  <c r="BP127" i="9"/>
  <c r="BP167" i="9"/>
  <c r="BP146" i="9"/>
  <c r="BP134" i="9"/>
  <c r="BP121" i="9"/>
  <c r="BP110" i="9"/>
  <c r="BP34" i="9"/>
  <c r="BP20" i="9"/>
  <c r="BP102" i="9"/>
  <c r="BP78" i="9"/>
  <c r="BP68" i="9"/>
  <c r="BP61" i="9"/>
  <c r="BP51" i="9"/>
  <c r="BP43" i="9"/>
  <c r="BP31" i="9"/>
  <c r="BP3" i="9"/>
  <c r="BR212" i="9"/>
  <c r="BS286" i="9"/>
  <c r="BU286" i="9" s="1"/>
  <c r="BW286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AX8" i="9"/>
  <c r="C10" i="9"/>
  <c r="AX9" i="9" s="1"/>
  <c r="BS269" i="9"/>
  <c r="BU269" i="9" s="1"/>
  <c r="BW269" i="9" s="1"/>
  <c r="AN43" i="10"/>
  <c r="L7" i="9"/>
  <c r="BS163" i="9"/>
  <c r="BU163" i="9" s="1"/>
  <c r="BW163" i="9" s="1"/>
  <c r="I7" i="9"/>
  <c r="H7" i="9" s="1"/>
  <c r="BR12" i="9"/>
  <c r="BR25" i="9"/>
  <c r="BR45" i="9"/>
  <c r="BR50" i="9"/>
  <c r="BR58" i="9"/>
  <c r="BS39" i="9"/>
  <c r="BU39" i="9" s="1"/>
  <c r="BW39" i="9" s="1"/>
  <c r="BR80" i="9"/>
  <c r="BR291" i="9"/>
  <c r="BS94" i="9"/>
  <c r="BU94" i="9" s="1"/>
  <c r="BW94" i="9" s="1"/>
  <c r="BS162" i="9"/>
  <c r="BU162" i="9" s="1"/>
  <c r="BW162" i="9" s="1"/>
  <c r="BR78" i="9"/>
  <c r="BR177" i="9"/>
  <c r="BS177" i="9" s="1"/>
  <c r="BU177" i="9" s="1"/>
  <c r="BW177" i="9" s="1"/>
  <c r="BR139" i="9"/>
  <c r="BR209" i="9"/>
  <c r="Q87" i="9" l="1"/>
  <c r="AO87" i="9" s="1"/>
  <c r="BR3" i="9"/>
  <c r="Q5" i="9"/>
  <c r="R5" i="9" s="1"/>
  <c r="BS108" i="9"/>
  <c r="BU108" i="9" s="1"/>
  <c r="BW108" i="9" s="1"/>
  <c r="BS193" i="9"/>
  <c r="BU193" i="9" s="1"/>
  <c r="BW193" i="9" s="1"/>
  <c r="BS173" i="9"/>
  <c r="BU173" i="9" s="1"/>
  <c r="BW173" i="9" s="1"/>
  <c r="BS151" i="9"/>
  <c r="BU151" i="9" s="1"/>
  <c r="BW151" i="9" s="1"/>
  <c r="BS152" i="9"/>
  <c r="BU152" i="9" s="1"/>
  <c r="BW152" i="9" s="1"/>
  <c r="BS155" i="9"/>
  <c r="BU155" i="9" s="1"/>
  <c r="BW155" i="9" s="1"/>
  <c r="BS156" i="9"/>
  <c r="BU156" i="9" s="1"/>
  <c r="BW156" i="9" s="1"/>
  <c r="BS176" i="9"/>
  <c r="BU176" i="9" s="1"/>
  <c r="BW176" i="9" s="1"/>
  <c r="BS195" i="9"/>
  <c r="BU195" i="9" s="1"/>
  <c r="BW195" i="9" s="1"/>
  <c r="BS225" i="9"/>
  <c r="BU225" i="9" s="1"/>
  <c r="BW225" i="9" s="1"/>
  <c r="BS190" i="9"/>
  <c r="BU190" i="9" s="1"/>
  <c r="BW190" i="9" s="1"/>
  <c r="BS161" i="9"/>
  <c r="BU161" i="9" s="1"/>
  <c r="BW161" i="9" s="1"/>
  <c r="BS46" i="9"/>
  <c r="BU46" i="9" s="1"/>
  <c r="BW46" i="9" s="1"/>
  <c r="BS252" i="9"/>
  <c r="BU252" i="9" s="1"/>
  <c r="BW252" i="9" s="1"/>
  <c r="BS258" i="9"/>
  <c r="BU258" i="9" s="1"/>
  <c r="BW258" i="9" s="1"/>
  <c r="BS235" i="9"/>
  <c r="BU235" i="9" s="1"/>
  <c r="BW235" i="9" s="1"/>
  <c r="I14" i="23"/>
  <c r="BS102" i="9"/>
  <c r="BU102" i="9" s="1"/>
  <c r="BW102" i="9" s="1"/>
  <c r="BS7" i="9"/>
  <c r="BU7" i="9" s="1"/>
  <c r="BW7" i="9" s="1"/>
  <c r="BS103" i="9"/>
  <c r="BU103" i="9" s="1"/>
  <c r="BW103" i="9" s="1"/>
  <c r="BS282" i="9"/>
  <c r="BU282" i="9" s="1"/>
  <c r="BW282" i="9" s="1"/>
  <c r="BS192" i="9"/>
  <c r="BU192" i="9" s="1"/>
  <c r="BW192" i="9" s="1"/>
  <c r="BS199" i="9"/>
  <c r="BU199" i="9" s="1"/>
  <c r="BW199" i="9" s="1"/>
  <c r="BS196" i="9"/>
  <c r="BU196" i="9" s="1"/>
  <c r="BW196" i="9" s="1"/>
  <c r="BS212" i="9"/>
  <c r="BU212" i="9" s="1"/>
  <c r="BW212" i="9" s="1"/>
  <c r="BS99" i="9"/>
  <c r="BU99" i="9" s="1"/>
  <c r="BW99" i="9" s="1"/>
  <c r="BS74" i="9"/>
  <c r="BU74" i="9" s="1"/>
  <c r="BW74" i="9" s="1"/>
  <c r="BS247" i="9"/>
  <c r="BU247" i="9" s="1"/>
  <c r="BW247" i="9" s="1"/>
  <c r="N40" i="25"/>
  <c r="L40" i="25" s="1"/>
  <c r="O40" i="25" s="1"/>
  <c r="G17" i="23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N3" i="23" s="1"/>
  <c r="D4" i="23"/>
  <c r="CH217" i="10"/>
  <c r="CH216" i="10" s="1"/>
  <c r="CH215" i="10" s="1"/>
  <c r="CH184" i="10"/>
  <c r="CH183" i="10" s="1"/>
  <c r="Q40" i="9"/>
  <c r="AO23" i="9"/>
  <c r="HQ7" i="10"/>
  <c r="AM7" i="10"/>
  <c r="AL7" i="10" s="1"/>
  <c r="V87" i="9"/>
  <c r="AP7" i="9"/>
  <c r="T13" i="1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S189" i="9"/>
  <c r="BU189" i="9" s="1"/>
  <c r="BW189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S237" i="9"/>
  <c r="BU237" i="9" s="1"/>
  <c r="BW237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5" i="23"/>
  <c r="J12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AY4" i="18" l="1"/>
  <c r="AY5" i="18"/>
  <c r="BS135" i="9"/>
  <c r="BU135" i="9" s="1"/>
  <c r="BW135" i="9" s="1"/>
  <c r="J14" i="23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0" i="23"/>
  <c r="AH12" i="23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3" i="23" l="1"/>
  <c r="AG13" i="23" s="1"/>
  <c r="AI13" i="23" s="1"/>
  <c r="AH14" i="23"/>
  <c r="AG14" i="23" s="1"/>
  <c r="AI14" i="23" s="1"/>
  <c r="AH11" i="23"/>
  <c r="AH15" i="23"/>
  <c r="AG15" i="23" s="1"/>
  <c r="AI15" i="23" s="1"/>
  <c r="N15" i="23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BF74" i="9" l="1"/>
  <c r="CC4" i="9"/>
  <c r="CD4" i="9" s="1"/>
  <c r="CF4" i="9" s="1"/>
  <c r="BF110" i="9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3" i="9" l="1"/>
  <c r="DH4" i="9"/>
  <c r="CP4" i="9"/>
  <c r="CP3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BJ76" i="9" s="1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U147" i="10" l="1"/>
  <c r="F20" i="30" s="1"/>
  <c r="AN5" i="10"/>
  <c r="AL5" i="10"/>
  <c r="AM5" i="10"/>
  <c r="AK5" i="10"/>
  <c r="AJ5" i="10"/>
  <c r="DH5" i="9"/>
  <c r="AU124" i="10"/>
  <c r="F17" i="30" s="1"/>
  <c r="CP5" i="9"/>
  <c r="AU137" i="10"/>
  <c r="FS122" i="10"/>
  <c r="FS43" i="10"/>
  <c r="FR7" i="10"/>
  <c r="AI26" i="10"/>
  <c r="AI21" i="10"/>
  <c r="AI13" i="10"/>
  <c r="AI35" i="10"/>
  <c r="AI25" i="10"/>
  <c r="AI19" i="10"/>
  <c r="AI12" i="10"/>
  <c r="AI31" i="10"/>
  <c r="AI24" i="10"/>
  <c r="AI23" i="10"/>
  <c r="AI15" i="10"/>
  <c r="AI11" i="10"/>
  <c r="AI30" i="10"/>
  <c r="AI22" i="10"/>
  <c r="AI14" i="10"/>
  <c r="AI10" i="10"/>
  <c r="AI9" i="10" s="1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21" i="10"/>
  <c r="AN19" i="10"/>
  <c r="AN13" i="10"/>
  <c r="AN12" i="10"/>
  <c r="AN10" i="10"/>
  <c r="AN35" i="10"/>
  <c r="AN30" i="10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I36" i="10"/>
  <c r="AI20" i="10" s="1"/>
  <c r="AI27" i="10" s="1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J112" i="9" s="1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N32" i="10" l="1"/>
  <c r="DH6" i="9"/>
  <c r="AI32" i="10"/>
  <c r="AI33" i="10" s="1"/>
  <c r="CP6" i="9"/>
  <c r="AN9" i="10"/>
  <c r="AN16" i="10" s="1"/>
  <c r="AN36" i="10"/>
  <c r="AI16" i="10"/>
  <c r="J107" i="9"/>
  <c r="AU135" i="10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BN110" i="9"/>
  <c r="AK31" i="10"/>
  <c r="AK30" i="10"/>
  <c r="AK21" i="10"/>
  <c r="AK10" i="10"/>
  <c r="AK12" i="10"/>
  <c r="AK24" i="10"/>
  <c r="AK22" i="10"/>
  <c r="AK13" i="10"/>
  <c r="AK35" i="10"/>
  <c r="AK8" i="10"/>
  <c r="AK23" i="10"/>
  <c r="AK14" i="10"/>
  <c r="AK25" i="10"/>
  <c r="AK15" i="10"/>
  <c r="AK26" i="10"/>
  <c r="AK11" i="10"/>
  <c r="AK9" i="10" s="1"/>
  <c r="AK19" i="10"/>
  <c r="AM13" i="10"/>
  <c r="AM31" i="10"/>
  <c r="AM11" i="10"/>
  <c r="AM14" i="10"/>
  <c r="AM35" i="10"/>
  <c r="AM24" i="10"/>
  <c r="AM10" i="10"/>
  <c r="AM26" i="10"/>
  <c r="AM25" i="10"/>
  <c r="AM23" i="10"/>
  <c r="AM30" i="10"/>
  <c r="AM32" i="10" s="1"/>
  <c r="AM12" i="10"/>
  <c r="AM8" i="10"/>
  <c r="AM21" i="10"/>
  <c r="AM19" i="10"/>
  <c r="AM15" i="10"/>
  <c r="AM22" i="10"/>
  <c r="BN111" i="9"/>
  <c r="BE111" i="9" s="1"/>
  <c r="J3" i="9"/>
  <c r="J9" i="9" s="1"/>
  <c r="AN20" i="10"/>
  <c r="AN27" i="10" s="1"/>
  <c r="AN33" i="10" s="1"/>
  <c r="AN34" i="10" s="1"/>
  <c r="AL25" i="10"/>
  <c r="AL23" i="10"/>
  <c r="AL14" i="10"/>
  <c r="AL26" i="10"/>
  <c r="AL19" i="10"/>
  <c r="AL15" i="10"/>
  <c r="AL10" i="10"/>
  <c r="AL21" i="10"/>
  <c r="AL8" i="10"/>
  <c r="AL31" i="10"/>
  <c r="AL30" i="10"/>
  <c r="AL12" i="10"/>
  <c r="AL13" i="10"/>
  <c r="AL35" i="10"/>
  <c r="AL24" i="10"/>
  <c r="AL22" i="10"/>
  <c r="AL11" i="10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I144" i="9" s="1"/>
  <c r="CO124" i="10"/>
  <c r="CO141" i="10"/>
  <c r="I139" i="9" s="1"/>
  <c r="CO136" i="10"/>
  <c r="I133" i="9" s="1"/>
  <c r="CO123" i="10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H7" i="27"/>
  <c r="F33" i="30"/>
  <c r="F7" i="30"/>
  <c r="J98" i="9"/>
  <c r="J101" i="9" s="1"/>
  <c r="J6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148" i="9"/>
  <c r="I123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R61" i="10"/>
  <c r="AR76" i="10" s="1"/>
  <c r="AR41" i="10" s="1"/>
  <c r="AH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I34" i="10" l="1"/>
  <c r="I134" i="9"/>
  <c r="BN112" i="9"/>
  <c r="BE112" i="9" s="1"/>
  <c r="CO127" i="10"/>
  <c r="I120" i="9"/>
  <c r="AL36" i="10"/>
  <c r="AL9" i="10"/>
  <c r="AK32" i="10"/>
  <c r="AH9" i="10"/>
  <c r="AH16" i="10" s="1"/>
  <c r="AH34" i="10" s="1"/>
  <c r="AJ9" i="10"/>
  <c r="AG41" i="10"/>
  <c r="AH33" i="10"/>
  <c r="AM9" i="10"/>
  <c r="AM16" i="10" s="1"/>
  <c r="I67" i="9"/>
  <c r="I66" i="9"/>
  <c r="AH109" i="10"/>
  <c r="AH97" i="10"/>
  <c r="AH82" i="10"/>
  <c r="AH96" i="10"/>
  <c r="AH72" i="10"/>
  <c r="AH64" i="10"/>
  <c r="AH71" i="10"/>
  <c r="AH56" i="10"/>
  <c r="AH50" i="10"/>
  <c r="AH3" i="10"/>
  <c r="AH116" i="10"/>
  <c r="AH88" i="10"/>
  <c r="AH113" i="10"/>
  <c r="AH101" i="10"/>
  <c r="AH89" i="10"/>
  <c r="AH84" i="10"/>
  <c r="AH60" i="10"/>
  <c r="AH55" i="10"/>
  <c r="AH49" i="10"/>
  <c r="AH48" i="10" s="1"/>
  <c r="AH112" i="10"/>
  <c r="AH98" i="10"/>
  <c r="AH111" i="10"/>
  <c r="AH87" i="10"/>
  <c r="AH70" i="10"/>
  <c r="AH73" i="10"/>
  <c r="AH59" i="10"/>
  <c r="AH52" i="10"/>
  <c r="AH115" i="10"/>
  <c r="AH114" i="10" s="1"/>
  <c r="AH102" i="10"/>
  <c r="AH94" i="10"/>
  <c r="AH100" i="10"/>
  <c r="AH86" i="10"/>
  <c r="AH85" i="10" s="1"/>
  <c r="AH66" i="10"/>
  <c r="AH83" i="10"/>
  <c r="AH65" i="10"/>
  <c r="AH51" i="10"/>
  <c r="AH53" i="10" s="1"/>
  <c r="J66" i="9"/>
  <c r="J70" i="9"/>
  <c r="CN41" i="10"/>
  <c r="CN148" i="10" s="1"/>
  <c r="J8" i="9"/>
  <c r="J49" i="9" s="1"/>
  <c r="I70" i="9"/>
  <c r="AL20" i="10"/>
  <c r="AL27" i="10" s="1"/>
  <c r="AL32" i="10"/>
  <c r="AK16" i="10"/>
  <c r="I3" i="9"/>
  <c r="AK36" i="10"/>
  <c r="AK20" i="10" s="1"/>
  <c r="AK27" i="10" s="1"/>
  <c r="AK33" i="10" s="1"/>
  <c r="AJ32" i="10"/>
  <c r="AJ16" i="10"/>
  <c r="AL16" i="10"/>
  <c r="AM41" i="10"/>
  <c r="AL41" i="10"/>
  <c r="AK41" i="10"/>
  <c r="AJ41" i="10"/>
  <c r="AI41" i="10"/>
  <c r="CP7" i="9"/>
  <c r="DH7" i="9"/>
  <c r="AM36" i="10"/>
  <c r="AM20" i="10" s="1"/>
  <c r="AM27" i="10" s="1"/>
  <c r="AM33" i="10" s="1"/>
  <c r="AJ36" i="10"/>
  <c r="AJ20" i="10" s="1"/>
  <c r="AJ27" i="10" s="1"/>
  <c r="J105" i="9"/>
  <c r="AU142" i="10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94" i="10"/>
  <c r="AG112" i="10"/>
  <c r="AG100" i="10"/>
  <c r="AG96" i="10"/>
  <c r="AG84" i="10"/>
  <c r="AG71" i="10"/>
  <c r="AG97" i="10"/>
  <c r="AG88" i="10"/>
  <c r="AG86" i="10"/>
  <c r="AG102" i="10"/>
  <c r="AG82" i="10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DW41" i="10" s="1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AS3" i="18"/>
  <c r="AS7" i="18" s="1"/>
  <c r="AK5" i="16"/>
  <c r="AK10" i="16" s="1"/>
  <c r="AK40" i="16" s="1"/>
  <c r="AK49" i="16" s="1"/>
  <c r="AG4" i="19"/>
  <c r="AG7" i="19" s="1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67" i="10"/>
  <c r="AG48" i="10"/>
  <c r="AG99" i="10"/>
  <c r="AG95" i="10"/>
  <c r="AG81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I55" i="9"/>
  <c r="F37" i="30"/>
  <c r="J171" i="9"/>
  <c r="J170" i="9"/>
  <c r="J10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O138" i="10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J124" i="9" l="1"/>
  <c r="AG9" i="10"/>
  <c r="AG16" i="10" s="1"/>
  <c r="AG57" i="10"/>
  <c r="AG85" i="10"/>
  <c r="AG90" i="10" s="1"/>
  <c r="AH69" i="10"/>
  <c r="J129" i="9"/>
  <c r="J136" i="9" s="1"/>
  <c r="AT3" i="9"/>
  <c r="AK96" i="9" s="1"/>
  <c r="J41" i="9"/>
  <c r="J45" i="9"/>
  <c r="BN45" i="9"/>
  <c r="BE45" i="9" s="1"/>
  <c r="AQ5" i="16"/>
  <c r="AQ10" i="16" s="1"/>
  <c r="AQ40" i="16" s="1"/>
  <c r="AQ49" i="16" s="1"/>
  <c r="AM4" i="19"/>
  <c r="AM7" i="19" s="1"/>
  <c r="AY3" i="18"/>
  <c r="AY7" i="18" s="1"/>
  <c r="AG33" i="10"/>
  <c r="AG53" i="10"/>
  <c r="AL101" i="10"/>
  <c r="AL113" i="10"/>
  <c r="AL98" i="10"/>
  <c r="AL89" i="10"/>
  <c r="AL86" i="10"/>
  <c r="AL66" i="10"/>
  <c r="AL60" i="10"/>
  <c r="AL52" i="10"/>
  <c r="AL109" i="10"/>
  <c r="AL88" i="10"/>
  <c r="AL87" i="10"/>
  <c r="AL96" i="10"/>
  <c r="AL72" i="10"/>
  <c r="AL71" i="10"/>
  <c r="AL73" i="10"/>
  <c r="AL56" i="10"/>
  <c r="AL49" i="10"/>
  <c r="AL111" i="10"/>
  <c r="AL116" i="10"/>
  <c r="AL82" i="10"/>
  <c r="AL112" i="10"/>
  <c r="AL100" i="10"/>
  <c r="AL70" i="10"/>
  <c r="AL69" i="10" s="1"/>
  <c r="AL65" i="10"/>
  <c r="AL55" i="10"/>
  <c r="AL50" i="10"/>
  <c r="AL115" i="10"/>
  <c r="AL114" i="10" s="1"/>
  <c r="AL97" i="10"/>
  <c r="AL102" i="10"/>
  <c r="AL94" i="10"/>
  <c r="AL84" i="10"/>
  <c r="AL83" i="10"/>
  <c r="AL64" i="10"/>
  <c r="AL59" i="10"/>
  <c r="AL51" i="10"/>
  <c r="AL53" i="10" s="1"/>
  <c r="AL3" i="10"/>
  <c r="AM34" i="10"/>
  <c r="AK34" i="10"/>
  <c r="I129" i="9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4" i="10"/>
  <c r="AI71" i="10"/>
  <c r="AI66" i="10"/>
  <c r="AI51" i="10"/>
  <c r="AI113" i="10"/>
  <c r="AI115" i="10"/>
  <c r="AI86" i="10"/>
  <c r="AI85" i="10" s="1"/>
  <c r="AI97" i="10"/>
  <c r="AI73" i="10"/>
  <c r="AI72" i="10"/>
  <c r="AI60" i="10"/>
  <c r="AI56" i="10"/>
  <c r="AI64" i="10"/>
  <c r="AI3" i="10"/>
  <c r="AI102" i="10"/>
  <c r="AI111" i="10"/>
  <c r="AI110" i="10" s="1"/>
  <c r="AI116" i="10"/>
  <c r="AI109" i="10"/>
  <c r="AI98" i="10"/>
  <c r="AI65" i="10"/>
  <c r="AI70" i="10"/>
  <c r="AI55" i="10"/>
  <c r="AI50" i="10"/>
  <c r="AM112" i="10"/>
  <c r="AM98" i="10"/>
  <c r="AM111" i="10"/>
  <c r="AM88" i="10"/>
  <c r="AM89" i="10"/>
  <c r="AM66" i="10"/>
  <c r="AM83" i="10"/>
  <c r="AM51" i="10"/>
  <c r="AM113" i="10"/>
  <c r="AM96" i="10"/>
  <c r="AM94" i="10"/>
  <c r="AM100" i="10"/>
  <c r="AM84" i="10"/>
  <c r="AM82" i="10"/>
  <c r="AM64" i="10"/>
  <c r="AM56" i="10"/>
  <c r="AM71" i="10"/>
  <c r="AM102" i="10"/>
  <c r="AM87" i="10"/>
  <c r="AM86" i="10"/>
  <c r="AM97" i="10"/>
  <c r="AM65" i="10"/>
  <c r="AM101" i="10"/>
  <c r="AM60" i="10"/>
  <c r="AM55" i="10"/>
  <c r="AM50" i="10"/>
  <c r="AM116" i="10"/>
  <c r="AM115" i="10"/>
  <c r="AM114" i="10" s="1"/>
  <c r="AM109" i="10"/>
  <c r="AM73" i="10"/>
  <c r="AM72" i="10"/>
  <c r="AM70" i="10"/>
  <c r="AM59" i="10"/>
  <c r="AM52" i="10"/>
  <c r="AM49" i="10"/>
  <c r="AM3" i="10"/>
  <c r="AH95" i="10"/>
  <c r="AG69" i="10"/>
  <c r="AG74" i="10" s="1"/>
  <c r="AG93" i="10"/>
  <c r="AG103" i="10" s="1"/>
  <c r="F19" i="30"/>
  <c r="F39" i="30" s="1"/>
  <c r="AU148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AH99" i="10"/>
  <c r="AH81" i="10"/>
  <c r="AH90" i="10" s="1"/>
  <c r="DH8" i="9"/>
  <c r="BN113" i="9"/>
  <c r="CP8" i="9"/>
  <c r="AG114" i="10"/>
  <c r="AG110" i="10"/>
  <c r="AG117" i="10" s="1"/>
  <c r="J112" i="9"/>
  <c r="J67" i="9"/>
  <c r="AK111" i="10"/>
  <c r="AK89" i="10"/>
  <c r="AK97" i="10"/>
  <c r="AK94" i="10"/>
  <c r="AK87" i="10"/>
  <c r="AK72" i="10"/>
  <c r="AK64" i="10"/>
  <c r="AK56" i="10"/>
  <c r="AK50" i="10"/>
  <c r="AK100" i="10"/>
  <c r="AK113" i="10"/>
  <c r="AK83" i="10"/>
  <c r="AK96" i="10"/>
  <c r="AK86" i="10"/>
  <c r="AK85" i="10" s="1"/>
  <c r="AK82" i="10"/>
  <c r="AK73" i="10"/>
  <c r="AK55" i="10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9" i="10" s="1"/>
  <c r="AK65" i="10"/>
  <c r="AK59" i="10"/>
  <c r="AK49" i="10"/>
  <c r="AK48" i="10" s="1"/>
  <c r="AK3" i="10"/>
  <c r="AJ33" i="10"/>
  <c r="AJ34" i="10" s="1"/>
  <c r="AL33" i="10"/>
  <c r="AL34" i="10" s="1"/>
  <c r="AH93" i="10"/>
  <c r="AH110" i="10"/>
  <c r="AH117" i="10" s="1"/>
  <c r="AH57" i="10"/>
  <c r="AH61" i="10" s="1"/>
  <c r="AH67" i="10"/>
  <c r="AH74" i="10" s="1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33" i="9"/>
  <c r="J15" i="9"/>
  <c r="BM114" i="9"/>
  <c r="J130" i="9"/>
  <c r="GC126" i="10"/>
  <c r="H168" i="9" s="1"/>
  <c r="BK14" i="9"/>
  <c r="GC129" i="10"/>
  <c r="H171" i="9" s="1"/>
  <c r="BK79" i="9"/>
  <c r="AF7" i="27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EC11" i="10" l="1"/>
  <c r="AI81" i="10"/>
  <c r="DW11" i="10"/>
  <c r="AM57" i="10"/>
  <c r="AI53" i="10"/>
  <c r="J140" i="9"/>
  <c r="J137" i="9"/>
  <c r="AQ147" i="10"/>
  <c r="F113" i="9" s="1"/>
  <c r="DZ11" i="10"/>
  <c r="AL67" i="10"/>
  <c r="AL74" i="10" s="1"/>
  <c r="AL57" i="10"/>
  <c r="DX11" i="10"/>
  <c r="DV11" i="10"/>
  <c r="AG61" i="10"/>
  <c r="AG76" i="10" s="1"/>
  <c r="EA11" i="10"/>
  <c r="AF9" i="10"/>
  <c r="AF16" i="10" s="1"/>
  <c r="AK57" i="10"/>
  <c r="AG105" i="10"/>
  <c r="AQ124" i="10"/>
  <c r="F90" i="9" s="1"/>
  <c r="F3" i="9" s="1"/>
  <c r="F98" i="9"/>
  <c r="DY11" i="10"/>
  <c r="AJ81" i="10"/>
  <c r="AJ90" i="10" s="1"/>
  <c r="AQ137" i="10"/>
  <c r="F107" i="9" s="1"/>
  <c r="AM69" i="10"/>
  <c r="H69" i="9"/>
  <c r="AF110" i="10"/>
  <c r="AF36" i="10"/>
  <c r="AF20" i="10" s="1"/>
  <c r="AF27" i="10" s="1"/>
  <c r="AK81" i="10"/>
  <c r="AK90" i="10" s="1"/>
  <c r="AJ114" i="10"/>
  <c r="AJ117" i="10" s="1"/>
  <c r="AM48" i="10"/>
  <c r="AM67" i="10"/>
  <c r="AI114" i="10"/>
  <c r="AI117" i="10" s="1"/>
  <c r="EB11" i="10"/>
  <c r="AF48" i="10"/>
  <c r="AF57" i="10"/>
  <c r="AL48" i="10"/>
  <c r="BN114" i="9"/>
  <c r="BE114" i="9" s="1"/>
  <c r="AF95" i="10"/>
  <c r="AF93" i="10" s="1"/>
  <c r="AF32" i="10"/>
  <c r="AK95" i="10"/>
  <c r="AK93" i="10" s="1"/>
  <c r="AK110" i="10"/>
  <c r="AU3" i="18"/>
  <c r="AU7" i="18" s="1"/>
  <c r="AM5" i="16"/>
  <c r="AM10" i="16" s="1"/>
  <c r="AM40" i="16" s="1"/>
  <c r="AM49" i="16" s="1"/>
  <c r="AI4" i="19"/>
  <c r="AI7" i="19" s="1"/>
  <c r="AM110" i="10"/>
  <c r="AM117" i="10" s="1"/>
  <c r="AI57" i="10"/>
  <c r="AT3" i="18"/>
  <c r="AT7" i="18" s="1"/>
  <c r="AL5" i="16"/>
  <c r="AL10" i="16" s="1"/>
  <c r="AL40" i="16" s="1"/>
  <c r="AL49" i="16" s="1"/>
  <c r="AH4" i="19"/>
  <c r="AH7" i="19" s="1"/>
  <c r="AI90" i="10"/>
  <c r="J34" i="9"/>
  <c r="J142" i="9"/>
  <c r="J145" i="9" s="1"/>
  <c r="DH9" i="9"/>
  <c r="CP9" i="9"/>
  <c r="H66" i="9"/>
  <c r="AN114" i="10"/>
  <c r="AF53" i="10"/>
  <c r="AF67" i="10"/>
  <c r="AF69" i="10"/>
  <c r="AF85" i="10"/>
  <c r="AF99" i="10"/>
  <c r="AH76" i="10"/>
  <c r="AV3" i="18"/>
  <c r="AV7" i="18" s="1"/>
  <c r="AJ4" i="19"/>
  <c r="AJ7" i="19" s="1"/>
  <c r="AN5" i="16"/>
  <c r="AN10" i="16" s="1"/>
  <c r="AN40" i="16" s="1"/>
  <c r="AN49" i="16" s="1"/>
  <c r="AJ48" i="10"/>
  <c r="AJ69" i="10"/>
  <c r="AJ57" i="10"/>
  <c r="AJ95" i="10"/>
  <c r="AJ93" i="10" s="1"/>
  <c r="AM81" i="10"/>
  <c r="AM95" i="10"/>
  <c r="AM93" i="10" s="1"/>
  <c r="AI69" i="10"/>
  <c r="AI67" i="10"/>
  <c r="AI99" i="10"/>
  <c r="AL99" i="10"/>
  <c r="AL110" i="10"/>
  <c r="AK114" i="10"/>
  <c r="AK67" i="10"/>
  <c r="AK74" i="10" s="1"/>
  <c r="J115" i="9"/>
  <c r="J71" i="9"/>
  <c r="BE113" i="9"/>
  <c r="H70" i="9"/>
  <c r="AH103" i="10"/>
  <c r="AH105" i="10" s="1"/>
  <c r="AH119" i="10" s="1"/>
  <c r="AJ99" i="10"/>
  <c r="AG119" i="10"/>
  <c r="AI48" i="10"/>
  <c r="AI95" i="10"/>
  <c r="AL117" i="10"/>
  <c r="AL85" i="10"/>
  <c r="H115" i="9"/>
  <c r="AF81" i="10"/>
  <c r="AF114" i="10"/>
  <c r="AK53" i="10"/>
  <c r="AK99" i="10"/>
  <c r="AJ53" i="10"/>
  <c r="AJ67" i="10"/>
  <c r="AL4" i="19"/>
  <c r="AL7" i="19" s="1"/>
  <c r="AP5" i="16"/>
  <c r="AP10" i="16" s="1"/>
  <c r="AP40" i="16" s="1"/>
  <c r="AP49" i="16" s="1"/>
  <c r="AX3" i="18"/>
  <c r="AX7" i="18" s="1"/>
  <c r="AM85" i="10"/>
  <c r="AM90" i="10" s="1"/>
  <c r="AM99" i="10"/>
  <c r="AM53" i="10"/>
  <c r="AI93" i="10"/>
  <c r="I130" i="9"/>
  <c r="I136" i="9"/>
  <c r="AK4" i="19"/>
  <c r="AK7" i="19" s="1"/>
  <c r="AO5" i="16"/>
  <c r="AO10" i="16" s="1"/>
  <c r="AO40" i="16" s="1"/>
  <c r="AO49" i="16" s="1"/>
  <c r="AW3" i="18"/>
  <c r="AW7" i="18" s="1"/>
  <c r="AL81" i="10"/>
  <c r="AL95" i="10"/>
  <c r="AL93" i="10" s="1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U3" i="10" s="1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Q3" i="10" s="1"/>
  <c r="FR41" i="10"/>
  <c r="FR3" i="10" s="1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EC132" i="10"/>
  <c r="EC133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AK117" i="10" l="1"/>
  <c r="AI61" i="10"/>
  <c r="AK61" i="10"/>
  <c r="AQ135" i="10"/>
  <c r="F105" i="9" s="1"/>
  <c r="F101" i="9"/>
  <c r="AE110" i="10"/>
  <c r="AM74" i="10"/>
  <c r="AL61" i="10"/>
  <c r="AL76" i="10" s="1"/>
  <c r="AL130" i="10" s="1"/>
  <c r="AO17" i="16" s="1"/>
  <c r="BN115" i="9"/>
  <c r="BE115" i="9" s="1"/>
  <c r="AF61" i="10"/>
  <c r="F70" i="9"/>
  <c r="F66" i="9"/>
  <c r="F8" i="9"/>
  <c r="F69" i="9"/>
  <c r="AG136" i="10"/>
  <c r="AJ23" i="16" s="1"/>
  <c r="AG145" i="10"/>
  <c r="AJ32" i="16" s="1"/>
  <c r="AG141" i="10"/>
  <c r="AJ28" i="16" s="1"/>
  <c r="AG125" i="10"/>
  <c r="AJ12" i="16" s="1"/>
  <c r="AJ11" i="16" s="1"/>
  <c r="AG134" i="10"/>
  <c r="AG146" i="10"/>
  <c r="AJ33" i="16" s="1"/>
  <c r="AG140" i="10"/>
  <c r="AJ27" i="16" s="1"/>
  <c r="AG126" i="10"/>
  <c r="AJ13" i="16" s="1"/>
  <c r="M45" i="11"/>
  <c r="AG139" i="10"/>
  <c r="AJ26" i="16" s="1"/>
  <c r="AG127" i="10"/>
  <c r="AJ14" i="16" s="1"/>
  <c r="AG129" i="10"/>
  <c r="M43" i="11"/>
  <c r="AG138" i="10"/>
  <c r="AJ25" i="16" s="1"/>
  <c r="AG128" i="10"/>
  <c r="AG130" i="10"/>
  <c r="AJ17" i="16" s="1"/>
  <c r="AE81" i="10"/>
  <c r="AE114" i="10"/>
  <c r="AJ74" i="10"/>
  <c r="AE90" i="10"/>
  <c r="AE32" i="10"/>
  <c r="AE9" i="10"/>
  <c r="AE16" i="10" s="1"/>
  <c r="AM61" i="10"/>
  <c r="AF117" i="10"/>
  <c r="AL90" i="10"/>
  <c r="CD73" i="10"/>
  <c r="DV48" i="10"/>
  <c r="AF103" i="10"/>
  <c r="AF105" i="10" s="1"/>
  <c r="AF119" i="10" s="1"/>
  <c r="AE53" i="10"/>
  <c r="AE67" i="10"/>
  <c r="AF33" i="10"/>
  <c r="AF34" i="10" s="1"/>
  <c r="AF90" i="10"/>
  <c r="AF74" i="10"/>
  <c r="AF76" i="10" s="1"/>
  <c r="AL129" i="10"/>
  <c r="H136" i="9"/>
  <c r="H130" i="9"/>
  <c r="H33" i="9"/>
  <c r="G69" i="9"/>
  <c r="G66" i="9"/>
  <c r="CP10" i="9"/>
  <c r="DH10" i="9"/>
  <c r="AE48" i="10"/>
  <c r="AE57" i="10"/>
  <c r="AE99" i="10"/>
  <c r="DV70" i="10"/>
  <c r="AM76" i="10"/>
  <c r="F134" i="9"/>
  <c r="I140" i="9"/>
  <c r="I142" i="9"/>
  <c r="I145" i="9" s="1"/>
  <c r="I34" i="9"/>
  <c r="I137" i="9"/>
  <c r="AK103" i="10"/>
  <c r="AK105" i="10" s="1"/>
  <c r="AK119" i="10" s="1"/>
  <c r="AI103" i="10"/>
  <c r="AI105" i="10" s="1"/>
  <c r="AI119" i="10" s="1"/>
  <c r="AE33" i="10"/>
  <c r="AM103" i="10"/>
  <c r="AM105" i="10" s="1"/>
  <c r="AM119" i="10" s="1"/>
  <c r="AJ103" i="10"/>
  <c r="AJ105" i="10" s="1"/>
  <c r="AJ119" i="10" s="1"/>
  <c r="AK76" i="10"/>
  <c r="AI74" i="10"/>
  <c r="AJ61" i="10"/>
  <c r="AJ76" i="10" s="1"/>
  <c r="J68" i="9"/>
  <c r="J149" i="9"/>
  <c r="J146" i="9"/>
  <c r="J35" i="9"/>
  <c r="G115" i="9"/>
  <c r="AE69" i="10"/>
  <c r="AE95" i="10"/>
  <c r="AE93" i="10" s="1"/>
  <c r="CG45" i="10"/>
  <c r="DV127" i="10"/>
  <c r="AR11" i="18" s="1"/>
  <c r="AL103" i="10"/>
  <c r="AL105" i="10" s="1"/>
  <c r="AL119" i="10" s="1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N43" i="11"/>
  <c r="AH134" i="10"/>
  <c r="AH139" i="10"/>
  <c r="AK26" i="16" s="1"/>
  <c r="AH136" i="10"/>
  <c r="AK23" i="16" s="1"/>
  <c r="AH140" i="10"/>
  <c r="AK27" i="16" s="1"/>
  <c r="AH145" i="10"/>
  <c r="AK32" i="16" s="1"/>
  <c r="AK34" i="16" s="1"/>
  <c r="AH129" i="10"/>
  <c r="AH138" i="10"/>
  <c r="AK25" i="16" s="1"/>
  <c r="G70" i="9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32" i="10" s="1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DV131" i="10"/>
  <c r="DV130" i="10"/>
  <c r="AR14" i="18" s="1"/>
  <c r="DV128" i="10"/>
  <c r="AR12" i="18" s="1"/>
  <c r="G167" i="9"/>
  <c r="DV126" i="10"/>
  <c r="AE21" i="27" s="1"/>
  <c r="DV125" i="10"/>
  <c r="AR9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3" i="10"/>
  <c r="AD73" i="10"/>
  <c r="AD70" i="10"/>
  <c r="AD66" i="10"/>
  <c r="AD64" i="10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DU123" i="10"/>
  <c r="DS7" i="10"/>
  <c r="DT43" i="10"/>
  <c r="DT5" i="10"/>
  <c r="DT122" i="10"/>
  <c r="HG7" i="10"/>
  <c r="HG5" i="10" s="1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6" i="10"/>
  <c r="AD20" i="10" s="1"/>
  <c r="AD27" i="10" s="1"/>
  <c r="AD8" i="10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F42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EC134" i="10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E29" i="27"/>
  <c r="AW10" i="18"/>
  <c r="AJ21" i="27"/>
  <c r="F49" i="9"/>
  <c r="F13" i="9"/>
  <c r="F65" i="9" s="1"/>
  <c r="F50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U19" i="18" s="1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E117" i="10" l="1"/>
  <c r="AJ34" i="16"/>
  <c r="AI76" i="10"/>
  <c r="AG124" i="10"/>
  <c r="AG121" i="10" s="1"/>
  <c r="AQ142" i="10"/>
  <c r="AQ148" i="10" s="1"/>
  <c r="AL125" i="10"/>
  <c r="AO12" i="16" s="1"/>
  <c r="AL138" i="10"/>
  <c r="AO25" i="16" s="1"/>
  <c r="AL141" i="10"/>
  <c r="AO28" i="16" s="1"/>
  <c r="AD85" i="10"/>
  <c r="BY73" i="10"/>
  <c r="AT19" i="18"/>
  <c r="FQ128" i="10"/>
  <c r="FX129" i="10"/>
  <c r="BY64" i="10"/>
  <c r="FU125" i="10"/>
  <c r="AJ9" i="19" s="1"/>
  <c r="Q110" i="11" s="1"/>
  <c r="FR126" i="10"/>
  <c r="AG10" i="19" s="1"/>
  <c r="N109" i="11" s="1"/>
  <c r="AD67" i="10"/>
  <c r="AL146" i="10"/>
  <c r="AO33" i="16" s="1"/>
  <c r="AL127" i="10"/>
  <c r="AO14" i="16" s="1"/>
  <c r="AL128" i="10"/>
  <c r="AO15" i="16" s="1"/>
  <c r="R43" i="11"/>
  <c r="AL139" i="10"/>
  <c r="AO26" i="16" s="1"/>
  <c r="AL134" i="10"/>
  <c r="AL126" i="10"/>
  <c r="AO13" i="16" s="1"/>
  <c r="AO11" i="16" s="1"/>
  <c r="AL140" i="10"/>
  <c r="AO27" i="16" s="1"/>
  <c r="AG137" i="10"/>
  <c r="AG147" i="10"/>
  <c r="AL136" i="10"/>
  <c r="AO23" i="16" s="1"/>
  <c r="AL145" i="10"/>
  <c r="AO32" i="16" s="1"/>
  <c r="R45" i="11"/>
  <c r="AE74" i="10"/>
  <c r="AE12" i="27"/>
  <c r="AJ16" i="16"/>
  <c r="AH147" i="10"/>
  <c r="AF14" i="27" s="1"/>
  <c r="AJ15" i="16"/>
  <c r="AE11" i="27"/>
  <c r="AR28" i="18"/>
  <c r="M34" i="11"/>
  <c r="S55" i="23" s="1"/>
  <c r="S56" i="23"/>
  <c r="AJ21" i="16"/>
  <c r="AE47" i="27"/>
  <c r="AV19" i="18"/>
  <c r="AX19" i="18"/>
  <c r="AS19" i="18"/>
  <c r="AW19" i="18"/>
  <c r="BY45" i="10"/>
  <c r="AD53" i="10"/>
  <c r="AD99" i="10"/>
  <c r="FW128" i="10"/>
  <c r="AH137" i="10"/>
  <c r="AK24" i="16" s="1"/>
  <c r="L45" i="11"/>
  <c r="FO124" i="10"/>
  <c r="AD8" i="19" s="1"/>
  <c r="K111" i="11" s="1"/>
  <c r="DH11" i="9"/>
  <c r="AF140" i="10"/>
  <c r="AI27" i="16" s="1"/>
  <c r="AF136" i="10"/>
  <c r="AF126" i="10"/>
  <c r="AI13" i="16" s="1"/>
  <c r="AF141" i="10"/>
  <c r="AI28" i="16" s="1"/>
  <c r="AF134" i="10"/>
  <c r="AF129" i="10"/>
  <c r="AF130" i="10"/>
  <c r="AI17" i="16" s="1"/>
  <c r="AF146" i="10"/>
  <c r="AI33" i="16" s="1"/>
  <c r="L43" i="11"/>
  <c r="AF139" i="10"/>
  <c r="AI26" i="16" s="1"/>
  <c r="AF127" i="10"/>
  <c r="AI14" i="16" s="1"/>
  <c r="AF128" i="10"/>
  <c r="AF138" i="10"/>
  <c r="AI25" i="16" s="1"/>
  <c r="AF145" i="10"/>
  <c r="AF125" i="10"/>
  <c r="F130" i="9"/>
  <c r="F33" i="9"/>
  <c r="G130" i="9"/>
  <c r="G136" i="9"/>
  <c r="G33" i="9"/>
  <c r="AN105" i="10"/>
  <c r="AN119" i="10" s="1"/>
  <c r="CP11" i="9"/>
  <c r="AN76" i="10"/>
  <c r="AN125" i="10" s="1"/>
  <c r="FX125" i="10"/>
  <c r="AD69" i="10"/>
  <c r="AD74" i="10" s="1"/>
  <c r="AD95" i="10"/>
  <c r="AD93" i="10" s="1"/>
  <c r="AD114" i="10"/>
  <c r="AD117" i="10" s="1"/>
  <c r="AF12" i="27"/>
  <c r="AK16" i="16"/>
  <c r="AH124" i="10"/>
  <c r="AH121" i="10" s="1"/>
  <c r="T56" i="23"/>
  <c r="N34" i="11"/>
  <c r="T55" i="23" s="1"/>
  <c r="AH135" i="10"/>
  <c r="AH142" i="10" s="1"/>
  <c r="AF13" i="27" s="1"/>
  <c r="AE61" i="10"/>
  <c r="AE76" i="10" s="1"/>
  <c r="AJ47" i="27"/>
  <c r="AO21" i="16"/>
  <c r="AJ11" i="27"/>
  <c r="AD33" i="10"/>
  <c r="F67" i="9"/>
  <c r="F112" i="9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29" i="10"/>
  <c r="AJ24" i="16"/>
  <c r="AG135" i="10"/>
  <c r="F136" i="9"/>
  <c r="H142" i="9"/>
  <c r="H145" i="9" s="1"/>
  <c r="H137" i="9"/>
  <c r="H34" i="9"/>
  <c r="H140" i="9"/>
  <c r="AO34" i="16"/>
  <c r="FV124" i="10"/>
  <c r="AK8" i="19" s="1"/>
  <c r="R111" i="11" s="1"/>
  <c r="T39" i="23"/>
  <c r="N47" i="11"/>
  <c r="AK11" i="16"/>
  <c r="S39" i="23"/>
  <c r="BA36" i="23" s="1"/>
  <c r="M47" i="11"/>
  <c r="I146" i="9"/>
  <c r="I68" i="9"/>
  <c r="I149" i="9"/>
  <c r="I35" i="9"/>
  <c r="AE14" i="27"/>
  <c r="AE103" i="10"/>
  <c r="AE105" i="10" s="1"/>
  <c r="AE119" i="10" s="1"/>
  <c r="AJ12" i="27"/>
  <c r="AO16" i="16"/>
  <c r="AL137" i="10"/>
  <c r="AL147" i="10"/>
  <c r="F41" i="9"/>
  <c r="BN116" i="9"/>
  <c r="FS126" i="10"/>
  <c r="AH10" i="19" s="1"/>
  <c r="O109" i="11" s="1"/>
  <c r="AD57" i="10"/>
  <c r="AD61" i="10" s="1"/>
  <c r="AD81" i="10"/>
  <c r="AD90" i="10" s="1"/>
  <c r="AF47" i="27"/>
  <c r="AK21" i="16"/>
  <c r="AF11" i="27"/>
  <c r="AH131" i="10"/>
  <c r="AF10" i="27" s="1"/>
  <c r="AK15" i="16"/>
  <c r="AJ130" i="10"/>
  <c r="AM17" i="16" s="1"/>
  <c r="AJ141" i="10"/>
  <c r="AM28" i="16" s="1"/>
  <c r="AJ145" i="10"/>
  <c r="AM32" i="16" s="1"/>
  <c r="AJ139" i="10"/>
  <c r="AM26" i="16" s="1"/>
  <c r="AJ127" i="10"/>
  <c r="AM14" i="16" s="1"/>
  <c r="AJ136" i="10"/>
  <c r="AM23" i="16" s="1"/>
  <c r="AJ138" i="10"/>
  <c r="AM25" i="16" s="1"/>
  <c r="P45" i="11"/>
  <c r="AJ129" i="10"/>
  <c r="AJ125" i="10"/>
  <c r="AM12" i="16" s="1"/>
  <c r="AJ140" i="10"/>
  <c r="AM27" i="16" s="1"/>
  <c r="AJ126" i="10"/>
  <c r="AM13" i="16" s="1"/>
  <c r="AJ128" i="10"/>
  <c r="AJ146" i="10"/>
  <c r="AM33" i="16" s="1"/>
  <c r="AJ134" i="10"/>
  <c r="P43" i="11"/>
  <c r="S52" i="23"/>
  <c r="AJ18" i="16"/>
  <c r="M41" i="11"/>
  <c r="AJ6" i="16"/>
  <c r="O43" i="11"/>
  <c r="AI125" i="10"/>
  <c r="AL12" i="16" s="1"/>
  <c r="AI141" i="10"/>
  <c r="AL28" i="16" s="1"/>
  <c r="AI139" i="10"/>
  <c r="AL26" i="16" s="1"/>
  <c r="AI145" i="10"/>
  <c r="AL32" i="16" s="1"/>
  <c r="AI146" i="10"/>
  <c r="AL33" i="16" s="1"/>
  <c r="AI134" i="10"/>
  <c r="AI136" i="10"/>
  <c r="AL23" i="16" s="1"/>
  <c r="AI138" i="10"/>
  <c r="AL25" i="16" s="1"/>
  <c r="AI129" i="10"/>
  <c r="AI127" i="10"/>
  <c r="AL14" i="16" s="1"/>
  <c r="O45" i="11"/>
  <c r="AI128" i="10"/>
  <c r="AI126" i="10"/>
  <c r="AL13" i="16" s="1"/>
  <c r="AI140" i="10"/>
  <c r="AL27" i="16" s="1"/>
  <c r="AI130" i="10"/>
  <c r="AL17" i="16" s="1"/>
  <c r="S43" i="11"/>
  <c r="AM136" i="10"/>
  <c r="AP23" i="16" s="1"/>
  <c r="AM127" i="10"/>
  <c r="AP14" i="16" s="1"/>
  <c r="AM126" i="10"/>
  <c r="AP13" i="16" s="1"/>
  <c r="AM130" i="10"/>
  <c r="AP17" i="16" s="1"/>
  <c r="AM128" i="10"/>
  <c r="S45" i="11"/>
  <c r="AM125" i="10"/>
  <c r="AP12" i="16" s="1"/>
  <c r="AM139" i="10"/>
  <c r="AP26" i="16" s="1"/>
  <c r="AM146" i="10"/>
  <c r="AP33" i="16" s="1"/>
  <c r="AM140" i="10"/>
  <c r="AP27" i="16" s="1"/>
  <c r="AM134" i="10"/>
  <c r="AM138" i="10"/>
  <c r="AP25" i="16" s="1"/>
  <c r="AM145" i="10"/>
  <c r="AP32" i="16" s="1"/>
  <c r="AP34" i="16" s="1"/>
  <c r="AM129" i="10"/>
  <c r="AM141" i="10"/>
  <c r="AP28" i="16" s="1"/>
  <c r="R34" i="11"/>
  <c r="X55" i="23" s="1"/>
  <c r="X56" i="23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FW127" i="10"/>
  <c r="AK18" i="27" s="1"/>
  <c r="FU128" i="10"/>
  <c r="FX128" i="10"/>
  <c r="Q170" i="9" s="1"/>
  <c r="FQ127" i="10"/>
  <c r="AF11" i="19" s="1"/>
  <c r="M113" i="11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2" i="10" s="1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0" i="10"/>
  <c r="HI9" i="10" s="1"/>
  <c r="HM14" i="10"/>
  <c r="HM10" i="10"/>
  <c r="HM9" i="10" s="1"/>
  <c r="HM13" i="10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2" i="10"/>
  <c r="AC36" i="10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BM83" i="9" s="1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T40" i="23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Q34" i="16" s="1"/>
  <c r="AN126" i="10"/>
  <c r="AQ13" i="16" s="1"/>
  <c r="AN127" i="10"/>
  <c r="Q93" i="9" s="1"/>
  <c r="AN136" i="10"/>
  <c r="Q106" i="9" s="1"/>
  <c r="AN137" i="10"/>
  <c r="Q107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7" i="10"/>
  <c r="Q113" i="9" s="1"/>
  <c r="AN146" i="10"/>
  <c r="AQ33" i="16" s="1"/>
  <c r="AN148" i="10"/>
  <c r="AN124" i="10"/>
  <c r="AN135" i="10"/>
  <c r="AL45" i="27" s="1"/>
  <c r="AN138" i="10"/>
  <c r="AQ25" i="16" s="1"/>
  <c r="AN140" i="10"/>
  <c r="Q110" i="9" s="1"/>
  <c r="AN142" i="10"/>
  <c r="AL13" i="27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48" i="11"/>
  <c r="R19" i="11"/>
  <c r="X33" i="23" s="1"/>
  <c r="BF30" i="23" s="1"/>
  <c r="BF38" i="23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Q12" i="16"/>
  <c r="AQ11" i="16" s="1"/>
  <c r="Q91" i="9"/>
  <c r="HN3" i="10"/>
  <c r="HP3" i="10"/>
  <c r="HK3" i="10"/>
  <c r="HG3" i="10"/>
  <c r="HJ3" i="10"/>
  <c r="S25" i="11"/>
  <c r="N26" i="11"/>
  <c r="AS29" i="18"/>
  <c r="N16" i="11" s="1"/>
  <c r="T27" i="23" s="1"/>
  <c r="N25" i="11"/>
  <c r="BB38" i="23"/>
  <c r="AS24" i="18"/>
  <c r="N48" i="11"/>
  <c r="N49" i="11" s="1"/>
  <c r="N19" i="11"/>
  <c r="T33" i="23" s="1"/>
  <c r="BB30" i="23" s="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I49" i="30"/>
  <c r="AM9" i="19"/>
  <c r="T110" i="11" s="1"/>
  <c r="Q167" i="9"/>
  <c r="AL12" i="19"/>
  <c r="S112" i="11" s="1"/>
  <c r="AK17" i="27"/>
  <c r="HI3" i="10"/>
  <c r="HH3" i="10"/>
  <c r="HM3" i="10"/>
  <c r="HQ3" i="10"/>
  <c r="HL3" i="10"/>
  <c r="HO3" i="10"/>
  <c r="CN149" i="10"/>
  <c r="K95" i="11"/>
  <c r="AG131" i="10" l="1"/>
  <c r="AE10" i="27" s="1"/>
  <c r="AW27" i="18"/>
  <c r="AW29" i="18"/>
  <c r="R16" i="11" s="1"/>
  <c r="X27" i="23" s="1"/>
  <c r="AW24" i="18"/>
  <c r="AJ124" i="10"/>
  <c r="AJ121" i="10" s="1"/>
  <c r="AM34" i="16"/>
  <c r="AF46" i="27"/>
  <c r="AL124" i="10"/>
  <c r="AL121" i="10" s="1"/>
  <c r="DT11" i="10"/>
  <c r="HL12" i="10"/>
  <c r="HM12" i="10"/>
  <c r="HI12" i="10"/>
  <c r="M20" i="11"/>
  <c r="S32" i="23" s="1"/>
  <c r="S30" i="23"/>
  <c r="AR25" i="18"/>
  <c r="M23" i="11"/>
  <c r="M99" i="11" s="1"/>
  <c r="S94" i="23" s="1"/>
  <c r="AR23" i="18"/>
  <c r="AR26" i="18"/>
  <c r="AR27" i="18"/>
  <c r="L34" i="11"/>
  <c r="R55" i="23" s="1"/>
  <c r="R56" i="23"/>
  <c r="AD47" i="27"/>
  <c r="AI21" i="16"/>
  <c r="AC110" i="10"/>
  <c r="AL34" i="16"/>
  <c r="AD11" i="27"/>
  <c r="AI15" i="16"/>
  <c r="AQ23" i="18" s="1"/>
  <c r="HG12" i="10"/>
  <c r="AC67" i="10"/>
  <c r="AC81" i="10"/>
  <c r="AC95" i="10"/>
  <c r="AC93" i="10" s="1"/>
  <c r="HO12" i="10"/>
  <c r="HJ12" i="10"/>
  <c r="HN12" i="10"/>
  <c r="AD103" i="10"/>
  <c r="AD105" i="10" s="1"/>
  <c r="AI12" i="16"/>
  <c r="AI11" i="16" s="1"/>
  <c r="AF124" i="10"/>
  <c r="AF121" i="10" s="1"/>
  <c r="HP12" i="10"/>
  <c r="AC48" i="10"/>
  <c r="AC85" i="10"/>
  <c r="AC90" i="10" s="1"/>
  <c r="AC99" i="10"/>
  <c r="HH12" i="10"/>
  <c r="AC9" i="10"/>
  <c r="AC16" i="10" s="1"/>
  <c r="FN127" i="10"/>
  <c r="AM147" i="10"/>
  <c r="AK14" i="27" s="1"/>
  <c r="AM124" i="10"/>
  <c r="AM121" i="10" s="1"/>
  <c r="R20" i="11"/>
  <c r="X32" i="23" s="1"/>
  <c r="AI32" i="16"/>
  <c r="AI34" i="16" s="1"/>
  <c r="AF147" i="10"/>
  <c r="AI16" i="16"/>
  <c r="AD12" i="27"/>
  <c r="AI23" i="16"/>
  <c r="AF137" i="10"/>
  <c r="AI24" i="16" s="1"/>
  <c r="AN121" i="10"/>
  <c r="CP12" i="9"/>
  <c r="DH12" i="9"/>
  <c r="AC69" i="10"/>
  <c r="AC74" i="10" s="1"/>
  <c r="Y39" i="23"/>
  <c r="S47" i="11"/>
  <c r="AP11" i="16"/>
  <c r="AP15" i="16"/>
  <c r="AK11" i="27"/>
  <c r="AL15" i="16"/>
  <c r="AG11" i="27"/>
  <c r="AI124" i="10"/>
  <c r="AI121" i="10" s="1"/>
  <c r="AI147" i="10"/>
  <c r="AL11" i="16"/>
  <c r="M35" i="11"/>
  <c r="S53" i="23"/>
  <c r="M33" i="11"/>
  <c r="M42" i="11"/>
  <c r="AJ147" i="10"/>
  <c r="AJ137" i="10"/>
  <c r="AH12" i="27"/>
  <c r="AM16" i="16"/>
  <c r="N23" i="11"/>
  <c r="N99" i="11" s="1"/>
  <c r="T94" i="23" s="1"/>
  <c r="T30" i="23"/>
  <c r="AS28" i="18"/>
  <c r="AS23" i="18"/>
  <c r="AS25" i="18"/>
  <c r="AJ14" i="27"/>
  <c r="T52" i="23"/>
  <c r="N41" i="11"/>
  <c r="AK6" i="16"/>
  <c r="AK18" i="16"/>
  <c r="BB36" i="23"/>
  <c r="AD76" i="10"/>
  <c r="F140" i="9"/>
  <c r="F137" i="9"/>
  <c r="F34" i="9"/>
  <c r="F142" i="9"/>
  <c r="AK147" i="10"/>
  <c r="W56" i="23"/>
  <c r="Q34" i="11"/>
  <c r="W55" i="23" s="1"/>
  <c r="AK124" i="10"/>
  <c r="AK121" i="10" s="1"/>
  <c r="AK137" i="10"/>
  <c r="X30" i="23"/>
  <c r="R23" i="11"/>
  <c r="R99" i="11" s="1"/>
  <c r="X94" i="23" s="1"/>
  <c r="AW25" i="18"/>
  <c r="AW28" i="18"/>
  <c r="BF39" i="23" s="1"/>
  <c r="AW23" i="18"/>
  <c r="AH148" i="10"/>
  <c r="N20" i="11"/>
  <c r="T32" i="23" s="1"/>
  <c r="AS27" i="18"/>
  <c r="AW26" i="18"/>
  <c r="AC20" i="10"/>
  <c r="AC27" i="10" s="1"/>
  <c r="AC33" i="10" s="1"/>
  <c r="AC34" i="10" s="1"/>
  <c r="AO6" i="16"/>
  <c r="R41" i="11"/>
  <c r="X52" i="23"/>
  <c r="AO18" i="16"/>
  <c r="R33" i="11" s="1"/>
  <c r="AL16" i="16"/>
  <c r="AG12" i="27"/>
  <c r="AG47" i="27"/>
  <c r="F18" i="30"/>
  <c r="AL21" i="16"/>
  <c r="U39" i="23"/>
  <c r="O47" i="11"/>
  <c r="U56" i="23"/>
  <c r="O34" i="11"/>
  <c r="U55" i="23" s="1"/>
  <c r="V39" i="23"/>
  <c r="P47" i="11"/>
  <c r="AJ22" i="16"/>
  <c r="AE45" i="27"/>
  <c r="AE46" i="27"/>
  <c r="AG142" i="10"/>
  <c r="AK131" i="10"/>
  <c r="AI10" i="27" s="1"/>
  <c r="AN15" i="16"/>
  <c r="AI11" i="27"/>
  <c r="F71" i="9"/>
  <c r="F115" i="9"/>
  <c r="AE127" i="10"/>
  <c r="AH14" i="16" s="1"/>
  <c r="AE128" i="10"/>
  <c r="AE130" i="10"/>
  <c r="AH17" i="16" s="1"/>
  <c r="K43" i="11"/>
  <c r="AE136" i="10"/>
  <c r="AH23" i="16" s="1"/>
  <c r="AE134" i="10"/>
  <c r="AE146" i="10"/>
  <c r="AH33" i="16" s="1"/>
  <c r="K45" i="11"/>
  <c r="AE129" i="10"/>
  <c r="AE125" i="10"/>
  <c r="AH12" i="16" s="1"/>
  <c r="AE139" i="10"/>
  <c r="AH26" i="16" s="1"/>
  <c r="AE126" i="10"/>
  <c r="AH13" i="16" s="1"/>
  <c r="AE140" i="10"/>
  <c r="AH27" i="16" s="1"/>
  <c r="AE138" i="10"/>
  <c r="AH25" i="16" s="1"/>
  <c r="AE141" i="10"/>
  <c r="AH28" i="16" s="1"/>
  <c r="AE145" i="10"/>
  <c r="AH32" i="16" s="1"/>
  <c r="BN117" i="9"/>
  <c r="BE117" i="9" s="1"/>
  <c r="AK47" i="27"/>
  <c r="AP21" i="16"/>
  <c r="V56" i="23"/>
  <c r="P34" i="11"/>
  <c r="V55" i="23" s="1"/>
  <c r="BA39" i="23"/>
  <c r="AO24" i="16"/>
  <c r="AL135" i="10"/>
  <c r="X39" i="23"/>
  <c r="R47" i="11"/>
  <c r="R49" i="11" s="1"/>
  <c r="H35" i="9"/>
  <c r="H146" i="9"/>
  <c r="H68" i="9"/>
  <c r="H149" i="9"/>
  <c r="AN11" i="16"/>
  <c r="AN21" i="16"/>
  <c r="AI47" i="27"/>
  <c r="AR19" i="18"/>
  <c r="AC57" i="10"/>
  <c r="AC53" i="10"/>
  <c r="AC114" i="10"/>
  <c r="BX45" i="10"/>
  <c r="HQ12" i="10"/>
  <c r="AP16" i="16"/>
  <c r="AK12" i="27"/>
  <c r="AM137" i="10"/>
  <c r="S34" i="11"/>
  <c r="Y55" i="23" s="1"/>
  <c r="Y56" i="23"/>
  <c r="AI137" i="10"/>
  <c r="AH47" i="27"/>
  <c r="AM21" i="16"/>
  <c r="AM15" i="16"/>
  <c r="AJ131" i="10"/>
  <c r="AH10" i="27" s="1"/>
  <c r="AH11" i="27"/>
  <c r="AM11" i="16"/>
  <c r="AD119" i="10"/>
  <c r="BE116" i="9"/>
  <c r="AN16" i="16"/>
  <c r="AI12" i="27"/>
  <c r="Q47" i="11"/>
  <c r="W39" i="23"/>
  <c r="AK22" i="16"/>
  <c r="N46" i="11" s="1"/>
  <c r="AF45" i="27"/>
  <c r="BA33" i="23"/>
  <c r="AS26" i="18"/>
  <c r="G142" i="9"/>
  <c r="G145" i="9" s="1"/>
  <c r="G140" i="9"/>
  <c r="G137" i="9"/>
  <c r="G34" i="9"/>
  <c r="AL11" i="19"/>
  <c r="S113" i="11" s="1"/>
  <c r="I50" i="30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T94" i="11" s="1"/>
  <c r="J95" i="11"/>
  <c r="AG12" i="19"/>
  <c r="N112" i="11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M15" i="11" s="1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DT3" i="10"/>
  <c r="DT66" i="10"/>
  <c r="DT65" i="10"/>
  <c r="DT60" i="10"/>
  <c r="DT52" i="10"/>
  <c r="DT51" i="10"/>
  <c r="DT64" i="10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49" i="10"/>
  <c r="HQ48" i="10"/>
  <c r="HQ47" i="10"/>
  <c r="HQ58" i="10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AJ58" i="16" s="1"/>
  <c r="HJ52" i="10"/>
  <c r="HJ74" i="10" s="1"/>
  <c r="HJ58" i="10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71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2" i="10"/>
  <c r="AB36" i="10"/>
  <c r="AB20" i="10" s="1"/>
  <c r="AB27" i="10" s="1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47" i="1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X113" i="11" s="1"/>
  <c r="U53" i="11"/>
  <c r="U34" i="11"/>
  <c r="U63" i="11"/>
  <c r="U112" i="11"/>
  <c r="AB7" i="27"/>
  <c r="AB110" i="10"/>
  <c r="AB57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AL46" i="27"/>
  <c r="Z56" i="23"/>
  <c r="BA40" i="23"/>
  <c r="Q111" i="9"/>
  <c r="AO111" i="9" s="1"/>
  <c r="BG40" i="23"/>
  <c r="BX73" i="10"/>
  <c r="BB40" i="23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E40" i="23"/>
  <c r="BD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7" i="9"/>
  <c r="BE17" i="9" s="1"/>
  <c r="BW45" i="10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Q105" i="9"/>
  <c r="AO105" i="9" s="1"/>
  <c r="AL14" i="27"/>
  <c r="Q104" i="9"/>
  <c r="R104" i="9" s="1"/>
  <c r="AQ22" i="16"/>
  <c r="T46" i="11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57" i="10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AQ22" i="24" s="1"/>
  <c r="AQ23" i="24" s="1"/>
  <c r="AQ27" i="24" s="1"/>
  <c r="AQ3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G60" i="16"/>
  <c r="AP60" i="16"/>
  <c r="AR30" i="18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3" i="11"/>
  <c r="W114" i="11"/>
  <c r="Q11" i="9"/>
  <c r="AO11" i="9" s="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09" i="11"/>
  <c r="G1" i="9"/>
  <c r="AQ52" i="16"/>
  <c r="HQ74" i="10"/>
  <c r="AI58" i="16"/>
  <c r="HO74" i="10"/>
  <c r="AJ52" i="16"/>
  <c r="N94" i="11"/>
  <c r="T81" i="23" s="1"/>
  <c r="N93" i="11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V81" i="23" s="1"/>
  <c r="P93" i="11"/>
  <c r="U93" i="11" s="1"/>
  <c r="W26" i="11"/>
  <c r="AY24" i="18"/>
  <c r="T48" i="11"/>
  <c r="AY26" i="18"/>
  <c r="BH33" i="23" s="1"/>
  <c r="BI33" i="23" s="1"/>
  <c r="BJ33" i="23" s="1"/>
  <c r="AY28" i="18"/>
  <c r="AI37" i="27"/>
  <c r="AJ37" i="27"/>
  <c r="AK37" i="27"/>
  <c r="AI36" i="27"/>
  <c r="AL37" i="27"/>
  <c r="BN118" i="9" l="1"/>
  <c r="BE118" i="9" s="1"/>
  <c r="AB53" i="10"/>
  <c r="L20" i="11"/>
  <c r="R32" i="23" s="1"/>
  <c r="AQ25" i="18"/>
  <c r="AC117" i="10"/>
  <c r="AL131" i="10"/>
  <c r="AJ10" i="27" s="1"/>
  <c r="R35" i="11"/>
  <c r="AB9" i="10"/>
  <c r="AB16" i="10" s="1"/>
  <c r="AC61" i="10"/>
  <c r="AC76" i="10" s="1"/>
  <c r="AB48" i="10"/>
  <c r="CA175" i="10"/>
  <c r="DS11" i="10"/>
  <c r="BB39" i="23"/>
  <c r="AM131" i="10"/>
  <c r="AK10" i="27" s="1"/>
  <c r="AC103" i="10"/>
  <c r="AC105" i="10"/>
  <c r="AC119" i="10" s="1"/>
  <c r="CG161" i="10"/>
  <c r="CC166" i="10"/>
  <c r="AH34" i="16"/>
  <c r="Q39" i="23" s="1"/>
  <c r="AY36" i="23" s="1"/>
  <c r="AF135" i="10"/>
  <c r="AD14" i="27"/>
  <c r="L47" i="11"/>
  <c r="R39" i="23"/>
  <c r="AC11" i="19"/>
  <c r="J113" i="11" s="1"/>
  <c r="AB18" i="27"/>
  <c r="AI6" i="16"/>
  <c r="AI18" i="16"/>
  <c r="L33" i="11" s="1"/>
  <c r="R52" i="23"/>
  <c r="L41" i="11"/>
  <c r="L23" i="11"/>
  <c r="L99" i="11" s="1"/>
  <c r="R94" i="23" s="1"/>
  <c r="R30" i="23"/>
  <c r="AB81" i="10"/>
  <c r="AB90" i="10" s="1"/>
  <c r="BB33" i="23"/>
  <c r="AF131" i="10"/>
  <c r="AD10" i="27" s="1"/>
  <c r="CC156" i="10"/>
  <c r="DH13" i="9"/>
  <c r="HF12" i="10"/>
  <c r="AB67" i="10"/>
  <c r="AQ28" i="18"/>
  <c r="CA161" i="10"/>
  <c r="CC167" i="10"/>
  <c r="CH155" i="10"/>
  <c r="CA167" i="10"/>
  <c r="CA156" i="10"/>
  <c r="CA172" i="10"/>
  <c r="CG175" i="10"/>
  <c r="U94" i="11"/>
  <c r="CP13" i="9"/>
  <c r="AB99" i="10"/>
  <c r="AK29" i="16"/>
  <c r="AH15" i="16"/>
  <c r="AC11" i="27"/>
  <c r="M46" i="11"/>
  <c r="AJ29" i="16"/>
  <c r="M37" i="11"/>
  <c r="S42" i="23"/>
  <c r="BA27" i="23" s="1"/>
  <c r="X53" i="23"/>
  <c r="BF31" i="23" s="1"/>
  <c r="R42" i="11"/>
  <c r="R36" i="11" s="1"/>
  <c r="BF33" i="23"/>
  <c r="P20" i="11"/>
  <c r="P19" i="11"/>
  <c r="P48" i="11"/>
  <c r="BD38" i="23"/>
  <c r="S23" i="11"/>
  <c r="S99" i="11" s="1"/>
  <c r="Y94" i="23" s="1"/>
  <c r="Y30" i="23"/>
  <c r="AX23" i="18"/>
  <c r="AX25" i="18"/>
  <c r="AX28" i="18"/>
  <c r="AX29" i="18"/>
  <c r="S16" i="11" s="1"/>
  <c r="AX24" i="18"/>
  <c r="AX26" i="18"/>
  <c r="AX27" i="18"/>
  <c r="AB33" i="10"/>
  <c r="AB61" i="10"/>
  <c r="AB69" i="10"/>
  <c r="AB74" i="10" s="1"/>
  <c r="AB76" i="10" s="1"/>
  <c r="AB117" i="10"/>
  <c r="G149" i="9"/>
  <c r="G68" i="9"/>
  <c r="G35" i="9"/>
  <c r="G146" i="9"/>
  <c r="P23" i="11"/>
  <c r="V30" i="23"/>
  <c r="AU28" i="18"/>
  <c r="AU25" i="18"/>
  <c r="AU23" i="18"/>
  <c r="AU26" i="18"/>
  <c r="AU27" i="18"/>
  <c r="AU24" i="18"/>
  <c r="AU29" i="18"/>
  <c r="P16" i="11" s="1"/>
  <c r="AL24" i="16"/>
  <c r="AI135" i="10"/>
  <c r="AP24" i="16"/>
  <c r="AM135" i="10"/>
  <c r="Q41" i="11"/>
  <c r="AN6" i="16"/>
  <c r="AN18" i="16"/>
  <c r="Q33" i="11" s="1"/>
  <c r="W52" i="23"/>
  <c r="BF36" i="23"/>
  <c r="X40" i="23"/>
  <c r="AE137" i="10"/>
  <c r="AE13" i="27"/>
  <c r="AG148" i="10"/>
  <c r="BD36" i="23"/>
  <c r="V40" i="23"/>
  <c r="O20" i="11"/>
  <c r="U32" i="23" s="1"/>
  <c r="O19" i="11"/>
  <c r="U33" i="23" s="1"/>
  <c r="BC30" i="23" s="1"/>
  <c r="O48" i="11"/>
  <c r="O49" i="11" s="1"/>
  <c r="BC38" i="23"/>
  <c r="AN24" i="16"/>
  <c r="AK135" i="10"/>
  <c r="AI14" i="27"/>
  <c r="N33" i="11"/>
  <c r="T53" i="23"/>
  <c r="N42" i="11"/>
  <c r="N36" i="11" s="1"/>
  <c r="N35" i="11"/>
  <c r="U52" i="23"/>
  <c r="O41" i="11"/>
  <c r="AL6" i="16"/>
  <c r="AL18" i="16"/>
  <c r="U30" i="23"/>
  <c r="O23" i="11"/>
  <c r="O99" i="11" s="1"/>
  <c r="U94" i="23" s="1"/>
  <c r="AT25" i="18"/>
  <c r="AT28" i="18"/>
  <c r="AT23" i="18"/>
  <c r="AT26" i="18"/>
  <c r="AT24" i="18"/>
  <c r="AT27" i="18"/>
  <c r="AT29" i="18"/>
  <c r="O16" i="11" s="1"/>
  <c r="U27" i="23" s="1"/>
  <c r="Q20" i="11"/>
  <c r="W32" i="23" s="1"/>
  <c r="BE38" i="23"/>
  <c r="Q19" i="11"/>
  <c r="W33" i="23" s="1"/>
  <c r="BE30" i="23" s="1"/>
  <c r="Q48" i="11"/>
  <c r="Q49" i="11" s="1"/>
  <c r="N37" i="11"/>
  <c r="AM6" i="16"/>
  <c r="V52" i="23"/>
  <c r="P41" i="11"/>
  <c r="U41" i="11" s="1"/>
  <c r="AM18" i="16"/>
  <c r="AO22" i="16"/>
  <c r="AJ45" i="27"/>
  <c r="AJ46" i="27"/>
  <c r="AL142" i="10"/>
  <c r="K47" i="11"/>
  <c r="AH11" i="16"/>
  <c r="AC47" i="27"/>
  <c r="AH21" i="16"/>
  <c r="K34" i="11"/>
  <c r="Q55" i="23" s="1"/>
  <c r="Q56" i="23"/>
  <c r="F145" i="9"/>
  <c r="F16" i="9"/>
  <c r="F17" i="9"/>
  <c r="AD141" i="10"/>
  <c r="AG28" i="16" s="1"/>
  <c r="AD138" i="10"/>
  <c r="AG25" i="16" s="1"/>
  <c r="AD127" i="10"/>
  <c r="AG14" i="16" s="1"/>
  <c r="J43" i="11"/>
  <c r="AD129" i="10"/>
  <c r="AD128" i="10"/>
  <c r="AD136" i="10"/>
  <c r="AG23" i="16" s="1"/>
  <c r="AD126" i="10"/>
  <c r="AG13" i="16" s="1"/>
  <c r="AD146" i="10"/>
  <c r="AG33" i="16" s="1"/>
  <c r="AD139" i="10"/>
  <c r="AG26" i="16" s="1"/>
  <c r="AD145" i="10"/>
  <c r="AG32" i="16" s="1"/>
  <c r="AD140" i="10"/>
  <c r="AG27" i="16" s="1"/>
  <c r="AD134" i="10"/>
  <c r="AD130" i="10"/>
  <c r="AG17" i="16" s="1"/>
  <c r="AD125" i="10"/>
  <c r="AG12" i="16" s="1"/>
  <c r="J45" i="11"/>
  <c r="AM24" i="16"/>
  <c r="AJ135" i="10"/>
  <c r="AG14" i="27"/>
  <c r="AI131" i="10"/>
  <c r="AG10" i="27" s="1"/>
  <c r="AP18" i="16"/>
  <c r="Y52" i="23"/>
  <c r="S41" i="11"/>
  <c r="AP6" i="16"/>
  <c r="S33" i="11"/>
  <c r="BG36" i="23"/>
  <c r="Y40" i="23"/>
  <c r="AB95" i="10"/>
  <c r="AB93" i="10" s="1"/>
  <c r="BE36" i="23"/>
  <c r="W40" i="23"/>
  <c r="T42" i="23"/>
  <c r="BB27" i="23" s="1"/>
  <c r="S20" i="11"/>
  <c r="Y32" i="23" s="1"/>
  <c r="S48" i="11"/>
  <c r="S49" i="11" s="1"/>
  <c r="BG38" i="23"/>
  <c r="S19" i="11"/>
  <c r="Y33" i="23" s="1"/>
  <c r="BG30" i="23" s="1"/>
  <c r="AE147" i="10"/>
  <c r="AH16" i="16"/>
  <c r="K20" i="11" s="1"/>
  <c r="Q32" i="23" s="1"/>
  <c r="AC12" i="27"/>
  <c r="AE124" i="10"/>
  <c r="AE121" i="10" s="1"/>
  <c r="Q23" i="11"/>
  <c r="Q99" i="11" s="1"/>
  <c r="W94" i="23" s="1"/>
  <c r="W30" i="23"/>
  <c r="AV28" i="18"/>
  <c r="AV25" i="18"/>
  <c r="AV23" i="18"/>
  <c r="AV29" i="18"/>
  <c r="Q16" i="11" s="1"/>
  <c r="W27" i="23" s="1"/>
  <c r="AV26" i="18"/>
  <c r="AV27" i="18"/>
  <c r="AV24" i="18"/>
  <c r="BC36" i="23"/>
  <c r="U40" i="23"/>
  <c r="N38" i="11"/>
  <c r="AH14" i="27"/>
  <c r="BA31" i="23"/>
  <c r="S44" i="23"/>
  <c r="S54" i="23"/>
  <c r="W112" i="11"/>
  <c r="X112" i="1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32" i="10" s="1"/>
  <c r="AA22" i="10"/>
  <c r="AA14" i="10"/>
  <c r="AA10" i="10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112" i="9"/>
  <c r="AO112" i="9" s="1"/>
  <c r="Q98" i="9"/>
  <c r="R98" i="9" s="1"/>
  <c r="AP98" i="9" s="1"/>
  <c r="R90" i="9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A67" i="10"/>
  <c r="AA57" i="10"/>
  <c r="AA95" i="10"/>
  <c r="AA93" i="10" s="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1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19" i="9" s="1"/>
  <c r="BE119" i="9" s="1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Q31" i="24" s="1"/>
  <c r="AL15" i="27"/>
  <c r="CH167" i="10"/>
  <c r="Q133" i="9"/>
  <c r="AO133" i="9" s="1"/>
  <c r="AQ21" i="24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AQ34" i="24" s="1"/>
  <c r="CE137" i="10"/>
  <c r="CE167" i="10"/>
  <c r="AN21" i="24"/>
  <c r="CE162" i="10"/>
  <c r="AN16" i="24"/>
  <c r="AN33" i="24"/>
  <c r="CE179" i="10"/>
  <c r="CH127" i="10"/>
  <c r="AL20" i="24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6" i="10"/>
  <c r="HI128" i="10"/>
  <c r="AI45" i="16" s="1"/>
  <c r="HI50" i="10"/>
  <c r="HI72" i="10" s="1"/>
  <c r="HI73" i="10"/>
  <c r="HI127" i="10" s="1"/>
  <c r="AI44" i="16" s="1"/>
  <c r="HQ125" i="10"/>
  <c r="AQ42" i="16" s="1"/>
  <c r="HQ71" i="10"/>
  <c r="AL27" i="27"/>
  <c r="AQ53" i="16"/>
  <c r="AQ59" i="16"/>
  <c r="AL28" i="27"/>
  <c r="AQ57" i="16"/>
  <c r="AQ56" i="16" s="1"/>
  <c r="T60" i="11" s="1"/>
  <c r="HQ62" i="10"/>
  <c r="W93" i="11"/>
  <c r="X93" i="11"/>
  <c r="CL149" i="10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7" i="9"/>
  <c r="Q72" i="9"/>
  <c r="AO72" i="9" s="1"/>
  <c r="ED6" i="9" s="1"/>
  <c r="AO173" i="9"/>
  <c r="R173" i="9"/>
  <c r="AY30" i="18"/>
  <c r="T15" i="11"/>
  <c r="AP90" i="9"/>
  <c r="T26" i="23"/>
  <c r="N14" i="11"/>
  <c r="W48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AO56" i="16" s="1"/>
  <c r="R60" i="11" s="1"/>
  <c r="HO62" i="10"/>
  <c r="AO59" i="16"/>
  <c r="AJ28" i="27"/>
  <c r="HO46" i="10"/>
  <c r="HO70" i="10" s="1"/>
  <c r="HO124" i="10" s="1"/>
  <c r="HO56" i="10"/>
  <c r="AO51" i="16"/>
  <c r="HO71" i="10"/>
  <c r="HO125" i="10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7" i="10"/>
  <c r="AQ44" i="16" s="1"/>
  <c r="HQ73" i="10"/>
  <c r="HQ126" i="10"/>
  <c r="HQ46" i="10"/>
  <c r="HQ70" i="10" s="1"/>
  <c r="HQ124" i="10"/>
  <c r="HQ56" i="10"/>
  <c r="AQ51" i="16"/>
  <c r="AQ50" i="16" s="1"/>
  <c r="T59" i="11" s="1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AM56" i="16" s="1"/>
  <c r="P60" i="11" s="1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R101" i="9"/>
  <c r="AO101" i="9"/>
  <c r="Q8" i="9"/>
  <c r="T49" i="11"/>
  <c r="T38" i="11" s="1"/>
  <c r="T33" i="11"/>
  <c r="AJ36" i="27"/>
  <c r="AL36" i="27"/>
  <c r="AK36" i="27"/>
  <c r="AL38" i="27"/>
  <c r="AI38" i="27"/>
  <c r="AJ38" i="27"/>
  <c r="AK38" i="27"/>
  <c r="AB34" i="10" l="1"/>
  <c r="AB136" i="10"/>
  <c r="AE23" i="16" s="1"/>
  <c r="AB138" i="10"/>
  <c r="AE25" i="16" s="1"/>
  <c r="H43" i="11"/>
  <c r="AB140" i="10"/>
  <c r="AE27" i="16" s="1"/>
  <c r="AB126" i="10"/>
  <c r="AE13" i="16" s="1"/>
  <c r="AB129" i="10"/>
  <c r="AB134" i="10"/>
  <c r="H45" i="11"/>
  <c r="Y45" i="11" s="1"/>
  <c r="AB125" i="10"/>
  <c r="AE12" i="16" s="1"/>
  <c r="AB127" i="10"/>
  <c r="AE14" i="16" s="1"/>
  <c r="AB146" i="10"/>
  <c r="AE33" i="16" s="1"/>
  <c r="AB130" i="10"/>
  <c r="AE17" i="16" s="1"/>
  <c r="AB141" i="10"/>
  <c r="AE28" i="16" s="1"/>
  <c r="AB139" i="10"/>
  <c r="AE26" i="16" s="1"/>
  <c r="AB145" i="10"/>
  <c r="AE32" i="16" s="1"/>
  <c r="AE34" i="16" s="1"/>
  <c r="H47" i="11" s="1"/>
  <c r="Y47" i="11" s="1"/>
  <c r="AB128" i="10"/>
  <c r="AA9" i="10"/>
  <c r="AA16" i="10" s="1"/>
  <c r="AP56" i="16"/>
  <c r="S60" i="11" s="1"/>
  <c r="Q184" i="9"/>
  <c r="AI22" i="24"/>
  <c r="DR11" i="10"/>
  <c r="AM50" i="16"/>
  <c r="P59" i="11" s="1"/>
  <c r="AL17" i="24"/>
  <c r="AL18" i="24" s="1"/>
  <c r="AJ12" i="24"/>
  <c r="AJ13" i="24" s="1"/>
  <c r="AL56" i="16"/>
  <c r="O60" i="11" s="1"/>
  <c r="AG56" i="16"/>
  <c r="J60" i="11" s="1"/>
  <c r="AN56" i="16"/>
  <c r="Q60" i="11" s="1"/>
  <c r="AO12" i="24"/>
  <c r="AA81" i="10"/>
  <c r="AA90" i="10" s="1"/>
  <c r="AH56" i="16"/>
  <c r="K60" i="11" s="1"/>
  <c r="AM12" i="24"/>
  <c r="AN22" i="24"/>
  <c r="AE11" i="16"/>
  <c r="AI56" i="16"/>
  <c r="L60" i="11" s="1"/>
  <c r="AH50" i="16"/>
  <c r="K59" i="11" s="1"/>
  <c r="AJ50" i="16"/>
  <c r="M59" i="11" s="1"/>
  <c r="AL22" i="24"/>
  <c r="AL23" i="24" s="1"/>
  <c r="AL27" i="24" s="1"/>
  <c r="AL30" i="24" s="1"/>
  <c r="AL34" i="24" s="1"/>
  <c r="AA99" i="10"/>
  <c r="BE33" i="23"/>
  <c r="AD137" i="10"/>
  <c r="AG24" i="16" s="1"/>
  <c r="X54" i="23"/>
  <c r="BG33" i="23"/>
  <c r="AP50" i="16"/>
  <c r="S59" i="11" s="1"/>
  <c r="AO22" i="24"/>
  <c r="L35" i="11"/>
  <c r="R53" i="23"/>
  <c r="AZ31" i="23" s="1"/>
  <c r="L42" i="11"/>
  <c r="AZ36" i="23"/>
  <c r="AA114" i="10"/>
  <c r="X44" i="23"/>
  <c r="BF28" i="23" s="1"/>
  <c r="X11" i="23" s="1"/>
  <c r="AF142" i="10"/>
  <c r="AD45" i="27"/>
  <c r="AI22" i="16"/>
  <c r="AD46" i="27"/>
  <c r="Q186" i="9"/>
  <c r="AK56" i="16"/>
  <c r="N60" i="11" s="1"/>
  <c r="AN50" i="16"/>
  <c r="Q59" i="11" s="1"/>
  <c r="AL50" i="16"/>
  <c r="O59" i="11" s="1"/>
  <c r="AH12" i="24"/>
  <c r="AK12" i="24"/>
  <c r="AB147" i="10"/>
  <c r="CP14" i="9"/>
  <c r="AF56" i="16"/>
  <c r="I60" i="11" s="1"/>
  <c r="AA53" i="10"/>
  <c r="AA110" i="10"/>
  <c r="AC146" i="10"/>
  <c r="AF33" i="16" s="1"/>
  <c r="I45" i="11"/>
  <c r="AC126" i="10"/>
  <c r="AF13" i="16" s="1"/>
  <c r="AC128" i="10"/>
  <c r="AC136" i="10"/>
  <c r="AF23" i="16" s="1"/>
  <c r="AC129" i="10"/>
  <c r="AC125" i="10"/>
  <c r="AF12" i="16" s="1"/>
  <c r="AC127" i="10"/>
  <c r="AF14" i="16" s="1"/>
  <c r="AC145" i="10"/>
  <c r="AF32" i="16" s="1"/>
  <c r="AF34" i="16" s="1"/>
  <c r="AC134" i="10"/>
  <c r="AC138" i="10"/>
  <c r="AF25" i="16" s="1"/>
  <c r="AC140" i="10"/>
  <c r="AF27" i="16" s="1"/>
  <c r="AC130" i="10"/>
  <c r="AF17" i="16" s="1"/>
  <c r="AC141" i="10"/>
  <c r="AF28" i="16" s="1"/>
  <c r="AC139" i="10"/>
  <c r="AF26" i="16" s="1"/>
  <c r="I43" i="11"/>
  <c r="Q15" i="11"/>
  <c r="AV30" i="18"/>
  <c r="AC14" i="27"/>
  <c r="AZ33" i="23"/>
  <c r="Y53" i="23"/>
  <c r="S42" i="11"/>
  <c r="S35" i="11"/>
  <c r="AH45" i="27"/>
  <c r="AM22" i="16"/>
  <c r="AJ142" i="10"/>
  <c r="AH46" i="27"/>
  <c r="AG15" i="16"/>
  <c r="AB11" i="27"/>
  <c r="AH18" i="16"/>
  <c r="K41" i="11"/>
  <c r="AH6" i="16"/>
  <c r="Q52" i="23"/>
  <c r="K33" i="11"/>
  <c r="AJ13" i="27"/>
  <c r="AL148" i="10"/>
  <c r="O15" i="11"/>
  <c r="AT30" i="18"/>
  <c r="AG45" i="27"/>
  <c r="AL22" i="16"/>
  <c r="O38" i="11" s="1"/>
  <c r="AI142" i="10"/>
  <c r="AG46" i="27"/>
  <c r="BD39" i="23"/>
  <c r="Y27" i="23"/>
  <c r="W16" i="11"/>
  <c r="V33" i="23"/>
  <c r="BD30" i="23" s="1"/>
  <c r="U19" i="11"/>
  <c r="X19" i="11" s="1"/>
  <c r="M44" i="11"/>
  <c r="AJ35" i="16"/>
  <c r="AJ36" i="16" s="1"/>
  <c r="AE131" i="10"/>
  <c r="AC10" i="27" s="1"/>
  <c r="N44" i="11"/>
  <c r="AK35" i="16"/>
  <c r="AK36" i="16" s="1"/>
  <c r="HF56" i="10"/>
  <c r="AA48" i="10"/>
  <c r="AA33" i="10"/>
  <c r="BE39" i="23"/>
  <c r="AB47" i="27"/>
  <c r="AG21" i="16"/>
  <c r="AD124" i="10"/>
  <c r="AD121" i="10" s="1"/>
  <c r="AB12" i="27"/>
  <c r="AG16" i="16"/>
  <c r="AD147" i="10"/>
  <c r="BC33" i="23"/>
  <c r="BD33" i="23"/>
  <c r="BG39" i="23"/>
  <c r="V32" i="23"/>
  <c r="U20" i="11"/>
  <c r="X20" i="11" s="1"/>
  <c r="AA103" i="10"/>
  <c r="J34" i="11"/>
  <c r="P55" i="23" s="1"/>
  <c r="P56" i="23"/>
  <c r="F146" i="9"/>
  <c r="F149" i="9"/>
  <c r="F35" i="9"/>
  <c r="F68" i="9"/>
  <c r="BB31" i="23"/>
  <c r="T44" i="23"/>
  <c r="AN22" i="16"/>
  <c r="AI45" i="27"/>
  <c r="AI46" i="27"/>
  <c r="AK142" i="10"/>
  <c r="AH24" i="16"/>
  <c r="AE135" i="10"/>
  <c r="AK45" i="27"/>
  <c r="AP22" i="16"/>
  <c r="S38" i="11" s="1"/>
  <c r="AM142" i="10"/>
  <c r="AK46" i="27"/>
  <c r="V27" i="23"/>
  <c r="U16" i="11"/>
  <c r="X16" i="11" s="1"/>
  <c r="P99" i="11"/>
  <c r="U23" i="11"/>
  <c r="X23" i="11" s="1"/>
  <c r="T54" i="23"/>
  <c r="AB103" i="10"/>
  <c r="AB105" i="10" s="1"/>
  <c r="AB119" i="10" s="1"/>
  <c r="AI50" i="16"/>
  <c r="L59" i="11" s="1"/>
  <c r="AK50" i="16"/>
  <c r="N59" i="11" s="1"/>
  <c r="AH22" i="24"/>
  <c r="AI12" i="24"/>
  <c r="AM22" i="24"/>
  <c r="AO50" i="16"/>
  <c r="R59" i="11" s="1"/>
  <c r="AG50" i="16"/>
  <c r="J59" i="11" s="1"/>
  <c r="AJ56" i="16"/>
  <c r="M60" i="11" s="1"/>
  <c r="AK22" i="24"/>
  <c r="AP12" i="24"/>
  <c r="V67" i="23"/>
  <c r="U71" i="11"/>
  <c r="DH14" i="9"/>
  <c r="HF46" i="10"/>
  <c r="HF70" i="10" s="1"/>
  <c r="AA69" i="10"/>
  <c r="AA74" i="10" s="1"/>
  <c r="BV45" i="10"/>
  <c r="AZ8" i="23"/>
  <c r="BA28" i="23"/>
  <c r="S11" i="23" s="1"/>
  <c r="S36" i="11"/>
  <c r="W41" i="23"/>
  <c r="Y54" i="23"/>
  <c r="AG11" i="16"/>
  <c r="AG34" i="16"/>
  <c r="R46" i="11"/>
  <c r="X42" i="23"/>
  <c r="BF27" i="23" s="1"/>
  <c r="AO29" i="16"/>
  <c r="R37" i="11"/>
  <c r="P33" i="11"/>
  <c r="U33" i="11" s="1"/>
  <c r="P42" i="11"/>
  <c r="U42" i="11" s="1"/>
  <c r="V53" i="23"/>
  <c r="P35" i="11"/>
  <c r="U35" i="11" s="1"/>
  <c r="BC39" i="23"/>
  <c r="O33" i="11"/>
  <c r="U53" i="23"/>
  <c r="O42" i="11"/>
  <c r="O36" i="11" s="1"/>
  <c r="O35" i="11"/>
  <c r="BE8" i="23"/>
  <c r="Q35" i="11"/>
  <c r="Q42" i="11"/>
  <c r="Q36" i="11" s="1"/>
  <c r="W53" i="23"/>
  <c r="W54" i="23" s="1"/>
  <c r="P15" i="11"/>
  <c r="AU30" i="18"/>
  <c r="AZ39" i="23"/>
  <c r="AX30" i="18"/>
  <c r="S15" i="11"/>
  <c r="P49" i="11"/>
  <c r="U48" i="11"/>
  <c r="X48" i="11" s="1"/>
  <c r="K23" i="11"/>
  <c r="K99" i="11" s="1"/>
  <c r="Q94" i="23" s="1"/>
  <c r="Q30" i="23"/>
  <c r="R38" i="11"/>
  <c r="HF62" i="10"/>
  <c r="BJ120" i="9"/>
  <c r="BI120" i="9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R70" i="9"/>
  <c r="AP70" i="9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AL31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U157" i="9"/>
  <c r="DQ3" i="10"/>
  <c r="DR20" i="10"/>
  <c r="AC21" i="27"/>
  <c r="AP10" i="18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H15" i="30"/>
  <c r="AE15" i="16"/>
  <c r="Z11" i="27"/>
  <c r="Z14" i="27"/>
  <c r="H20" i="30"/>
  <c r="Z7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Z47" i="27"/>
  <c r="H18" i="30"/>
  <c r="J18" i="30" s="1"/>
  <c r="AE21" i="16"/>
  <c r="AE16" i="16"/>
  <c r="AE6" i="16" s="1"/>
  <c r="H16" i="30"/>
  <c r="Z12" i="27"/>
  <c r="BV73" i="10"/>
  <c r="BV22" i="10"/>
  <c r="BX125" i="10"/>
  <c r="BX148" i="10"/>
  <c r="BY179" i="10" s="1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S43" i="23"/>
  <c r="S45" i="23"/>
  <c r="S41" i="23"/>
  <c r="Z41" i="23"/>
  <c r="Z43" i="23"/>
  <c r="BM120" i="9"/>
  <c r="T44" i="11"/>
  <c r="BX92" i="10"/>
  <c r="BX144" i="10"/>
  <c r="BY175" i="10" s="1"/>
  <c r="CA239" i="10" s="1"/>
  <c r="BK20" i="9"/>
  <c r="BX141" i="10"/>
  <c r="BY172" i="10" s="1"/>
  <c r="BX124" i="10"/>
  <c r="BY155" i="10" s="1"/>
  <c r="BE83" i="9"/>
  <c r="BN84" i="9"/>
  <c r="BE84" i="9" s="1"/>
  <c r="BX135" i="10"/>
  <c r="BY166" i="10" s="1"/>
  <c r="CA230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AL24" i="24"/>
  <c r="CA236" i="10"/>
  <c r="CA219" i="10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Q129" i="9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AQ24" i="24"/>
  <c r="Q67" i="11"/>
  <c r="W69" i="23" s="1"/>
  <c r="CE158" i="10"/>
  <c r="Q124" i="9"/>
  <c r="AO120" i="9"/>
  <c r="Q145" i="9"/>
  <c r="AO144" i="9"/>
  <c r="CH132" i="10"/>
  <c r="CE132" i="10"/>
  <c r="AO139" i="9"/>
  <c r="Q142" i="9"/>
  <c r="Q17" i="9" s="1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R71" i="9"/>
  <c r="AP71" i="9" s="1"/>
  <c r="AP112" i="9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AL39" i="27"/>
  <c r="AI39" i="27"/>
  <c r="AJ39" i="27"/>
  <c r="AK39" i="27"/>
  <c r="R45" i="23" l="1"/>
  <c r="R44" i="23"/>
  <c r="AA34" i="10"/>
  <c r="AB137" i="10"/>
  <c r="AJ17" i="24"/>
  <c r="AJ18" i="24" s="1"/>
  <c r="AB124" i="10"/>
  <c r="W45" i="23"/>
  <c r="AP19" i="18"/>
  <c r="Z81" i="10"/>
  <c r="Z48" i="10"/>
  <c r="DQ11" i="10"/>
  <c r="AA117" i="10"/>
  <c r="BN120" i="9"/>
  <c r="BE120" i="9" s="1"/>
  <c r="DS45" i="10"/>
  <c r="DR126" i="10"/>
  <c r="Z67" i="10"/>
  <c r="Z95" i="10"/>
  <c r="L46" i="11"/>
  <c r="AI29" i="16"/>
  <c r="R42" i="23"/>
  <c r="AZ27" i="23" s="1"/>
  <c r="L37" i="11"/>
  <c r="AD135" i="10"/>
  <c r="AG22" i="16" s="1"/>
  <c r="AZ28" i="23"/>
  <c r="R11" i="23" s="1"/>
  <c r="AY8" i="23"/>
  <c r="R54" i="23"/>
  <c r="Z57" i="10"/>
  <c r="Z99" i="10"/>
  <c r="AD13" i="27"/>
  <c r="AF148" i="10"/>
  <c r="Q187" i="9"/>
  <c r="AA26" i="27"/>
  <c r="AF43" i="16"/>
  <c r="I58" i="11" s="1"/>
  <c r="O85" i="23" s="1"/>
  <c r="CP15" i="9"/>
  <c r="AE18" i="16"/>
  <c r="H33" i="11" s="1"/>
  <c r="Y33" i="11" s="1"/>
  <c r="Z69" i="10"/>
  <c r="Y26" i="23"/>
  <c r="S14" i="11"/>
  <c r="U15" i="11"/>
  <c r="X15" i="11" s="1"/>
  <c r="V26" i="23"/>
  <c r="P14" i="11"/>
  <c r="U14" i="11" s="1"/>
  <c r="AE24" i="16"/>
  <c r="AB135" i="10"/>
  <c r="Q46" i="11"/>
  <c r="AN29" i="16"/>
  <c r="Q37" i="11"/>
  <c r="W43" i="23"/>
  <c r="W42" i="23"/>
  <c r="BE27" i="23" s="1"/>
  <c r="AB14" i="27"/>
  <c r="P30" i="23"/>
  <c r="J23" i="11"/>
  <c r="J99" i="11" s="1"/>
  <c r="P94" i="23" s="1"/>
  <c r="P46" i="11"/>
  <c r="U46" i="11" s="1"/>
  <c r="X46" i="11" s="1"/>
  <c r="V42" i="23"/>
  <c r="BD27" i="23" s="1"/>
  <c r="AM29" i="16"/>
  <c r="P37" i="11"/>
  <c r="U37" i="11" s="1"/>
  <c r="AC137" i="10"/>
  <c r="AF24" i="16" s="1"/>
  <c r="BY168" i="10"/>
  <c r="AG10" i="24"/>
  <c r="BY156" i="10"/>
  <c r="CA220" i="10" s="1"/>
  <c r="Z85" i="10"/>
  <c r="HE12" i="10"/>
  <c r="U175" i="9" s="1"/>
  <c r="AH23" i="24"/>
  <c r="AO23" i="24"/>
  <c r="V94" i="23"/>
  <c r="U99" i="11"/>
  <c r="X99" i="11" s="1"/>
  <c r="AK13" i="27"/>
  <c r="AM148" i="10"/>
  <c r="AC45" i="27"/>
  <c r="AH22" i="16"/>
  <c r="AE142" i="10"/>
  <c r="AC46" i="27"/>
  <c r="AI13" i="27"/>
  <c r="AK148" i="10"/>
  <c r="BB28" i="23"/>
  <c r="T11" i="23" s="1"/>
  <c r="BA8" i="23"/>
  <c r="AA105" i="10"/>
  <c r="AA119" i="10" s="1"/>
  <c r="J20" i="11"/>
  <c r="P32" i="23" s="1"/>
  <c r="AG13" i="27"/>
  <c r="AI148" i="10"/>
  <c r="O14" i="11"/>
  <c r="U26" i="23"/>
  <c r="AD131" i="10"/>
  <c r="AB10" i="27" s="1"/>
  <c r="BG31" i="23"/>
  <c r="Y44" i="23"/>
  <c r="AC147" i="10"/>
  <c r="AC124" i="10"/>
  <c r="AC121" i="10" s="1"/>
  <c r="AA11" i="27"/>
  <c r="AF15" i="16"/>
  <c r="V85" i="23"/>
  <c r="U58" i="11"/>
  <c r="AB48" i="27"/>
  <c r="BY162" i="10"/>
  <c r="CA226" i="10" s="1"/>
  <c r="Z74" i="10"/>
  <c r="Z16" i="10"/>
  <c r="Z36" i="10"/>
  <c r="Z20" i="10" s="1"/>
  <c r="Z27" i="10" s="1"/>
  <c r="Z33" i="10" s="1"/>
  <c r="W44" i="23"/>
  <c r="BE31" i="23"/>
  <c r="U54" i="23"/>
  <c r="BC31" i="23"/>
  <c r="U45" i="23"/>
  <c r="U44" i="23"/>
  <c r="BD31" i="23"/>
  <c r="V44" i="23"/>
  <c r="J47" i="11"/>
  <c r="P39" i="23"/>
  <c r="AK23" i="24"/>
  <c r="S46" i="11"/>
  <c r="W46" i="11" s="1"/>
  <c r="Y42" i="23"/>
  <c r="BG27" i="23" s="1"/>
  <c r="S37" i="11"/>
  <c r="AP29" i="16"/>
  <c r="AA61" i="10"/>
  <c r="AA76" i="10" s="1"/>
  <c r="O46" i="11"/>
  <c r="O37" i="11"/>
  <c r="U43" i="23"/>
  <c r="AL29" i="16"/>
  <c r="U42" i="23"/>
  <c r="BC27" i="23" s="1"/>
  <c r="K35" i="11"/>
  <c r="Q53" i="23"/>
  <c r="K42" i="11"/>
  <c r="Q14" i="11"/>
  <c r="W26" i="23"/>
  <c r="AF21" i="16"/>
  <c r="AA47" i="27"/>
  <c r="AF11" i="16"/>
  <c r="V69" i="23"/>
  <c r="U67" i="11"/>
  <c r="X67" i="11" s="1"/>
  <c r="DH15" i="9"/>
  <c r="Z53" i="10"/>
  <c r="Z93" i="10"/>
  <c r="Z110" i="10"/>
  <c r="Z114" i="10"/>
  <c r="P38" i="11"/>
  <c r="U38" i="11" s="1"/>
  <c r="U49" i="11"/>
  <c r="X49" i="11" s="1"/>
  <c r="P36" i="11"/>
  <c r="U36" i="11" s="1"/>
  <c r="R44" i="11"/>
  <c r="AO35" i="16"/>
  <c r="AO36" i="16" s="1"/>
  <c r="J41" i="11"/>
  <c r="AG6" i="16"/>
  <c r="AG18" i="16"/>
  <c r="P52" i="23"/>
  <c r="AP23" i="24"/>
  <c r="AM23" i="24"/>
  <c r="AI23" i="24"/>
  <c r="V54" i="23"/>
  <c r="Q38" i="11"/>
  <c r="Q54" i="23"/>
  <c r="AH13" i="27"/>
  <c r="AJ148" i="10"/>
  <c r="O56" i="23"/>
  <c r="I34" i="11"/>
  <c r="O55" i="23" s="1"/>
  <c r="I47" i="11"/>
  <c r="O39" i="23"/>
  <c r="AW36" i="23" s="1"/>
  <c r="AF16" i="16"/>
  <c r="AA12" i="27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AM23" i="18" s="1"/>
  <c r="DQ124" i="10"/>
  <c r="AM8" i="18" s="1"/>
  <c r="DQ126" i="10"/>
  <c r="DQ131" i="10"/>
  <c r="DQ127" i="10"/>
  <c r="AM11" i="18" s="1"/>
  <c r="AM25" i="18" s="1"/>
  <c r="DQ130" i="10"/>
  <c r="AM14" i="18" s="1"/>
  <c r="AM28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H20" i="11"/>
  <c r="Y20" i="11" s="1"/>
  <c r="BM21" i="9"/>
  <c r="BI121" i="9"/>
  <c r="Y85" i="10"/>
  <c r="X6" i="27"/>
  <c r="X5" i="27"/>
  <c r="X3" i="27"/>
  <c r="X2" i="27"/>
  <c r="X4" i="27"/>
  <c r="X9" i="27"/>
  <c r="X8" i="27"/>
  <c r="Y7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H46" i="30"/>
  <c r="J46" i="30" s="1"/>
  <c r="W6" i="19"/>
  <c r="AA9" i="16"/>
  <c r="AI6" i="18"/>
  <c r="X5" i="10"/>
  <c r="W7" i="10"/>
  <c r="X43" i="10"/>
  <c r="X41" i="10" s="1"/>
  <c r="AA6" i="24"/>
  <c r="X122" i="10"/>
  <c r="W1" i="27"/>
  <c r="Y151" i="1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H35" i="11"/>
  <c r="Y35" i="11" s="1"/>
  <c r="H42" i="11"/>
  <c r="Y42" i="11" s="1"/>
  <c r="AB5" i="24"/>
  <c r="AB3" i="24"/>
  <c r="AB4" i="24"/>
  <c r="AB7" i="16"/>
  <c r="AB8" i="16"/>
  <c r="AB63" i="16"/>
  <c r="AB48" i="16"/>
  <c r="AB39" i="16"/>
  <c r="J20" i="30"/>
  <c r="T24" i="11"/>
  <c r="H23" i="11"/>
  <c r="K54" i="11"/>
  <c r="Q61" i="23" s="1"/>
  <c r="AY29" i="23" s="1"/>
  <c r="Q12" i="23" s="1"/>
  <c r="BU45" i="10"/>
  <c r="Q16" i="9"/>
  <c r="Q24" i="9" s="1"/>
  <c r="AO24" i="9" s="1"/>
  <c r="J71" i="11"/>
  <c r="P67" i="23" s="1"/>
  <c r="AO142" i="9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I54" i="11"/>
  <c r="O61" i="23" s="1"/>
  <c r="AW29" i="23" s="1"/>
  <c r="O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CE163" i="10"/>
  <c r="Q146" i="9"/>
  <c r="Q35" i="9"/>
  <c r="AO35" i="9" s="1"/>
  <c r="ED12" i="9" s="1"/>
  <c r="Q68" i="9"/>
  <c r="AO68" i="9" s="1"/>
  <c r="AO145" i="9"/>
  <c r="CH163" i="10"/>
  <c r="AO134" i="9"/>
  <c r="Q136" i="9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Z90" i="10" l="1"/>
  <c r="AJ23" i="24"/>
  <c r="AJ24" i="24" s="1"/>
  <c r="AB46" i="27"/>
  <c r="AE56" i="16"/>
  <c r="H60" i="11" s="1"/>
  <c r="DP11" i="10"/>
  <c r="Y53" i="10"/>
  <c r="AB131" i="10"/>
  <c r="AB121" i="10"/>
  <c r="H17" i="30"/>
  <c r="J46" i="11"/>
  <c r="AG29" i="16"/>
  <c r="J44" i="11" s="1"/>
  <c r="J37" i="11"/>
  <c r="HE124" i="10"/>
  <c r="Z117" i="10"/>
  <c r="AD142" i="10"/>
  <c r="Y9" i="10"/>
  <c r="Y16" i="10" s="1"/>
  <c r="Z34" i="10"/>
  <c r="AB45" i="27"/>
  <c r="Z61" i="10"/>
  <c r="AO19" i="18"/>
  <c r="AJ27" i="24"/>
  <c r="AJ30" i="24" s="1"/>
  <c r="AJ34" i="24" s="1"/>
  <c r="BY158" i="10"/>
  <c r="BY163" i="10" s="1"/>
  <c r="L44" i="11"/>
  <c r="AI35" i="16"/>
  <c r="AI36" i="16" s="1"/>
  <c r="P42" i="23"/>
  <c r="AX27" i="23" s="1"/>
  <c r="AC131" i="10"/>
  <c r="AC135" i="10"/>
  <c r="BX162" i="10"/>
  <c r="BZ226" i="10" s="1"/>
  <c r="BN121" i="9"/>
  <c r="BE121" i="9" s="1"/>
  <c r="HD12" i="10"/>
  <c r="Y48" i="10"/>
  <c r="I20" i="11"/>
  <c r="O32" i="23" s="1"/>
  <c r="Z103" i="10"/>
  <c r="Z105" i="10" s="1"/>
  <c r="Z119" i="10" s="1"/>
  <c r="AA145" i="10"/>
  <c r="AD32" i="16" s="1"/>
  <c r="AA130" i="10"/>
  <c r="AD17" i="16" s="1"/>
  <c r="AA126" i="10"/>
  <c r="AD13" i="16" s="1"/>
  <c r="AA136" i="10"/>
  <c r="AD23" i="16" s="1"/>
  <c r="AA138" i="10"/>
  <c r="AD25" i="16" s="1"/>
  <c r="AA134" i="10"/>
  <c r="AA128" i="10"/>
  <c r="AA127" i="10"/>
  <c r="AD14" i="16" s="1"/>
  <c r="AA139" i="10"/>
  <c r="AD26" i="16" s="1"/>
  <c r="AA146" i="10"/>
  <c r="AD33" i="16" s="1"/>
  <c r="AA141" i="10"/>
  <c r="AD28" i="16" s="1"/>
  <c r="AA140" i="10"/>
  <c r="AD27" i="16" s="1"/>
  <c r="AA147" i="10"/>
  <c r="Y14" i="27" s="1"/>
  <c r="AA129" i="10"/>
  <c r="AA125" i="10"/>
  <c r="AD12" i="16" s="1"/>
  <c r="BV148" i="10"/>
  <c r="BV92" i="10"/>
  <c r="BI28" i="23"/>
  <c r="BJ28" i="23" s="1"/>
  <c r="AG11" i="23" s="1"/>
  <c r="AI11" i="23" s="1"/>
  <c r="Z11" i="23"/>
  <c r="AN18" i="24"/>
  <c r="AN23" i="24"/>
  <c r="AG22" i="24"/>
  <c r="CP16" i="9"/>
  <c r="DR45" i="10"/>
  <c r="V61" i="23"/>
  <c r="BD29" i="23" s="1"/>
  <c r="V12" i="23" s="1"/>
  <c r="U54" i="11"/>
  <c r="Y57" i="10"/>
  <c r="Y67" i="10"/>
  <c r="Y69" i="10"/>
  <c r="Y95" i="10"/>
  <c r="Y110" i="10"/>
  <c r="Y117" i="10" s="1"/>
  <c r="AM24" i="24"/>
  <c r="AM27" i="24"/>
  <c r="AM30" i="24" s="1"/>
  <c r="J35" i="11"/>
  <c r="P53" i="23"/>
  <c r="AX31" i="23" s="1"/>
  <c r="J42" i="11"/>
  <c r="AY33" i="23"/>
  <c r="BD8" i="23"/>
  <c r="BE28" i="23"/>
  <c r="W11" i="23" s="1"/>
  <c r="AD11" i="23" s="1"/>
  <c r="AC11" i="23" s="1"/>
  <c r="Z76" i="10"/>
  <c r="BC7" i="23"/>
  <c r="BD25" i="23"/>
  <c r="V9" i="23" s="1"/>
  <c r="Y61" i="10"/>
  <c r="Y90" i="10"/>
  <c r="Y99" i="10"/>
  <c r="AP24" i="24"/>
  <c r="AP27" i="24"/>
  <c r="AP30" i="24" s="1"/>
  <c r="AY31" i="23"/>
  <c r="Q44" i="23"/>
  <c r="O44" i="11"/>
  <c r="AL35" i="16"/>
  <c r="AL36" i="16" s="1"/>
  <c r="S44" i="11"/>
  <c r="W44" i="11" s="1"/>
  <c r="AP35" i="16"/>
  <c r="AP36" i="16" s="1"/>
  <c r="AK27" i="24"/>
  <c r="AK30" i="24" s="1"/>
  <c r="AK24" i="24"/>
  <c r="BC8" i="23"/>
  <c r="BD28" i="23"/>
  <c r="V11" i="23" s="1"/>
  <c r="AO27" i="24"/>
  <c r="AO30" i="24" s="1"/>
  <c r="AO24" i="24"/>
  <c r="AJ31" i="24"/>
  <c r="AB142" i="10"/>
  <c r="AE22" i="16"/>
  <c r="Z46" i="27"/>
  <c r="Z45" i="27"/>
  <c r="V68" i="23"/>
  <c r="U73" i="11"/>
  <c r="AG12" i="24"/>
  <c r="Y33" i="10"/>
  <c r="Y93" i="10"/>
  <c r="J33" i="11"/>
  <c r="AF18" i="16"/>
  <c r="AF6" i="16"/>
  <c r="O52" i="23"/>
  <c r="I41" i="11"/>
  <c r="I33" i="11"/>
  <c r="BD7" i="23"/>
  <c r="BE25" i="23"/>
  <c r="W9" i="23" s="1"/>
  <c r="AD9" i="23" s="1"/>
  <c r="AC9" i="23" s="1"/>
  <c r="AG35" i="16"/>
  <c r="AG36" i="16" s="1"/>
  <c r="AA14" i="27"/>
  <c r="BC25" i="23"/>
  <c r="U9" i="23" s="1"/>
  <c r="BB7" i="23"/>
  <c r="AC13" i="27"/>
  <c r="AE148" i="10"/>
  <c r="AH27" i="24"/>
  <c r="AH30" i="24" s="1"/>
  <c r="AH24" i="24"/>
  <c r="P44" i="11"/>
  <c r="U44" i="11" s="1"/>
  <c r="X44" i="11" s="1"/>
  <c r="AM35" i="16"/>
  <c r="AM36" i="16" s="1"/>
  <c r="BI25" i="23"/>
  <c r="BJ25" i="23" s="1"/>
  <c r="AG9" i="23" s="1"/>
  <c r="AI9" i="23" s="1"/>
  <c r="Z9" i="23"/>
  <c r="DH16" i="9"/>
  <c r="AE50" i="16"/>
  <c r="H59" i="11" s="1"/>
  <c r="AI27" i="24"/>
  <c r="AI30" i="24" s="1"/>
  <c r="AI24" i="24"/>
  <c r="AX36" i="23"/>
  <c r="BB8" i="23"/>
  <c r="BC28" i="23"/>
  <c r="U11" i="23" s="1"/>
  <c r="I23" i="11"/>
  <c r="I99" i="11" s="1"/>
  <c r="O94" i="23" s="1"/>
  <c r="O30" i="23"/>
  <c r="BF8" i="23"/>
  <c r="BG28" i="23"/>
  <c r="Y11" i="23" s="1"/>
  <c r="K46" i="11"/>
  <c r="Q42" i="23"/>
  <c r="AY27" i="23" s="1"/>
  <c r="AH29" i="16"/>
  <c r="K37" i="11"/>
  <c r="AY39" i="23"/>
  <c r="AF22" i="16"/>
  <c r="I46" i="11" s="1"/>
  <c r="AA45" i="27"/>
  <c r="Q44" i="11"/>
  <c r="AN35" i="16"/>
  <c r="AN36" i="16" s="1"/>
  <c r="BF7" i="23"/>
  <c r="BG25" i="23"/>
  <c r="Y9" i="23" s="1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BL122" i="9"/>
  <c r="BV124" i="10"/>
  <c r="AE9" i="24" s="1"/>
  <c r="BV141" i="10"/>
  <c r="AE26" i="24" s="1"/>
  <c r="BV125" i="10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2" i="10" s="1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DP127" i="10"/>
  <c r="AL11" i="18" s="1"/>
  <c r="DP125" i="10"/>
  <c r="AL9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BX142" i="10" s="1"/>
  <c r="AE16" i="27"/>
  <c r="CG149" i="10"/>
  <c r="AK16" i="27"/>
  <c r="H99" i="11"/>
  <c r="Y99" i="11" s="1"/>
  <c r="Y23" i="11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Z31" i="23"/>
  <c r="Y43" i="25"/>
  <c r="Y44" i="25" s="1"/>
  <c r="X46" i="25"/>
  <c r="X45" i="25"/>
  <c r="X48" i="25"/>
  <c r="X47" i="25"/>
  <c r="X151" i="10"/>
  <c r="V1" i="27"/>
  <c r="X8" i="10"/>
  <c r="X3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AE10" i="24"/>
  <c r="BV13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R65" i="9"/>
  <c r="AP65" i="9" s="1"/>
  <c r="AP13" i="9"/>
  <c r="Z61" i="23"/>
  <c r="BH29" i="23" s="1"/>
  <c r="W54" i="11"/>
  <c r="X54" i="11"/>
  <c r="P44" i="23" l="1"/>
  <c r="DO11" i="10"/>
  <c r="Z10" i="27"/>
  <c r="H13" i="30"/>
  <c r="AD11" i="16"/>
  <c r="AL51" i="27"/>
  <c r="Q188" i="9" s="1"/>
  <c r="AL31" i="27"/>
  <c r="AL33" i="27"/>
  <c r="Q182" i="9" s="1"/>
  <c r="Y74" i="10"/>
  <c r="X9" i="10"/>
  <c r="X16" i="10" s="1"/>
  <c r="AB13" i="27"/>
  <c r="AD148" i="10"/>
  <c r="BY149" i="10"/>
  <c r="AD56" i="16"/>
  <c r="AA46" i="27"/>
  <c r="AL34" i="27"/>
  <c r="AC142" i="10"/>
  <c r="X48" i="10"/>
  <c r="AA10" i="27"/>
  <c r="AL32" i="27"/>
  <c r="Q181" i="9" s="1"/>
  <c r="X69" i="10"/>
  <c r="AA137" i="10"/>
  <c r="AD24" i="16" s="1"/>
  <c r="AF22" i="24"/>
  <c r="P54" i="23"/>
  <c r="CP17" i="9"/>
  <c r="BI29" i="23"/>
  <c r="BJ29" i="23" s="1"/>
  <c r="AG12" i="23" s="1"/>
  <c r="AI12" i="23" s="1"/>
  <c r="Z12" i="23"/>
  <c r="X67" i="10"/>
  <c r="X74" i="10" s="1"/>
  <c r="X57" i="10"/>
  <c r="X81" i="10"/>
  <c r="X90" i="10" s="1"/>
  <c r="X99" i="10"/>
  <c r="X20" i="10"/>
  <c r="X27" i="10" s="1"/>
  <c r="X33" i="10" s="1"/>
  <c r="K44" i="11"/>
  <c r="AH35" i="16"/>
  <c r="AH36" i="16" s="1"/>
  <c r="I35" i="11"/>
  <c r="O53" i="23"/>
  <c r="I42" i="11"/>
  <c r="Z13" i="27"/>
  <c r="H19" i="30"/>
  <c r="AB148" i="10"/>
  <c r="AO31" i="24"/>
  <c r="AO34" i="24"/>
  <c r="AK31" i="24"/>
  <c r="AK34" i="24"/>
  <c r="I37" i="11"/>
  <c r="Y103" i="10"/>
  <c r="Y105" i="10" s="1"/>
  <c r="Y119" i="10" s="1"/>
  <c r="AX39" i="23"/>
  <c r="AG23" i="24"/>
  <c r="X85" i="10"/>
  <c r="X95" i="10"/>
  <c r="X93" i="10" s="1"/>
  <c r="AE22" i="24"/>
  <c r="H71" i="11"/>
  <c r="Y71" i="11" s="1"/>
  <c r="AX28" i="23"/>
  <c r="P11" i="23" s="1"/>
  <c r="AW8" i="23"/>
  <c r="AI31" i="24"/>
  <c r="AI34" i="24"/>
  <c r="BB8" i="9"/>
  <c r="J10" i="25"/>
  <c r="AE9" i="23"/>
  <c r="AF9" i="23" s="1"/>
  <c r="AY28" i="23"/>
  <c r="Q11" i="23" s="1"/>
  <c r="AX8" i="23"/>
  <c r="AF29" i="16"/>
  <c r="AN19" i="18"/>
  <c r="AN27" i="24"/>
  <c r="AN30" i="24" s="1"/>
  <c r="AN24" i="24"/>
  <c r="AA124" i="10"/>
  <c r="AA121" i="10" s="1"/>
  <c r="BN122" i="9"/>
  <c r="BE122" i="9" s="1"/>
  <c r="X53" i="10"/>
  <c r="X114" i="10"/>
  <c r="X117" i="10" s="1"/>
  <c r="AH31" i="24"/>
  <c r="AH34" i="24"/>
  <c r="O54" i="23"/>
  <c r="AP31" i="24"/>
  <c r="AP34" i="24"/>
  <c r="Z136" i="10"/>
  <c r="AC23" i="16" s="1"/>
  <c r="Z125" i="10"/>
  <c r="AC12" i="16" s="1"/>
  <c r="Z129" i="10"/>
  <c r="Z146" i="10"/>
  <c r="AC33" i="16" s="1"/>
  <c r="Z141" i="10"/>
  <c r="AC28" i="16" s="1"/>
  <c r="Z138" i="10"/>
  <c r="AC25" i="16" s="1"/>
  <c r="Z134" i="10"/>
  <c r="Z139" i="10"/>
  <c r="AC26" i="16" s="1"/>
  <c r="Z140" i="10"/>
  <c r="AC27" i="16" s="1"/>
  <c r="Z128" i="10"/>
  <c r="Z126" i="10"/>
  <c r="AC13" i="16" s="1"/>
  <c r="Z130" i="10"/>
  <c r="AC17" i="16" s="1"/>
  <c r="Z145" i="10"/>
  <c r="AC32" i="16" s="1"/>
  <c r="Z127" i="10"/>
  <c r="AC14" i="16" s="1"/>
  <c r="AM31" i="24"/>
  <c r="AM34" i="24"/>
  <c r="AX33" i="23"/>
  <c r="Y11" i="27"/>
  <c r="AD15" i="16"/>
  <c r="S24" i="11" s="1"/>
  <c r="AF12" i="24"/>
  <c r="DH17" i="9"/>
  <c r="AD50" i="16"/>
  <c r="H46" i="11"/>
  <c r="Y46" i="11" s="1"/>
  <c r="AE29" i="16"/>
  <c r="H37" i="11"/>
  <c r="Y37" i="11" s="1"/>
  <c r="O42" i="23"/>
  <c r="AW27" i="23" s="1"/>
  <c r="Y76" i="10"/>
  <c r="AE11" i="23"/>
  <c r="AF11" i="23" s="1"/>
  <c r="J12" i="25"/>
  <c r="BB10" i="9"/>
  <c r="AD16" i="16"/>
  <c r="AD18" i="16" s="1"/>
  <c r="Y12" i="27"/>
  <c r="AD21" i="16"/>
  <c r="Y47" i="27"/>
  <c r="AD34" i="16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 s="1"/>
  <c r="AE8" i="24"/>
  <c r="AE12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99" i="10" s="1"/>
  <c r="W109" i="10"/>
  <c r="W111" i="10"/>
  <c r="W89" i="10"/>
  <c r="W73" i="10"/>
  <c r="W115" i="10"/>
  <c r="W83" i="10"/>
  <c r="W65" i="10"/>
  <c r="W97" i="10"/>
  <c r="W84" i="10"/>
  <c r="W72" i="10"/>
  <c r="W88" i="10"/>
  <c r="W70" i="10"/>
  <c r="W66" i="10"/>
  <c r="W64" i="10"/>
  <c r="W60" i="10"/>
  <c r="W59" i="10"/>
  <c r="W82" i="10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O41" i="23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X230" i="10" s="1"/>
  <c r="BU123" i="10"/>
  <c r="BV154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AE13" i="24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V138" i="10" s="1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W16" i="10" l="1"/>
  <c r="H35" i="30"/>
  <c r="J13" i="30"/>
  <c r="H33" i="30"/>
  <c r="H32" i="30"/>
  <c r="Q180" i="9"/>
  <c r="T102" i="11"/>
  <c r="Z91" i="23" s="1"/>
  <c r="BG10" i="23" s="1"/>
  <c r="T101" i="11"/>
  <c r="Z89" i="23" s="1"/>
  <c r="BG13" i="23" s="1"/>
  <c r="T104" i="11"/>
  <c r="Z90" i="23" s="1"/>
  <c r="BG9" i="23" s="1"/>
  <c r="T103" i="11"/>
  <c r="Z92" i="23" s="1"/>
  <c r="BG11" i="23" s="1"/>
  <c r="AA135" i="10"/>
  <c r="AA142" i="10" s="1"/>
  <c r="AL23" i="18"/>
  <c r="X34" i="10"/>
  <c r="W48" i="10"/>
  <c r="W57" i="10"/>
  <c r="HB12" i="10"/>
  <c r="AC56" i="16"/>
  <c r="DN11" i="10"/>
  <c r="W53" i="10"/>
  <c r="W67" i="10"/>
  <c r="W110" i="10"/>
  <c r="AC34" i="16"/>
  <c r="X61" i="10"/>
  <c r="X76" i="10" s="1"/>
  <c r="W69" i="10"/>
  <c r="BN123" i="9"/>
  <c r="BE123" i="9" s="1"/>
  <c r="AA13" i="27"/>
  <c r="AC148" i="10"/>
  <c r="BV168" i="10"/>
  <c r="AL28" i="18"/>
  <c r="Q183" i="9"/>
  <c r="Q31" i="9" s="1"/>
  <c r="AO31" i="9" s="1"/>
  <c r="T72" i="11"/>
  <c r="Z46" i="23" s="1"/>
  <c r="BV158" i="10"/>
  <c r="AC50" i="16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Y129" i="10"/>
  <c r="Y138" i="10"/>
  <c r="AB25" i="16" s="1"/>
  <c r="Y141" i="10"/>
  <c r="AB28" i="16" s="1"/>
  <c r="Y145" i="10"/>
  <c r="AB32" i="16" s="1"/>
  <c r="AB34" i="16" s="1"/>
  <c r="Y126" i="10"/>
  <c r="AB13" i="16" s="1"/>
  <c r="Y130" i="10"/>
  <c r="AB17" i="16" s="1"/>
  <c r="H44" i="11"/>
  <c r="Y44" i="11" s="1"/>
  <c r="AE35" i="16"/>
  <c r="AE36" i="16" s="1"/>
  <c r="AD22" i="16"/>
  <c r="AD29" i="16" s="1"/>
  <c r="AD35" i="16" s="1"/>
  <c r="AD36" i="16" s="1"/>
  <c r="Y45" i="27"/>
  <c r="Z124" i="10"/>
  <c r="Z121" i="10" s="1"/>
  <c r="X12" i="27"/>
  <c r="AC16" i="16"/>
  <c r="AK51" i="27"/>
  <c r="AK31" i="27"/>
  <c r="AK33" i="27"/>
  <c r="AK34" i="27"/>
  <c r="I44" i="11"/>
  <c r="AF35" i="16"/>
  <c r="AF36" i="16" s="1"/>
  <c r="AG24" i="24"/>
  <c r="AG27" i="24"/>
  <c r="AG30" i="24" s="1"/>
  <c r="BB11" i="9"/>
  <c r="J13" i="25"/>
  <c r="AE12" i="23"/>
  <c r="AF12" i="23" s="1"/>
  <c r="CF149" i="10"/>
  <c r="CB149" i="10"/>
  <c r="BX218" i="10"/>
  <c r="CH149" i="10"/>
  <c r="Y48" i="27"/>
  <c r="BV162" i="10"/>
  <c r="BX226" i="10" s="1"/>
  <c r="CP18" i="9"/>
  <c r="Y31" i="23"/>
  <c r="W24" i="11"/>
  <c r="X11" i="27"/>
  <c r="AC15" i="16"/>
  <c r="AC11" i="16"/>
  <c r="AW39" i="23"/>
  <c r="AF23" i="24"/>
  <c r="AW33" i="23"/>
  <c r="J19" i="30"/>
  <c r="H39" i="30"/>
  <c r="AW31" i="23"/>
  <c r="O44" i="23"/>
  <c r="DH18" i="9"/>
  <c r="V71" i="23"/>
  <c r="BD35" i="23" s="1"/>
  <c r="U74" i="11"/>
  <c r="V70" i="23"/>
  <c r="BD34" i="23" s="1"/>
  <c r="U87" i="11"/>
  <c r="W95" i="10"/>
  <c r="W93" i="10" s="1"/>
  <c r="W103" i="10" s="1"/>
  <c r="Y46" i="27"/>
  <c r="X47" i="27"/>
  <c r="AC21" i="16"/>
  <c r="Z147" i="10"/>
  <c r="AN31" i="24"/>
  <c r="AN34" i="24"/>
  <c r="X103" i="10"/>
  <c r="X105" i="10" s="1"/>
  <c r="X119" i="10" s="1"/>
  <c r="W33" i="10"/>
  <c r="W81" i="10"/>
  <c r="W90" i="10" s="1"/>
  <c r="W114" i="10"/>
  <c r="W117" i="10" s="1"/>
  <c r="AL25" i="18"/>
  <c r="AA131" i="10"/>
  <c r="Y10" i="27" s="1"/>
  <c r="Z137" i="10"/>
  <c r="AC24" i="16" s="1"/>
  <c r="AE23" i="24"/>
  <c r="AD6" i="16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114" i="10"/>
  <c r="V85" i="10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W74" i="10" l="1"/>
  <c r="W105" i="10"/>
  <c r="W119" i="10" s="1"/>
  <c r="W61" i="10"/>
  <c r="V9" i="10"/>
  <c r="Z131" i="10"/>
  <c r="X10" i="27" s="1"/>
  <c r="V90" i="10"/>
  <c r="DM11" i="10"/>
  <c r="V16" i="10"/>
  <c r="S72" i="11"/>
  <c r="Y46" i="23" s="1"/>
  <c r="AD22" i="24"/>
  <c r="AB56" i="16"/>
  <c r="AD12" i="24"/>
  <c r="BN124" i="9"/>
  <c r="BE124" i="9" s="1"/>
  <c r="HA12" i="10"/>
  <c r="V48" i="10"/>
  <c r="V57" i="10"/>
  <c r="V95" i="10"/>
  <c r="V93" i="10" s="1"/>
  <c r="V103" i="10" s="1"/>
  <c r="V110" i="10"/>
  <c r="V117" i="10" s="1"/>
  <c r="Y13" i="27"/>
  <c r="AA148" i="10"/>
  <c r="X14" i="27"/>
  <c r="AF24" i="24"/>
  <c r="AF27" i="24"/>
  <c r="AF30" i="24" s="1"/>
  <c r="R24" i="11"/>
  <c r="X31" i="23" s="1"/>
  <c r="AK25" i="18"/>
  <c r="AB16" i="16"/>
  <c r="W12" i="27"/>
  <c r="AB21" i="16"/>
  <c r="W47" i="27"/>
  <c r="AK23" i="18"/>
  <c r="CP19" i="9"/>
  <c r="V69" i="10"/>
  <c r="AG31" i="24"/>
  <c r="AG34" i="24"/>
  <c r="S101" i="11"/>
  <c r="S102" i="11"/>
  <c r="S104" i="11"/>
  <c r="S103" i="11"/>
  <c r="AJ31" i="27"/>
  <c r="AJ33" i="27"/>
  <c r="AJ51" i="27"/>
  <c r="Y147" i="10"/>
  <c r="AK28" i="18"/>
  <c r="X138" i="10"/>
  <c r="AA25" i="16" s="1"/>
  <c r="X146" i="10"/>
  <c r="AA33" i="16" s="1"/>
  <c r="X139" i="10"/>
  <c r="AA26" i="16" s="1"/>
  <c r="X145" i="10"/>
  <c r="AA32" i="16" s="1"/>
  <c r="X129" i="10"/>
  <c r="X125" i="10"/>
  <c r="AA12" i="16" s="1"/>
  <c r="X130" i="10"/>
  <c r="AA17" i="16" s="1"/>
  <c r="X134" i="10"/>
  <c r="X140" i="10"/>
  <c r="AA27" i="16" s="1"/>
  <c r="X128" i="10"/>
  <c r="X141" i="10"/>
  <c r="AA28" i="16" s="1"/>
  <c r="X126" i="10"/>
  <c r="AA13" i="16" s="1"/>
  <c r="X127" i="10"/>
  <c r="AA14" i="16" s="1"/>
  <c r="X136" i="10"/>
  <c r="AA23" i="16" s="1"/>
  <c r="AC18" i="16"/>
  <c r="AC6" i="16"/>
  <c r="AK32" i="27"/>
  <c r="Y124" i="10"/>
  <c r="Y121" i="10" s="1"/>
  <c r="Y137" i="10"/>
  <c r="AB24" i="16" s="1"/>
  <c r="AB11" i="16"/>
  <c r="BU162" i="10"/>
  <c r="BW226" i="10" s="1"/>
  <c r="V33" i="10"/>
  <c r="DH19" i="9"/>
  <c r="AB50" i="16"/>
  <c r="V67" i="10"/>
  <c r="AE27" i="24"/>
  <c r="AE30" i="24" s="1"/>
  <c r="AE24" i="24"/>
  <c r="AV8" i="23"/>
  <c r="AW28" i="23"/>
  <c r="O11" i="23" s="1"/>
  <c r="Z135" i="10"/>
  <c r="AJ34" i="27" s="1"/>
  <c r="W11" i="27"/>
  <c r="AB15" i="16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88" i="10"/>
  <c r="U71" i="10"/>
  <c r="U84" i="10"/>
  <c r="U109" i="10"/>
  <c r="U86" i="10"/>
  <c r="U87" i="10"/>
  <c r="U82" i="10"/>
  <c r="U70" i="10"/>
  <c r="U72" i="10"/>
  <c r="U66" i="10"/>
  <c r="U65" i="10"/>
  <c r="U64" i="10"/>
  <c r="U96" i="10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U95" i="10" l="1"/>
  <c r="V105" i="10"/>
  <c r="BP45" i="10"/>
  <c r="U81" i="10"/>
  <c r="V61" i="10"/>
  <c r="W76" i="10"/>
  <c r="U48" i="10"/>
  <c r="DL11" i="10"/>
  <c r="U93" i="10"/>
  <c r="AJ32" i="27"/>
  <c r="Y131" i="10"/>
  <c r="W10" i="27" s="1"/>
  <c r="AA56" i="16"/>
  <c r="BW149" i="10"/>
  <c r="AA50" i="16"/>
  <c r="U85" i="10"/>
  <c r="U9" i="10"/>
  <c r="U16" i="10" s="1"/>
  <c r="V74" i="10"/>
  <c r="V76" i="10" s="1"/>
  <c r="AA34" i="16"/>
  <c r="U99" i="10"/>
  <c r="GZ12" i="10"/>
  <c r="R72" i="11"/>
  <c r="X46" i="23" s="1"/>
  <c r="AA11" i="16"/>
  <c r="AC22" i="24"/>
  <c r="BT162" i="10"/>
  <c r="BV226" i="10" s="1"/>
  <c r="U67" i="10"/>
  <c r="U69" i="10"/>
  <c r="Y135" i="10"/>
  <c r="AI34" i="27" s="1"/>
  <c r="AB6" i="16"/>
  <c r="AB18" i="16"/>
  <c r="V12" i="27"/>
  <c r="AA16" i="16"/>
  <c r="X137" i="10"/>
  <c r="W14" i="27"/>
  <c r="Y90" i="23"/>
  <c r="BF9" i="23" s="1"/>
  <c r="W104" i="11"/>
  <c r="AF31" i="24"/>
  <c r="AF34" i="24"/>
  <c r="U27" i="10"/>
  <c r="U33" i="10" s="1"/>
  <c r="AC22" i="16"/>
  <c r="AC29" i="16" s="1"/>
  <c r="AC35" i="16" s="1"/>
  <c r="AC36" i="16" s="1"/>
  <c r="X45" i="27"/>
  <c r="Z142" i="10"/>
  <c r="X46" i="27"/>
  <c r="AE31" i="24"/>
  <c r="AE34" i="24"/>
  <c r="Y91" i="23"/>
  <c r="BF10" i="23" s="1"/>
  <c r="W102" i="11"/>
  <c r="U53" i="10"/>
  <c r="U57" i="10"/>
  <c r="U114" i="10"/>
  <c r="Q24" i="11"/>
  <c r="W31" i="23" s="1"/>
  <c r="AJ23" i="18"/>
  <c r="AI33" i="27"/>
  <c r="AI51" i="27"/>
  <c r="AI31" i="27"/>
  <c r="X147" i="10"/>
  <c r="AJ28" i="18"/>
  <c r="R103" i="11"/>
  <c r="X92" i="23" s="1"/>
  <c r="BE11" i="23" s="1"/>
  <c r="R102" i="11"/>
  <c r="X91" i="23" s="1"/>
  <c r="BE10" i="23" s="1"/>
  <c r="R101" i="11"/>
  <c r="X89" i="23" s="1"/>
  <c r="BE13" i="23" s="1"/>
  <c r="R104" i="11"/>
  <c r="X90" i="23" s="1"/>
  <c r="BE9" i="23" s="1"/>
  <c r="Y89" i="23"/>
  <c r="BF13" i="23" s="1"/>
  <c r="W101" i="11"/>
  <c r="AJ25" i="18"/>
  <c r="AD23" i="24"/>
  <c r="AC12" i="24"/>
  <c r="CP20" i="9"/>
  <c r="DH20" i="9"/>
  <c r="U90" i="10"/>
  <c r="U110" i="10"/>
  <c r="V11" i="27"/>
  <c r="AA15" i="16"/>
  <c r="P24" i="11" s="1"/>
  <c r="V47" i="27"/>
  <c r="AA21" i="16"/>
  <c r="X124" i="10"/>
  <c r="X121" i="10" s="1"/>
  <c r="Y92" i="23"/>
  <c r="BF11" i="23" s="1"/>
  <c r="W103" i="11"/>
  <c r="V119" i="10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Y58" i="16" s="1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BK92" i="9" s="1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T3" i="10"/>
  <c r="T36" i="10"/>
  <c r="T20" i="10" s="1"/>
  <c r="T27" i="10" s="1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AA10" i="24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U103" i="10" l="1"/>
  <c r="BO45" i="10"/>
  <c r="U34" i="10"/>
  <c r="BR137" i="10"/>
  <c r="DK11" i="10"/>
  <c r="T9" i="10"/>
  <c r="T16" i="10" s="1"/>
  <c r="W129" i="10"/>
  <c r="W130" i="10"/>
  <c r="Z17" i="16" s="1"/>
  <c r="W126" i="10"/>
  <c r="Z13" i="16" s="1"/>
  <c r="W125" i="10"/>
  <c r="Z12" i="16" s="1"/>
  <c r="W138" i="10"/>
  <c r="W128" i="10"/>
  <c r="W141" i="10"/>
  <c r="Z28" i="16" s="1"/>
  <c r="W139" i="10"/>
  <c r="Z26" i="16" s="1"/>
  <c r="W134" i="10"/>
  <c r="W146" i="10"/>
  <c r="Z33" i="16" s="1"/>
  <c r="W140" i="10"/>
  <c r="Z27" i="16" s="1"/>
  <c r="W145" i="10"/>
  <c r="Z32" i="16" s="1"/>
  <c r="W127" i="10"/>
  <c r="Z14" i="16" s="1"/>
  <c r="W136" i="10"/>
  <c r="BN126" i="9"/>
  <c r="BE126" i="9" s="1"/>
  <c r="T81" i="10"/>
  <c r="T90" i="10" s="1"/>
  <c r="U117" i="10"/>
  <c r="AI32" i="27"/>
  <c r="U74" i="10"/>
  <c r="Z50" i="16"/>
  <c r="AB22" i="24"/>
  <c r="Z56" i="16"/>
  <c r="U61" i="10"/>
  <c r="T114" i="10"/>
  <c r="T117" i="10" s="1"/>
  <c r="V146" i="10"/>
  <c r="Y33" i="16" s="1"/>
  <c r="V130" i="10"/>
  <c r="Y17" i="16" s="1"/>
  <c r="V141" i="10"/>
  <c r="Y28" i="16" s="1"/>
  <c r="V139" i="10"/>
  <c r="Y26" i="16" s="1"/>
  <c r="V126" i="10"/>
  <c r="Y13" i="16" s="1"/>
  <c r="V129" i="10"/>
  <c r="V125" i="10"/>
  <c r="Y12" i="16" s="1"/>
  <c r="V136" i="10"/>
  <c r="Y23" i="16" s="1"/>
  <c r="V127" i="10"/>
  <c r="Y14" i="16" s="1"/>
  <c r="V140" i="10"/>
  <c r="Y27" i="16" s="1"/>
  <c r="V138" i="10"/>
  <c r="V145" i="10"/>
  <c r="Y32" i="16" s="1"/>
  <c r="V134" i="10"/>
  <c r="V128" i="10"/>
  <c r="AB12" i="24"/>
  <c r="GY12" i="10"/>
  <c r="AH51" i="27"/>
  <c r="AH33" i="27"/>
  <c r="AH31" i="27"/>
  <c r="V31" i="23"/>
  <c r="U24" i="11"/>
  <c r="X24" i="11" s="1"/>
  <c r="Q104" i="11"/>
  <c r="W90" i="23" s="1"/>
  <c r="BD9" i="23" s="1"/>
  <c r="Q101" i="11"/>
  <c r="W89" i="23" s="1"/>
  <c r="BD13" i="23" s="1"/>
  <c r="Q102" i="11"/>
  <c r="W91" i="23" s="1"/>
  <c r="BD10" i="23" s="1"/>
  <c r="Q103" i="11"/>
  <c r="W92" i="23" s="1"/>
  <c r="BD11" i="23" s="1"/>
  <c r="AA6" i="16"/>
  <c r="AB22" i="16"/>
  <c r="AB29" i="16" s="1"/>
  <c r="AB35" i="16" s="1"/>
  <c r="AB36" i="16" s="1"/>
  <c r="W45" i="27"/>
  <c r="W46" i="27"/>
  <c r="Y142" i="10"/>
  <c r="U76" i="10"/>
  <c r="X131" i="10"/>
  <c r="V10" i="27" s="1"/>
  <c r="AI25" i="18"/>
  <c r="AI28" i="18"/>
  <c r="AA18" i="16"/>
  <c r="AA24" i="16"/>
  <c r="X135" i="10"/>
  <c r="U105" i="10"/>
  <c r="T33" i="10"/>
  <c r="T67" i="10"/>
  <c r="T74" i="10" s="1"/>
  <c r="T99" i="10"/>
  <c r="T103" i="10" s="1"/>
  <c r="V14" i="27"/>
  <c r="X13" i="27"/>
  <c r="Z148" i="10"/>
  <c r="AI23" i="18"/>
  <c r="CP21" i="9"/>
  <c r="DH21" i="9"/>
  <c r="DL45" i="10"/>
  <c r="T53" i="10"/>
  <c r="T61" i="10" s="1"/>
  <c r="AD27" i="24"/>
  <c r="AD30" i="24" s="1"/>
  <c r="AD24" i="24"/>
  <c r="Q72" i="11"/>
  <c r="W46" i="23" s="1"/>
  <c r="AC23" i="24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0" i="10"/>
  <c r="S49" i="10"/>
  <c r="GX14" i="10"/>
  <c r="GX13" i="10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U29" i="27"/>
  <c r="AH15" i="18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8" i="10"/>
  <c r="S36" i="10"/>
  <c r="S20" i="10" s="1"/>
  <c r="S3" i="10"/>
  <c r="S32" i="10"/>
  <c r="R8" i="27"/>
  <c r="R9" i="27"/>
  <c r="R4" i="27"/>
  <c r="R2" i="27"/>
  <c r="R6" i="27"/>
  <c r="R3" i="27"/>
  <c r="R5" i="27"/>
  <c r="T34" i="10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O73" i="10"/>
  <c r="BJ92" i="9"/>
  <c r="BH27" i="9"/>
  <c r="DZ21" i="9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T105" i="10" l="1"/>
  <c r="BU149" i="10"/>
  <c r="W124" i="10"/>
  <c r="W121" i="10" s="1"/>
  <c r="AG51" i="27" s="1"/>
  <c r="Y34" i="16"/>
  <c r="BR172" i="10"/>
  <c r="BT236" i="10" s="1"/>
  <c r="AG31" i="27"/>
  <c r="O104" i="11" s="1"/>
  <c r="U90" i="23" s="1"/>
  <c r="BB9" i="23" s="1"/>
  <c r="U11" i="27"/>
  <c r="Z15" i="16"/>
  <c r="AH27" i="18"/>
  <c r="U119" i="10"/>
  <c r="V147" i="10"/>
  <c r="T14" i="27" s="1"/>
  <c r="Z34" i="16"/>
  <c r="U47" i="27"/>
  <c r="Z21" i="16"/>
  <c r="Z25" i="16"/>
  <c r="W137" i="10"/>
  <c r="Z24" i="16" s="1"/>
  <c r="U12" i="27"/>
  <c r="Z16" i="16"/>
  <c r="Z11" i="16"/>
  <c r="DK45" i="10"/>
  <c r="AH24" i="18"/>
  <c r="AH29" i="18"/>
  <c r="DJ11" i="10"/>
  <c r="Z23" i="16"/>
  <c r="W147" i="10"/>
  <c r="U14" i="27" s="1"/>
  <c r="BR162" i="10"/>
  <c r="BT226" i="10" s="1"/>
  <c r="S114" i="10"/>
  <c r="S48" i="10"/>
  <c r="S57" i="10"/>
  <c r="GX12" i="10"/>
  <c r="S53" i="10"/>
  <c r="T119" i="10"/>
  <c r="T11" i="27"/>
  <c r="Y15" i="16"/>
  <c r="N24" i="11" s="1"/>
  <c r="T31" i="23" s="1"/>
  <c r="Y25" i="16"/>
  <c r="V137" i="10"/>
  <c r="Y11" i="16"/>
  <c r="S74" i="10"/>
  <c r="BN45" i="10"/>
  <c r="T12" i="27"/>
  <c r="Y16" i="16"/>
  <c r="S110" i="10"/>
  <c r="Y21" i="16"/>
  <c r="T47" i="27"/>
  <c r="V124" i="10"/>
  <c r="V121" i="10" s="1"/>
  <c r="CP22" i="9"/>
  <c r="Y50" i="16"/>
  <c r="S69" i="10"/>
  <c r="S85" i="10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BN127" i="9"/>
  <c r="BE127" i="9" s="1"/>
  <c r="BQ154" i="10"/>
  <c r="BR154" i="10"/>
  <c r="Y56" i="16"/>
  <c r="S95" i="10"/>
  <c r="BR155" i="10"/>
  <c r="BT219" i="10" s="1"/>
  <c r="T76" i="10"/>
  <c r="W13" i="27"/>
  <c r="Y148" i="10"/>
  <c r="O103" i="11"/>
  <c r="U92" i="23" s="1"/>
  <c r="BB11" i="23" s="1"/>
  <c r="O101" i="11"/>
  <c r="U89" i="23" s="1"/>
  <c r="BB13" i="23" s="1"/>
  <c r="P102" i="11"/>
  <c r="P104" i="11"/>
  <c r="P103" i="11"/>
  <c r="P101" i="11"/>
  <c r="AH34" i="27"/>
  <c r="P72" i="11" s="1"/>
  <c r="V46" i="23" s="1"/>
  <c r="Z20" i="24"/>
  <c r="BR166" i="10"/>
  <c r="Z10" i="24"/>
  <c r="BR156" i="10"/>
  <c r="BT220" i="10" s="1"/>
  <c r="AA12" i="24"/>
  <c r="AA13" i="24" s="1"/>
  <c r="S93" i="10"/>
  <c r="V45" i="27"/>
  <c r="AA22" i="16"/>
  <c r="AA29" i="16" s="1"/>
  <c r="AA35" i="16" s="1"/>
  <c r="AA36" i="16" s="1"/>
  <c r="X142" i="10"/>
  <c r="V46" i="27"/>
  <c r="AH32" i="27"/>
  <c r="DH22" i="9"/>
  <c r="Z15" i="24"/>
  <c r="BR161" i="10"/>
  <c r="BT225" i="10" s="1"/>
  <c r="BR179" i="10"/>
  <c r="BR157" i="10"/>
  <c r="BT221" i="10" s="1"/>
  <c r="Z29" i="24"/>
  <c r="BR175" i="10"/>
  <c r="BT239" i="10" s="1"/>
  <c r="S81" i="10"/>
  <c r="S99" i="10"/>
  <c r="S27" i="10"/>
  <c r="S33" i="10" s="1"/>
  <c r="S34" i="10" s="1"/>
  <c r="AC24" i="24"/>
  <c r="AC27" i="24"/>
  <c r="AC30" i="24" s="1"/>
  <c r="AD31" i="24"/>
  <c r="AD34" i="24"/>
  <c r="U141" i="10"/>
  <c r="X28" i="16" s="1"/>
  <c r="U125" i="10"/>
  <c r="X12" i="16" s="1"/>
  <c r="U146" i="10"/>
  <c r="X33" i="16" s="1"/>
  <c r="U139" i="10"/>
  <c r="X26" i="16" s="1"/>
  <c r="U128" i="10"/>
  <c r="U138" i="10"/>
  <c r="X25" i="16" s="1"/>
  <c r="U134" i="10"/>
  <c r="U127" i="10"/>
  <c r="X14" i="16" s="1"/>
  <c r="U130" i="10"/>
  <c r="X17" i="16" s="1"/>
  <c r="U129" i="10"/>
  <c r="U136" i="10"/>
  <c r="X23" i="16" s="1"/>
  <c r="U126" i="10"/>
  <c r="X13" i="16" s="1"/>
  <c r="U145" i="10"/>
  <c r="X32" i="16" s="1"/>
  <c r="U140" i="10"/>
  <c r="X27" i="16" s="1"/>
  <c r="AB23" i="24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32" i="10" s="1"/>
  <c r="R22" i="10"/>
  <c r="R14" i="10"/>
  <c r="R10" i="10"/>
  <c r="R12" i="10"/>
  <c r="R26" i="10"/>
  <c r="R21" i="10"/>
  <c r="R13" i="10"/>
  <c r="R9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1" i="10" s="1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BM45" i="10" s="1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2" i="10" s="1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95" i="10" s="1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R48" i="10" s="1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93" i="10"/>
  <c r="R81" i="10"/>
  <c r="R16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O102" i="11" l="1"/>
  <c r="U91" i="23" s="1"/>
  <c r="BB10" i="23" s="1"/>
  <c r="S61" i="10"/>
  <c r="W131" i="10"/>
  <c r="U10" i="27" s="1"/>
  <c r="S117" i="10"/>
  <c r="X34" i="16"/>
  <c r="AG33" i="27"/>
  <c r="O24" i="11"/>
  <c r="U31" i="23" s="1"/>
  <c r="AH25" i="18"/>
  <c r="AH28" i="18"/>
  <c r="AH23" i="18"/>
  <c r="S76" i="10"/>
  <c r="Z6" i="16"/>
  <c r="Z18" i="16"/>
  <c r="AH26" i="18"/>
  <c r="S90" i="10"/>
  <c r="W135" i="10"/>
  <c r="Y18" i="16"/>
  <c r="S103" i="10"/>
  <c r="AG28" i="18"/>
  <c r="AG25" i="18"/>
  <c r="R103" i="10"/>
  <c r="X56" i="16"/>
  <c r="R57" i="10"/>
  <c r="U124" i="10"/>
  <c r="Y6" i="16"/>
  <c r="R110" i="10"/>
  <c r="AF31" i="27"/>
  <c r="AF33" i="27"/>
  <c r="AF51" i="27"/>
  <c r="Y24" i="16"/>
  <c r="V135" i="10"/>
  <c r="V131" i="10"/>
  <c r="AG23" i="18"/>
  <c r="BN128" i="9"/>
  <c r="BE128" i="9" s="1"/>
  <c r="R53" i="10"/>
  <c r="R61" i="10" s="1"/>
  <c r="Y11" i="24"/>
  <c r="BQ157" i="10"/>
  <c r="BS221" i="10" s="1"/>
  <c r="Y29" i="24"/>
  <c r="BQ175" i="10"/>
  <c r="BS239" i="10" s="1"/>
  <c r="S47" i="27"/>
  <c r="X21" i="16"/>
  <c r="U147" i="10"/>
  <c r="X11" i="16"/>
  <c r="V13" i="27"/>
  <c r="X148" i="10"/>
  <c r="AA23" i="24"/>
  <c r="V90" i="23"/>
  <c r="BC9" i="23" s="1"/>
  <c r="U104" i="11"/>
  <c r="X104" i="11" s="1"/>
  <c r="T128" i="10"/>
  <c r="T129" i="10"/>
  <c r="T139" i="10"/>
  <c r="W26" i="16" s="1"/>
  <c r="T145" i="10"/>
  <c r="W32" i="16" s="1"/>
  <c r="T138" i="10"/>
  <c r="W25" i="16" s="1"/>
  <c r="T130" i="10"/>
  <c r="W17" i="16" s="1"/>
  <c r="T126" i="10"/>
  <c r="W13" i="16" s="1"/>
  <c r="T125" i="10"/>
  <c r="W12" i="16" s="1"/>
  <c r="T127" i="10"/>
  <c r="W14" i="16" s="1"/>
  <c r="T146" i="10"/>
  <c r="W33" i="16" s="1"/>
  <c r="T136" i="10"/>
  <c r="W23" i="16" s="1"/>
  <c r="T141" i="10"/>
  <c r="W28" i="16" s="1"/>
  <c r="T140" i="10"/>
  <c r="W27" i="16" s="1"/>
  <c r="T134" i="10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R34" i="10" s="1"/>
  <c r="AB24" i="24"/>
  <c r="AB27" i="24"/>
  <c r="AB30" i="24" s="1"/>
  <c r="X16" i="16"/>
  <c r="S12" i="27"/>
  <c r="U121" i="10"/>
  <c r="V91" i="23"/>
  <c r="BC10" i="23" s="1"/>
  <c r="U102" i="11"/>
  <c r="X102" i="11" s="1"/>
  <c r="X50" i="16"/>
  <c r="R85" i="10"/>
  <c r="R90" i="10" s="1"/>
  <c r="T48" i="27"/>
  <c r="BQ162" i="10"/>
  <c r="BS226" i="10" s="1"/>
  <c r="Y33" i="24"/>
  <c r="BQ179" i="10"/>
  <c r="Y26" i="24"/>
  <c r="BQ172" i="10"/>
  <c r="BS236" i="10" s="1"/>
  <c r="AC31" i="24"/>
  <c r="AC34" i="24"/>
  <c r="BR168" i="10"/>
  <c r="BT230" i="10"/>
  <c r="V89" i="23"/>
  <c r="BC13" i="23" s="1"/>
  <c r="U101" i="11"/>
  <c r="X101" i="11" s="1"/>
  <c r="CP23" i="9"/>
  <c r="DH23" i="9"/>
  <c r="R67" i="10"/>
  <c r="R114" i="10"/>
  <c r="Y9" i="24"/>
  <c r="BQ155" i="10"/>
  <c r="U137" i="10"/>
  <c r="X15" i="16"/>
  <c r="M24" i="11" s="1"/>
  <c r="S31" i="23" s="1"/>
  <c r="U131" i="10"/>
  <c r="S10" i="27" s="1"/>
  <c r="S11" i="27"/>
  <c r="Z22" i="24"/>
  <c r="V92" i="23"/>
  <c r="BC11" i="23" s="1"/>
  <c r="U103" i="11"/>
  <c r="X103" i="11" s="1"/>
  <c r="BT218" i="10"/>
  <c r="BT222" i="10" s="1"/>
  <c r="BT227" i="10" s="1"/>
  <c r="BR158" i="10"/>
  <c r="BR163" i="10" s="1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110" i="10" s="1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R230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AG32" i="27" l="1"/>
  <c r="W50" i="16"/>
  <c r="S105" i="10"/>
  <c r="S119" i="10" s="1"/>
  <c r="BN129" i="9"/>
  <c r="BE129" i="9" s="1"/>
  <c r="Q53" i="10"/>
  <c r="R105" i="10"/>
  <c r="Z22" i="16"/>
  <c r="Z29" i="16" s="1"/>
  <c r="Z35" i="16" s="1"/>
  <c r="Z36" i="16" s="1"/>
  <c r="U46" i="27"/>
  <c r="U45" i="27"/>
  <c r="W142" i="10"/>
  <c r="AG34" i="27"/>
  <c r="O72" i="11" s="1"/>
  <c r="U46" i="23" s="1"/>
  <c r="Q67" i="10"/>
  <c r="S125" i="10"/>
  <c r="S128" i="10"/>
  <c r="S141" i="10"/>
  <c r="V28" i="16" s="1"/>
  <c r="S138" i="10"/>
  <c r="S139" i="10"/>
  <c r="V26" i="16" s="1"/>
  <c r="S130" i="10"/>
  <c r="V17" i="16" s="1"/>
  <c r="S145" i="10"/>
  <c r="S140" i="10"/>
  <c r="V27" i="16" s="1"/>
  <c r="S126" i="10"/>
  <c r="V13" i="16" s="1"/>
  <c r="S134" i="10"/>
  <c r="S127" i="10"/>
  <c r="V14" i="16" s="1"/>
  <c r="S136" i="10"/>
  <c r="S146" i="10"/>
  <c r="V33" i="16" s="1"/>
  <c r="S129" i="10"/>
  <c r="Y12" i="24"/>
  <c r="Y13" i="24" s="1"/>
  <c r="AF28" i="18"/>
  <c r="GV12" i="10"/>
  <c r="Q9" i="10"/>
  <c r="Q16" i="10" s="1"/>
  <c r="CP24" i="9"/>
  <c r="Y22" i="16"/>
  <c r="Y29" i="16" s="1"/>
  <c r="Y35" i="16" s="1"/>
  <c r="Y36" i="16" s="1"/>
  <c r="AF34" i="27"/>
  <c r="N72" i="11" s="1"/>
  <c r="T46" i="23" s="1"/>
  <c r="T46" i="27"/>
  <c r="T45" i="27"/>
  <c r="V142" i="10"/>
  <c r="N104" i="11"/>
  <c r="T90" i="23" s="1"/>
  <c r="BA9" i="23" s="1"/>
  <c r="N103" i="11"/>
  <c r="T92" i="23" s="1"/>
  <c r="BA11" i="23" s="1"/>
  <c r="N102" i="11"/>
  <c r="T91" i="23" s="1"/>
  <c r="BA10" i="23" s="1"/>
  <c r="N101" i="11"/>
  <c r="T89" i="23" s="1"/>
  <c r="BA13" i="23" s="1"/>
  <c r="BP158" i="10"/>
  <c r="W56" i="16"/>
  <c r="Q114" i="10"/>
  <c r="Q117" i="10" s="1"/>
  <c r="R117" i="10"/>
  <c r="R119" i="10" s="1"/>
  <c r="BP168" i="10"/>
  <c r="Q69" i="10"/>
  <c r="Q74" i="10" s="1"/>
  <c r="DH11" i="10"/>
  <c r="R74" i="10"/>
  <c r="R76" i="10" s="1"/>
  <c r="T10" i="27"/>
  <c r="AF32" i="27"/>
  <c r="Y17" i="24"/>
  <c r="Y18" i="24" s="1"/>
  <c r="S48" i="27"/>
  <c r="BP162" i="10"/>
  <c r="BR226" i="10" s="1"/>
  <c r="Q33" i="10"/>
  <c r="Q57" i="10"/>
  <c r="Q81" i="10"/>
  <c r="Q90" i="10" s="1"/>
  <c r="BR169" i="10"/>
  <c r="BR173" i="10" s="1"/>
  <c r="BR176" i="10" s="1"/>
  <c r="BT232" i="10"/>
  <c r="BT233" i="10" s="1"/>
  <c r="AE31" i="27"/>
  <c r="AE32" i="27"/>
  <c r="AE51" i="27"/>
  <c r="AE33" i="27"/>
  <c r="AB31" i="24"/>
  <c r="AB34" i="24"/>
  <c r="BS230" i="10"/>
  <c r="BQ168" i="10"/>
  <c r="W16" i="16"/>
  <c r="R12" i="27"/>
  <c r="AA27" i="24"/>
  <c r="AA30" i="24" s="1"/>
  <c r="AA24" i="24"/>
  <c r="S14" i="27"/>
  <c r="Z23" i="24"/>
  <c r="AF23" i="18"/>
  <c r="W11" i="16"/>
  <c r="W34" i="16"/>
  <c r="R11" i="27"/>
  <c r="W15" i="16"/>
  <c r="L24" i="11" s="1"/>
  <c r="R31" i="23" s="1"/>
  <c r="DH24" i="9"/>
  <c r="Q95" i="10"/>
  <c r="Q93" i="10" s="1"/>
  <c r="X24" i="16"/>
  <c r="U135" i="10"/>
  <c r="R47" i="27"/>
  <c r="W21" i="16"/>
  <c r="T147" i="10"/>
  <c r="AF25" i="18"/>
  <c r="Q48" i="10"/>
  <c r="Q99" i="10"/>
  <c r="Q103" i="10" s="1"/>
  <c r="BS219" i="10"/>
  <c r="BS222" i="10" s="1"/>
  <c r="BS227" i="10" s="1"/>
  <c r="BQ158" i="10"/>
  <c r="BQ163" i="10" s="1"/>
  <c r="T124" i="10"/>
  <c r="T121" i="10" s="1"/>
  <c r="T137" i="10"/>
  <c r="W24" i="16" s="1"/>
  <c r="X6" i="16"/>
  <c r="X18" i="16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DH128" i="10"/>
  <c r="DH129" i="10"/>
  <c r="DH127" i="10"/>
  <c r="AD11" i="18" s="1"/>
  <c r="DH131" i="10"/>
  <c r="DH124" i="10"/>
  <c r="AD8" i="18" s="1"/>
  <c r="DH126" i="10"/>
  <c r="DH125" i="10"/>
  <c r="AD9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P7" i="27"/>
  <c r="P32" i="10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O175" i="10" s="1"/>
  <c r="BQ239" i="10" s="1"/>
  <c r="BN130" i="10"/>
  <c r="W15" i="24" s="1"/>
  <c r="BN141" i="10"/>
  <c r="BN125" i="10"/>
  <c r="BN123" i="10"/>
  <c r="W8" i="24" s="1"/>
  <c r="BN124" i="10"/>
  <c r="W9" i="24" s="1"/>
  <c r="BN136" i="10"/>
  <c r="BO167" i="10" s="1"/>
  <c r="BQ231" i="10" s="1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Q61" i="10" l="1"/>
  <c r="R15" i="27"/>
  <c r="BO154" i="10"/>
  <c r="Q34" i="10"/>
  <c r="Q12" i="27"/>
  <c r="V16" i="16"/>
  <c r="V21" i="16"/>
  <c r="Q47" i="27"/>
  <c r="Q11" i="27"/>
  <c r="V15" i="16"/>
  <c r="K24" i="11" s="1"/>
  <c r="Q31" i="23" s="1"/>
  <c r="W148" i="10"/>
  <c r="U13" i="27"/>
  <c r="V12" i="16"/>
  <c r="V11" i="16" s="1"/>
  <c r="S124" i="10"/>
  <c r="S121" i="10" s="1"/>
  <c r="AC33" i="27" s="1"/>
  <c r="GU12" i="10"/>
  <c r="V23" i="16"/>
  <c r="V25" i="16"/>
  <c r="S137" i="10"/>
  <c r="V24" i="16" s="1"/>
  <c r="AD23" i="18"/>
  <c r="V32" i="16"/>
  <c r="V34" i="16" s="1"/>
  <c r="S147" i="10"/>
  <c r="BO155" i="10"/>
  <c r="BQ219" i="10" s="1"/>
  <c r="CP25" i="9"/>
  <c r="X22" i="24"/>
  <c r="BO161" i="10"/>
  <c r="X12" i="24"/>
  <c r="P95" i="10"/>
  <c r="P93" i="10" s="1"/>
  <c r="P53" i="10"/>
  <c r="P85" i="10"/>
  <c r="P9" i="10"/>
  <c r="P16" i="10" s="1"/>
  <c r="T135" i="10"/>
  <c r="R45" i="27" s="1"/>
  <c r="Q105" i="10"/>
  <c r="Q119" i="10" s="1"/>
  <c r="T13" i="27"/>
  <c r="V148" i="10"/>
  <c r="BN130" i="9"/>
  <c r="BE130" i="9" s="1"/>
  <c r="DG11" i="10"/>
  <c r="P48" i="10"/>
  <c r="Q76" i="10"/>
  <c r="Q146" i="10" s="1"/>
  <c r="Y23" i="24"/>
  <c r="Y24" i="24" s="1"/>
  <c r="BO157" i="10"/>
  <c r="BQ221" i="10" s="1"/>
  <c r="BO166" i="10"/>
  <c r="BO172" i="10"/>
  <c r="V56" i="16"/>
  <c r="DH45" i="10"/>
  <c r="P110" i="10"/>
  <c r="P36" i="10"/>
  <c r="P20" i="10" s="1"/>
  <c r="P27" i="10" s="1"/>
  <c r="P33" i="10" s="1"/>
  <c r="W22" i="16"/>
  <c r="W29" i="16" s="1"/>
  <c r="W35" i="16" s="1"/>
  <c r="R139" i="10"/>
  <c r="U26" i="16" s="1"/>
  <c r="R129" i="10"/>
  <c r="R146" i="10"/>
  <c r="U33" i="16" s="1"/>
  <c r="R134" i="10"/>
  <c r="R130" i="10"/>
  <c r="U17" i="16" s="1"/>
  <c r="R125" i="10"/>
  <c r="U12" i="16" s="1"/>
  <c r="R136" i="10"/>
  <c r="U23" i="16" s="1"/>
  <c r="R138" i="10"/>
  <c r="U25" i="16" s="1"/>
  <c r="R145" i="10"/>
  <c r="U32" i="16" s="1"/>
  <c r="R128" i="10"/>
  <c r="R126" i="10"/>
  <c r="U13" i="16" s="1"/>
  <c r="R141" i="10"/>
  <c r="U28" i="16" s="1"/>
  <c r="R140" i="10"/>
  <c r="U27" i="16" s="1"/>
  <c r="R127" i="10"/>
  <c r="U14" i="16" s="1"/>
  <c r="DH25" i="9"/>
  <c r="P57" i="10"/>
  <c r="P90" i="10"/>
  <c r="P114" i="10"/>
  <c r="X22" i="16"/>
  <c r="X29" i="16" s="1"/>
  <c r="X35" i="16" s="1"/>
  <c r="X36" i="16" s="1"/>
  <c r="S45" i="27"/>
  <c r="S46" i="27"/>
  <c r="U142" i="10"/>
  <c r="AE28" i="18"/>
  <c r="T131" i="10"/>
  <c r="R10" i="27" s="1"/>
  <c r="W6" i="16"/>
  <c r="W18" i="16"/>
  <c r="AE25" i="18"/>
  <c r="AD33" i="27"/>
  <c r="AD51" i="27"/>
  <c r="AD31" i="27"/>
  <c r="AC51" i="27"/>
  <c r="AC31" i="27"/>
  <c r="AA34" i="24"/>
  <c r="AA31" i="24"/>
  <c r="BS232" i="10"/>
  <c r="BS233" i="10" s="1"/>
  <c r="BS237" i="10" s="1"/>
  <c r="BS240" i="10" s="1"/>
  <c r="BQ169" i="10"/>
  <c r="BQ173" i="10" s="1"/>
  <c r="BQ176" i="10" s="1"/>
  <c r="M102" i="11"/>
  <c r="S91" i="23" s="1"/>
  <c r="AZ10" i="23" s="1"/>
  <c r="M101" i="11"/>
  <c r="S89" i="23" s="1"/>
  <c r="AZ13" i="23" s="1"/>
  <c r="M104" i="11"/>
  <c r="S90" i="23" s="1"/>
  <c r="AZ9" i="23" s="1"/>
  <c r="M103" i="11"/>
  <c r="S92" i="23" s="1"/>
  <c r="AZ11" i="23" s="1"/>
  <c r="BO162" i="10"/>
  <c r="BQ226" i="10" s="1"/>
  <c r="BO156" i="10"/>
  <c r="BQ220" i="10" s="1"/>
  <c r="V50" i="16"/>
  <c r="P67" i="10"/>
  <c r="P69" i="10"/>
  <c r="P99" i="10"/>
  <c r="R14" i="27"/>
  <c r="Z27" i="24"/>
  <c r="Z30" i="24" s="1"/>
  <c r="Z24" i="24"/>
  <c r="AE34" i="27"/>
  <c r="M72" i="11" s="1"/>
  <c r="S46" i="23" s="1"/>
  <c r="AE23" i="18"/>
  <c r="BP163" i="10"/>
  <c r="BP169" i="10" s="1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O9" i="10" s="1"/>
  <c r="O16" i="10" s="1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10" i="10" s="1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74" i="10" s="1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GT9" i="10" s="1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U50" i="16" s="1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P221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P231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Y27" i="24" l="1"/>
  <c r="Y30" i="24" s="1"/>
  <c r="U34" i="16"/>
  <c r="AD25" i="18"/>
  <c r="S131" i="10"/>
  <c r="Q10" i="27" s="1"/>
  <c r="P34" i="10"/>
  <c r="BN131" i="9"/>
  <c r="BE131" i="9" s="1"/>
  <c r="T142" i="10"/>
  <c r="R13" i="27" s="1"/>
  <c r="P103" i="10"/>
  <c r="P105" i="10" s="1"/>
  <c r="R46" i="27"/>
  <c r="AD34" i="27"/>
  <c r="L72" i="11" s="1"/>
  <c r="R46" i="23" s="1"/>
  <c r="Q140" i="10"/>
  <c r="T27" i="16" s="1"/>
  <c r="Q128" i="10"/>
  <c r="V6" i="16"/>
  <c r="V18" i="16"/>
  <c r="CP26" i="9"/>
  <c r="Q14" i="27"/>
  <c r="AD28" i="18"/>
  <c r="P61" i="10"/>
  <c r="S135" i="10"/>
  <c r="GT12" i="10"/>
  <c r="Q127" i="10"/>
  <c r="T14" i="16" s="1"/>
  <c r="Q145" i="10"/>
  <c r="T32" i="16" s="1"/>
  <c r="DF11" i="10"/>
  <c r="O53" i="10"/>
  <c r="O85" i="10"/>
  <c r="Q138" i="10"/>
  <c r="T25" i="16" s="1"/>
  <c r="Q129" i="10"/>
  <c r="Q134" i="10"/>
  <c r="Q141" i="10"/>
  <c r="T28" i="16" s="1"/>
  <c r="T33" i="16"/>
  <c r="P117" i="10"/>
  <c r="O48" i="10"/>
  <c r="Q130" i="10"/>
  <c r="Q126" i="10"/>
  <c r="T13" i="16" s="1"/>
  <c r="O67" i="10"/>
  <c r="O57" i="10"/>
  <c r="Q139" i="10"/>
  <c r="T26" i="16" s="1"/>
  <c r="Q136" i="10"/>
  <c r="T23" i="16" s="1"/>
  <c r="Q125" i="10"/>
  <c r="T12" i="16" s="1"/>
  <c r="T11" i="16" s="1"/>
  <c r="W13" i="24"/>
  <c r="W17" i="24"/>
  <c r="W18" i="24" s="1"/>
  <c r="BP230" i="10"/>
  <c r="BN168" i="10"/>
  <c r="O95" i="10"/>
  <c r="O93" i="10" s="1"/>
  <c r="Y31" i="24"/>
  <c r="Y34" i="24"/>
  <c r="K104" i="11"/>
  <c r="Q90" i="23" s="1"/>
  <c r="AX9" i="23" s="1"/>
  <c r="K102" i="11"/>
  <c r="Q91" i="23" s="1"/>
  <c r="AX10" i="23" s="1"/>
  <c r="K103" i="11"/>
  <c r="Q92" i="23" s="1"/>
  <c r="AX11" i="23" s="1"/>
  <c r="K101" i="11"/>
  <c r="Q89" i="23" s="1"/>
  <c r="AX13" i="23" s="1"/>
  <c r="X23" i="24"/>
  <c r="R147" i="10"/>
  <c r="U56" i="16"/>
  <c r="O69" i="10"/>
  <c r="O99" i="10"/>
  <c r="O114" i="10"/>
  <c r="O117" i="10" s="1"/>
  <c r="Z34" i="24"/>
  <c r="Z31" i="24"/>
  <c r="L103" i="11"/>
  <c r="R92" i="23" s="1"/>
  <c r="AY11" i="23" s="1"/>
  <c r="L104" i="11"/>
  <c r="R90" i="23" s="1"/>
  <c r="AY9" i="23" s="1"/>
  <c r="L101" i="11"/>
  <c r="R89" i="23" s="1"/>
  <c r="AY13" i="23" s="1"/>
  <c r="L102" i="11"/>
  <c r="R91" i="23" s="1"/>
  <c r="AY10" i="23" s="1"/>
  <c r="U15" i="16"/>
  <c r="J24" i="11" s="1"/>
  <c r="P31" i="23" s="1"/>
  <c r="P11" i="27"/>
  <c r="P47" i="27"/>
  <c r="U21" i="16"/>
  <c r="U16" i="16"/>
  <c r="P12" i="27"/>
  <c r="DH26" i="9"/>
  <c r="AC32" i="27"/>
  <c r="W36" i="16"/>
  <c r="S13" i="27"/>
  <c r="U148" i="10"/>
  <c r="R137" i="10"/>
  <c r="U24" i="16" s="1"/>
  <c r="O33" i="10"/>
  <c r="BN162" i="10"/>
  <c r="BP226" i="10" s="1"/>
  <c r="O81" i="10"/>
  <c r="O90" i="10" s="1"/>
  <c r="P74" i="10"/>
  <c r="AD32" i="27"/>
  <c r="R124" i="10"/>
  <c r="R121" i="10" s="1"/>
  <c r="U11" i="16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9" i="10" s="1"/>
  <c r="N26" i="10"/>
  <c r="N21" i="10"/>
  <c r="N13" i="10"/>
  <c r="BK97" i="9"/>
  <c r="BN158" i="10"/>
  <c r="GS14" i="10"/>
  <c r="GS11" i="10"/>
  <c r="GS13" i="10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5" i="10" s="1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BP222" i="10" s="1"/>
  <c r="BP227" i="10" s="1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O34" i="10"/>
  <c r="N8" i="10"/>
  <c r="N36" i="10"/>
  <c r="N3" i="10"/>
  <c r="N57" i="10"/>
  <c r="N48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T148" i="10" l="1"/>
  <c r="BM161" i="10"/>
  <c r="T34" i="16"/>
  <c r="N16" i="10"/>
  <c r="P76" i="10"/>
  <c r="P145" i="10" s="1"/>
  <c r="S32" i="16" s="1"/>
  <c r="O74" i="10"/>
  <c r="GS12" i="10"/>
  <c r="P119" i="10"/>
  <c r="V22" i="24"/>
  <c r="O61" i="10"/>
  <c r="Q137" i="10"/>
  <c r="T24" i="16" s="1"/>
  <c r="Q147" i="10"/>
  <c r="O14" i="27" s="1"/>
  <c r="AC28" i="18"/>
  <c r="S142" i="10"/>
  <c r="Q45" i="27"/>
  <c r="V22" i="16"/>
  <c r="V29" i="16" s="1"/>
  <c r="V35" i="16" s="1"/>
  <c r="AC34" i="27"/>
  <c r="K72" i="11" s="1"/>
  <c r="Q46" i="23" s="1"/>
  <c r="Q46" i="27"/>
  <c r="V36" i="16"/>
  <c r="AC25" i="18"/>
  <c r="O11" i="27"/>
  <c r="T15" i="16"/>
  <c r="I24" i="11" s="1"/>
  <c r="O31" i="23" s="1"/>
  <c r="O12" i="27"/>
  <c r="T16" i="16"/>
  <c r="BM154" i="10"/>
  <c r="T21" i="16"/>
  <c r="O47" i="27"/>
  <c r="BQ233" i="10"/>
  <c r="DE11" i="10"/>
  <c r="N95" i="10"/>
  <c r="N93" i="10" s="1"/>
  <c r="N103" i="10" s="1"/>
  <c r="O103" i="10"/>
  <c r="O105" i="10" s="1"/>
  <c r="O119" i="10" s="1"/>
  <c r="R131" i="10"/>
  <c r="P10" i="27" s="1"/>
  <c r="O76" i="10"/>
  <c r="O125" i="10" s="1"/>
  <c r="R12" i="16" s="1"/>
  <c r="Q124" i="10"/>
  <c r="Q121" i="10" s="1"/>
  <c r="T56" i="16"/>
  <c r="AC23" i="18"/>
  <c r="T17" i="16"/>
  <c r="Q131" i="10"/>
  <c r="O10" i="27" s="1"/>
  <c r="BM162" i="10"/>
  <c r="BO226" i="10" s="1"/>
  <c r="BM175" i="10"/>
  <c r="BO239" i="10" s="1"/>
  <c r="BL179" i="10"/>
  <c r="V12" i="24"/>
  <c r="BN132" i="9"/>
  <c r="BE132" i="9" s="1"/>
  <c r="N110" i="10"/>
  <c r="R135" i="10"/>
  <c r="AB34" i="27" s="1"/>
  <c r="P130" i="10"/>
  <c r="S17" i="16" s="1"/>
  <c r="P139" i="10"/>
  <c r="S26" i="16" s="1"/>
  <c r="P126" i="10"/>
  <c r="S13" i="16" s="1"/>
  <c r="P14" i="27"/>
  <c r="BM179" i="10"/>
  <c r="BM156" i="10"/>
  <c r="BO220" i="10" s="1"/>
  <c r="BM157" i="10"/>
  <c r="BO221" i="10" s="1"/>
  <c r="CP27" i="9"/>
  <c r="DH27" i="9"/>
  <c r="T50" i="16"/>
  <c r="N53" i="10"/>
  <c r="N61" i="10" s="1"/>
  <c r="N67" i="10"/>
  <c r="N74" i="10" s="1"/>
  <c r="N81" i="10"/>
  <c r="N90" i="10" s="1"/>
  <c r="N114" i="10"/>
  <c r="U18" i="16"/>
  <c r="U6" i="16"/>
  <c r="N20" i="10"/>
  <c r="N27" i="10" s="1"/>
  <c r="N33" i="10" s="1"/>
  <c r="N34" i="10" s="1"/>
  <c r="AB51" i="27"/>
  <c r="AB32" i="27"/>
  <c r="AB31" i="27"/>
  <c r="AB33" i="27"/>
  <c r="X27" i="24"/>
  <c r="X30" i="24" s="1"/>
  <c r="X24" i="24"/>
  <c r="W23" i="24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DE124" i="10"/>
  <c r="AA8" i="18" s="1"/>
  <c r="DE125" i="10"/>
  <c r="AA9" i="18" s="1"/>
  <c r="DE131" i="10"/>
  <c r="DE126" i="10"/>
  <c r="DE129" i="10"/>
  <c r="DE130" i="10"/>
  <c r="AA14" i="18" s="1"/>
  <c r="AB10" i="18"/>
  <c r="AB24" i="18" s="1"/>
  <c r="O21" i="27"/>
  <c r="O29" i="27"/>
  <c r="AB12" i="18"/>
  <c r="AB26" i="18" s="1"/>
  <c r="AC30" i="18"/>
  <c r="GS71" i="10"/>
  <c r="GS125" i="10" s="1"/>
  <c r="S42" i="16" s="1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8" i="10"/>
  <c r="M32" i="10"/>
  <c r="M3" i="10"/>
  <c r="M20" i="10"/>
  <c r="M27" i="10" s="1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P125" i="10" l="1"/>
  <c r="S12" i="16" s="1"/>
  <c r="P128" i="10"/>
  <c r="P138" i="10"/>
  <c r="S25" i="16" s="1"/>
  <c r="P136" i="10"/>
  <c r="S23" i="16" s="1"/>
  <c r="P141" i="10"/>
  <c r="S28" i="16" s="1"/>
  <c r="P140" i="10"/>
  <c r="S27" i="16" s="1"/>
  <c r="P127" i="10"/>
  <c r="S14" i="16" s="1"/>
  <c r="P129" i="10"/>
  <c r="N12" i="27" s="1"/>
  <c r="P146" i="10"/>
  <c r="S33" i="16" s="1"/>
  <c r="P134" i="10"/>
  <c r="AA32" i="27"/>
  <c r="AA33" i="27"/>
  <c r="Q135" i="10"/>
  <c r="AA51" i="27"/>
  <c r="T18" i="16"/>
  <c r="Q13" i="27"/>
  <c r="S148" i="10"/>
  <c r="O46" i="27"/>
  <c r="AA31" i="27"/>
  <c r="O129" i="10"/>
  <c r="AB28" i="18"/>
  <c r="O134" i="10"/>
  <c r="AB25" i="18"/>
  <c r="AB23" i="18"/>
  <c r="M114" i="10"/>
  <c r="O145" i="10"/>
  <c r="R32" i="16" s="1"/>
  <c r="O138" i="10"/>
  <c r="R25" i="16" s="1"/>
  <c r="O136" i="10"/>
  <c r="R23" i="16" s="1"/>
  <c r="DD57" i="10"/>
  <c r="M69" i="10"/>
  <c r="M74" i="10" s="1"/>
  <c r="GR12" i="10"/>
  <c r="DD11" i="10"/>
  <c r="O126" i="10"/>
  <c r="R13" i="16" s="1"/>
  <c r="O127" i="10"/>
  <c r="R14" i="16" s="1"/>
  <c r="R11" i="16" s="1"/>
  <c r="AA34" i="27"/>
  <c r="BN133" i="9"/>
  <c r="BE133" i="9" s="1"/>
  <c r="S11" i="16"/>
  <c r="N117" i="10"/>
  <c r="O140" i="10"/>
  <c r="R27" i="16" s="1"/>
  <c r="O146" i="10"/>
  <c r="R33" i="16" s="1"/>
  <c r="O141" i="10"/>
  <c r="R28" i="16" s="1"/>
  <c r="BN149" i="10"/>
  <c r="M110" i="10"/>
  <c r="M117" i="10" s="1"/>
  <c r="M9" i="10"/>
  <c r="M16" i="10" s="1"/>
  <c r="DE45" i="10"/>
  <c r="M95" i="10"/>
  <c r="M93" i="10" s="1"/>
  <c r="S34" i="16"/>
  <c r="O139" i="10"/>
  <c r="O128" i="10"/>
  <c r="O130" i="10"/>
  <c r="R17" i="16" s="1"/>
  <c r="T6" i="16"/>
  <c r="U17" i="24"/>
  <c r="U18" i="24" s="1"/>
  <c r="U13" i="24"/>
  <c r="BN230" i="10"/>
  <c r="BL168" i="10"/>
  <c r="X31" i="24"/>
  <c r="X34" i="24"/>
  <c r="N105" i="10"/>
  <c r="N119" i="10" s="1"/>
  <c r="S16" i="16"/>
  <c r="S21" i="16"/>
  <c r="N47" i="27"/>
  <c r="S56" i="16"/>
  <c r="M85" i="10"/>
  <c r="M90" i="10" s="1"/>
  <c r="N76" i="10"/>
  <c r="P147" i="10"/>
  <c r="P137" i="10"/>
  <c r="P45" i="27"/>
  <c r="U22" i="16"/>
  <c r="U29" i="16" s="1"/>
  <c r="U35" i="16" s="1"/>
  <c r="U36" i="16" s="1"/>
  <c r="R142" i="10"/>
  <c r="P46" i="27"/>
  <c r="I101" i="11"/>
  <c r="O89" i="23" s="1"/>
  <c r="AV13" i="23" s="1"/>
  <c r="I103" i="11"/>
  <c r="O92" i="23" s="1"/>
  <c r="AV11" i="23" s="1"/>
  <c r="I102" i="11"/>
  <c r="O91" i="23" s="1"/>
  <c r="AV10" i="23" s="1"/>
  <c r="I104" i="11"/>
  <c r="O90" i="23" s="1"/>
  <c r="AV9" i="23" s="1"/>
  <c r="CP28" i="9"/>
  <c r="DH28" i="9"/>
  <c r="BL162" i="10"/>
  <c r="BN226" i="10" s="1"/>
  <c r="M48" i="10"/>
  <c r="M99" i="10"/>
  <c r="W27" i="24"/>
  <c r="W30" i="24" s="1"/>
  <c r="W24" i="24"/>
  <c r="J72" i="11"/>
  <c r="P46" i="23" s="1"/>
  <c r="V23" i="24"/>
  <c r="P124" i="10"/>
  <c r="N11" i="27"/>
  <c r="S15" i="16"/>
  <c r="AA28" i="18" s="1"/>
  <c r="M33" i="10"/>
  <c r="S50" i="16"/>
  <c r="M53" i="10"/>
  <c r="J102" i="11"/>
  <c r="P91" i="23" s="1"/>
  <c r="AW10" i="23" s="1"/>
  <c r="J101" i="11"/>
  <c r="P89" i="23" s="1"/>
  <c r="AW13" i="23" s="1"/>
  <c r="J104" i="11"/>
  <c r="P90" i="23" s="1"/>
  <c r="AW9" i="23" s="1"/>
  <c r="J103" i="11"/>
  <c r="P92" i="23" s="1"/>
  <c r="AW11" i="23" s="1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P50" i="27" s="1"/>
  <c r="BI134" i="9"/>
  <c r="BI34" i="9"/>
  <c r="BI135" i="9" s="1"/>
  <c r="BJ134" i="9"/>
  <c r="DQ28" i="9"/>
  <c r="BL158" i="10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BK172" i="10"/>
  <c r="T16" i="24"/>
  <c r="T8" i="24"/>
  <c r="O15" i="27"/>
  <c r="BK127" i="10"/>
  <c r="T33" i="24"/>
  <c r="BK179" i="10"/>
  <c r="BN222" i="10"/>
  <c r="BN227" i="10" s="1"/>
  <c r="BM138" i="10"/>
  <c r="BH12" i="10"/>
  <c r="BH17" i="10" s="1"/>
  <c r="L48" i="10" l="1"/>
  <c r="P121" i="10"/>
  <c r="O124" i="10"/>
  <c r="R34" i="16"/>
  <c r="U23" i="24"/>
  <c r="I72" i="11"/>
  <c r="O46" i="23" s="1"/>
  <c r="Q142" i="10"/>
  <c r="T22" i="16"/>
  <c r="T29" i="16" s="1"/>
  <c r="T35" i="16" s="1"/>
  <c r="T36" i="16" s="1"/>
  <c r="O45" i="27"/>
  <c r="O147" i="10"/>
  <c r="R16" i="16"/>
  <c r="M12" i="27"/>
  <c r="R50" i="16"/>
  <c r="GQ12" i="10"/>
  <c r="L57" i="10"/>
  <c r="L114" i="10"/>
  <c r="L99" i="10"/>
  <c r="L9" i="10"/>
  <c r="L16" i="10" s="1"/>
  <c r="S6" i="16"/>
  <c r="R21" i="16"/>
  <c r="M47" i="27"/>
  <c r="BN134" i="9"/>
  <c r="BE134" i="9" s="1"/>
  <c r="T22" i="24"/>
  <c r="AA29" i="18"/>
  <c r="L90" i="10"/>
  <c r="AA27" i="18"/>
  <c r="T12" i="24"/>
  <c r="L67" i="10"/>
  <c r="L69" i="10"/>
  <c r="L110" i="10"/>
  <c r="L117" i="10" s="1"/>
  <c r="S18" i="16"/>
  <c r="R26" i="16"/>
  <c r="O137" i="10"/>
  <c r="L53" i="10"/>
  <c r="L61" i="10" s="1"/>
  <c r="BG45" i="10"/>
  <c r="M103" i="10"/>
  <c r="R56" i="16"/>
  <c r="Z25" i="18"/>
  <c r="DC11" i="10"/>
  <c r="M11" i="27"/>
  <c r="R15" i="16"/>
  <c r="Z23" i="18" s="1"/>
  <c r="M14" i="27"/>
  <c r="Z31" i="27"/>
  <c r="Z33" i="27"/>
  <c r="Z51" i="27"/>
  <c r="W31" i="24"/>
  <c r="W34" i="24"/>
  <c r="P13" i="27"/>
  <c r="R148" i="10"/>
  <c r="N14" i="27"/>
  <c r="BK162" i="10"/>
  <c r="BM226" i="10" s="1"/>
  <c r="L95" i="10"/>
  <c r="L93" i="10" s="1"/>
  <c r="L103" i="10" s="1"/>
  <c r="L105" i="10" s="1"/>
  <c r="H24" i="11"/>
  <c r="Y24" i="11" s="1"/>
  <c r="AA25" i="18"/>
  <c r="V24" i="24"/>
  <c r="V27" i="24"/>
  <c r="V30" i="24" s="1"/>
  <c r="M105" i="10"/>
  <c r="M119" i="10" s="1"/>
  <c r="R18" i="16"/>
  <c r="R6" i="16"/>
  <c r="N141" i="10"/>
  <c r="Q28" i="16" s="1"/>
  <c r="N145" i="10"/>
  <c r="Q32" i="16" s="1"/>
  <c r="N139" i="10"/>
  <c r="Q26" i="16" s="1"/>
  <c r="N127" i="10"/>
  <c r="Q14" i="16" s="1"/>
  <c r="N126" i="10"/>
  <c r="Q13" i="16" s="1"/>
  <c r="N134" i="10"/>
  <c r="N140" i="10"/>
  <c r="Q27" i="16" s="1"/>
  <c r="N146" i="10"/>
  <c r="Q33" i="16" s="1"/>
  <c r="N130" i="10"/>
  <c r="Q17" i="16" s="1"/>
  <c r="N128" i="10"/>
  <c r="N125" i="10"/>
  <c r="Q12" i="16" s="1"/>
  <c r="N129" i="10"/>
  <c r="N138" i="10"/>
  <c r="Q25" i="16" s="1"/>
  <c r="N136" i="10"/>
  <c r="Q23" i="16" s="1"/>
  <c r="L33" i="10"/>
  <c r="CP29" i="9"/>
  <c r="P131" i="10"/>
  <c r="N10" i="27" s="1"/>
  <c r="M61" i="10"/>
  <c r="M76" i="10" s="1"/>
  <c r="O121" i="10"/>
  <c r="O131" i="10"/>
  <c r="M10" i="27" s="1"/>
  <c r="AA23" i="18"/>
  <c r="DH29" i="9"/>
  <c r="S24" i="16"/>
  <c r="P135" i="10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9" i="10" s="1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69" i="10" s="1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BM227" i="10" s="1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Q34" i="16" l="1"/>
  <c r="U27" i="24"/>
  <c r="U30" i="24" s="1"/>
  <c r="U24" i="24"/>
  <c r="Q148" i="10"/>
  <c r="O13" i="27"/>
  <c r="K67" i="10"/>
  <c r="K74" i="10" s="1"/>
  <c r="K110" i="10"/>
  <c r="GP12" i="10"/>
  <c r="K81" i="10"/>
  <c r="K85" i="10"/>
  <c r="L74" i="10"/>
  <c r="L76" i="10" s="1"/>
  <c r="S22" i="24"/>
  <c r="DB11" i="10"/>
  <c r="Z28" i="18"/>
  <c r="BN135" i="9"/>
  <c r="BE135" i="9" s="1"/>
  <c r="K9" i="10"/>
  <c r="K16" i="10" s="1"/>
  <c r="L119" i="10"/>
  <c r="R24" i="16"/>
  <c r="O135" i="10"/>
  <c r="Q16" i="16"/>
  <c r="L12" i="27"/>
  <c r="Q21" i="16"/>
  <c r="L47" i="27"/>
  <c r="DH30" i="9"/>
  <c r="Q56" i="16"/>
  <c r="Q50" i="16"/>
  <c r="K48" i="10"/>
  <c r="K57" i="10"/>
  <c r="K114" i="10"/>
  <c r="K117" i="10" s="1"/>
  <c r="BF45" i="10"/>
  <c r="Y34" i="27"/>
  <c r="Y51" i="27"/>
  <c r="Y33" i="27"/>
  <c r="Y32" i="27"/>
  <c r="Y31" i="27"/>
  <c r="N147" i="10"/>
  <c r="V31" i="24"/>
  <c r="V34" i="24"/>
  <c r="T23" i="24"/>
  <c r="CP30" i="9"/>
  <c r="K33" i="10"/>
  <c r="K95" i="10"/>
  <c r="K93" i="10" s="1"/>
  <c r="K103" i="10" s="1"/>
  <c r="N45" i="27"/>
  <c r="S22" i="16"/>
  <c r="S29" i="16" s="1"/>
  <c r="S35" i="16" s="1"/>
  <c r="S36" i="16" s="1"/>
  <c r="P142" i="10"/>
  <c r="N46" i="27"/>
  <c r="M125" i="10"/>
  <c r="P12" i="16" s="1"/>
  <c r="M134" i="10"/>
  <c r="M128" i="10"/>
  <c r="M126" i="10"/>
  <c r="P13" i="16" s="1"/>
  <c r="M146" i="10"/>
  <c r="P33" i="16" s="1"/>
  <c r="M140" i="10"/>
  <c r="P27" i="16" s="1"/>
  <c r="M145" i="10"/>
  <c r="P32" i="16" s="1"/>
  <c r="M138" i="10"/>
  <c r="P25" i="16" s="1"/>
  <c r="M127" i="10"/>
  <c r="P14" i="16" s="1"/>
  <c r="M129" i="10"/>
  <c r="M130" i="10"/>
  <c r="P17" i="16" s="1"/>
  <c r="M139" i="10"/>
  <c r="P26" i="16" s="1"/>
  <c r="M141" i="10"/>
  <c r="P28" i="16" s="1"/>
  <c r="M136" i="10"/>
  <c r="P23" i="16" s="1"/>
  <c r="Q11" i="16"/>
  <c r="N137" i="10"/>
  <c r="Q24" i="16" s="1"/>
  <c r="Z34" i="27"/>
  <c r="H72" i="11" s="1"/>
  <c r="S12" i="24"/>
  <c r="BJ162" i="10"/>
  <c r="BL226" i="10" s="1"/>
  <c r="Q15" i="16"/>
  <c r="Y23" i="18" s="1"/>
  <c r="L11" i="27"/>
  <c r="N124" i="10"/>
  <c r="N121" i="10" s="1"/>
  <c r="Z32" i="27"/>
  <c r="H104" i="11"/>
  <c r="Y104" i="11" s="1"/>
  <c r="H101" i="11"/>
  <c r="Y101" i="11" s="1"/>
  <c r="H103" i="11"/>
  <c r="Y103" i="11" s="1"/>
  <c r="H102" i="11"/>
  <c r="Y102" i="11" s="1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K34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H125" i="10"/>
  <c r="Q10" i="24" s="1"/>
  <c r="BH123" i="10"/>
  <c r="BL136" i="9"/>
  <c r="BH141" i="10"/>
  <c r="BI172" i="10" s="1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J110" i="10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BI166" i="10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R9" i="24"/>
  <c r="BI155" i="10"/>
  <c r="BK219" i="10" s="1"/>
  <c r="R26" i="24"/>
  <c r="R16" i="24"/>
  <c r="BI162" i="10"/>
  <c r="BK226" i="10" s="1"/>
  <c r="BI127" i="10"/>
  <c r="R8" i="24"/>
  <c r="M15" i="27"/>
  <c r="BI154" i="10"/>
  <c r="R33" i="24"/>
  <c r="Q15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7" i="27"/>
  <c r="J36" i="27"/>
  <c r="J39" i="27"/>
  <c r="J38" i="27"/>
  <c r="R22" i="24" l="1"/>
  <c r="U31" i="24"/>
  <c r="U34" i="24"/>
  <c r="J57" i="10"/>
  <c r="GO12" i="10"/>
  <c r="K90" i="10"/>
  <c r="K105" i="10" s="1"/>
  <c r="K119" i="10" s="1"/>
  <c r="BM149" i="10"/>
  <c r="BI179" i="10"/>
  <c r="L125" i="10"/>
  <c r="O12" i="16" s="1"/>
  <c r="L141" i="10"/>
  <c r="O28" i="16" s="1"/>
  <c r="L146" i="10"/>
  <c r="O33" i="16" s="1"/>
  <c r="L126" i="10"/>
  <c r="O13" i="16" s="1"/>
  <c r="L140" i="10"/>
  <c r="O27" i="16" s="1"/>
  <c r="L136" i="10"/>
  <c r="O23" i="16" s="1"/>
  <c r="L128" i="10"/>
  <c r="L138" i="10"/>
  <c r="O25" i="16" s="1"/>
  <c r="L145" i="10"/>
  <c r="O32" i="16" s="1"/>
  <c r="L134" i="10"/>
  <c r="L139" i="10"/>
  <c r="O26" i="16" s="1"/>
  <c r="L130" i="10"/>
  <c r="O17" i="16" s="1"/>
  <c r="L127" i="10"/>
  <c r="O14" i="16" s="1"/>
  <c r="L129" i="10"/>
  <c r="BH127" i="10"/>
  <c r="BH132" i="10" s="1"/>
  <c r="Y28" i="18"/>
  <c r="BI156" i="10"/>
  <c r="BK220" i="10" s="1"/>
  <c r="BN136" i="9"/>
  <c r="BE136" i="9" s="1"/>
  <c r="BH172" i="10"/>
  <c r="J85" i="10"/>
  <c r="N135" i="10"/>
  <c r="Q22" i="16" s="1"/>
  <c r="Q29" i="16" s="1"/>
  <c r="Q35" i="16" s="1"/>
  <c r="M137" i="10"/>
  <c r="P24" i="16" s="1"/>
  <c r="P34" i="16"/>
  <c r="K61" i="10"/>
  <c r="K76" i="10" s="1"/>
  <c r="K136" i="10" s="1"/>
  <c r="N23" i="16" s="1"/>
  <c r="R12" i="24"/>
  <c r="DA11" i="10"/>
  <c r="J67" i="10"/>
  <c r="J95" i="10"/>
  <c r="J81" i="10"/>
  <c r="M124" i="10"/>
  <c r="M131" i="10" s="1"/>
  <c r="K10" i="27" s="1"/>
  <c r="M147" i="10"/>
  <c r="K14" i="27" s="1"/>
  <c r="J9" i="10"/>
  <c r="J16" i="10" s="1"/>
  <c r="R22" i="16"/>
  <c r="R29" i="16" s="1"/>
  <c r="R35" i="16" s="1"/>
  <c r="R36" i="16" s="1"/>
  <c r="O142" i="10"/>
  <c r="M45" i="27"/>
  <c r="M46" i="27"/>
  <c r="K125" i="10"/>
  <c r="N12" i="16" s="1"/>
  <c r="K145" i="10"/>
  <c r="N32" i="16" s="1"/>
  <c r="K129" i="10"/>
  <c r="K141" i="10"/>
  <c r="N28" i="16" s="1"/>
  <c r="K128" i="10"/>
  <c r="K146" i="10"/>
  <c r="N33" i="16" s="1"/>
  <c r="K126" i="10"/>
  <c r="N13" i="16" s="1"/>
  <c r="K138" i="10"/>
  <c r="N25" i="16" s="1"/>
  <c r="P56" i="16"/>
  <c r="J53" i="10"/>
  <c r="J114" i="10"/>
  <c r="J117" i="10" s="1"/>
  <c r="T27" i="24"/>
  <c r="T30" i="24" s="1"/>
  <c r="T24" i="24"/>
  <c r="L14" i="27"/>
  <c r="Q22" i="24"/>
  <c r="J93" i="10"/>
  <c r="K12" i="27"/>
  <c r="P16" i="16"/>
  <c r="P15" i="16"/>
  <c r="X25" i="18" s="1"/>
  <c r="K11" i="27"/>
  <c r="N13" i="27"/>
  <c r="P148" i="10"/>
  <c r="Y25" i="18"/>
  <c r="CP31" i="9"/>
  <c r="DH31" i="9"/>
  <c r="J33" i="10"/>
  <c r="J99" i="10"/>
  <c r="P21" i="16"/>
  <c r="K47" i="27"/>
  <c r="P50" i="16"/>
  <c r="J48" i="10"/>
  <c r="J69" i="10"/>
  <c r="X31" i="27"/>
  <c r="X51" i="27"/>
  <c r="X33" i="27"/>
  <c r="N131" i="10"/>
  <c r="L10" i="27" s="1"/>
  <c r="Q18" i="16"/>
  <c r="Q6" i="16"/>
  <c r="M135" i="10"/>
  <c r="K46" i="27" s="1"/>
  <c r="P11" i="16"/>
  <c r="S23" i="24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G175" i="10" s="1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12" i="27"/>
  <c r="N16" i="16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N15" i="16"/>
  <c r="I11" i="27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BJ236" i="10"/>
  <c r="BK225" i="10"/>
  <c r="P26" i="24"/>
  <c r="BG172" i="10"/>
  <c r="BG15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I168" i="10"/>
  <c r="BK230" i="10"/>
  <c r="BD3" i="10"/>
  <c r="M2" i="24" s="1"/>
  <c r="M7" i="24" s="1"/>
  <c r="BI132" i="10"/>
  <c r="BE12" i="10"/>
  <c r="BE17" i="10" s="1"/>
  <c r="DA146" i="10"/>
  <c r="DA147" i="10"/>
  <c r="J74" i="10" l="1"/>
  <c r="O34" i="16"/>
  <c r="O11" i="16"/>
  <c r="J103" i="10"/>
  <c r="L45" i="27"/>
  <c r="N34" i="16"/>
  <c r="K127" i="10"/>
  <c r="N14" i="16" s="1"/>
  <c r="K134" i="10"/>
  <c r="K130" i="10"/>
  <c r="N17" i="16" s="1"/>
  <c r="M121" i="10"/>
  <c r="W33" i="27" s="1"/>
  <c r="K140" i="10"/>
  <c r="N27" i="16" s="1"/>
  <c r="K139" i="10"/>
  <c r="N26" i="16" s="1"/>
  <c r="J90" i="10"/>
  <c r="L147" i="10"/>
  <c r="J14" i="27" s="1"/>
  <c r="N142" i="10"/>
  <c r="L13" i="27" s="1"/>
  <c r="Q36" i="16"/>
  <c r="X34" i="27"/>
  <c r="L124" i="10"/>
  <c r="L121" i="10" s="1"/>
  <c r="V31" i="27" s="1"/>
  <c r="L46" i="27"/>
  <c r="CZ11" i="10"/>
  <c r="O15" i="16"/>
  <c r="W23" i="18" s="1"/>
  <c r="J11" i="27"/>
  <c r="L137" i="10"/>
  <c r="W28" i="18"/>
  <c r="GN12" i="10"/>
  <c r="O16" i="16"/>
  <c r="J12" i="27"/>
  <c r="O21" i="16"/>
  <c r="J47" i="27"/>
  <c r="I9" i="10"/>
  <c r="I16" i="10" s="1"/>
  <c r="I74" i="10"/>
  <c r="I85" i="10"/>
  <c r="I90" i="10" s="1"/>
  <c r="J61" i="10"/>
  <c r="J76" i="10" s="1"/>
  <c r="J145" i="10" s="1"/>
  <c r="M32" i="16" s="1"/>
  <c r="BF92" i="10"/>
  <c r="BN137" i="9"/>
  <c r="BE137" i="9" s="1"/>
  <c r="J105" i="10"/>
  <c r="J119" i="10" s="1"/>
  <c r="M13" i="27"/>
  <c r="O148" i="10"/>
  <c r="BH179" i="10"/>
  <c r="P6" i="16"/>
  <c r="P18" i="16"/>
  <c r="X23" i="18"/>
  <c r="BG154" i="10"/>
  <c r="BH154" i="10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T31" i="24"/>
  <c r="T34" i="24"/>
  <c r="X28" i="18"/>
  <c r="DH32" i="9"/>
  <c r="O56" i="16"/>
  <c r="I36" i="10"/>
  <c r="I20" i="10" s="1"/>
  <c r="I27" i="10" s="1"/>
  <c r="I33" i="10" s="1"/>
  <c r="K45" i="27"/>
  <c r="P22" i="16"/>
  <c r="P29" i="16" s="1"/>
  <c r="P35" i="16" s="1"/>
  <c r="M142" i="10"/>
  <c r="X32" i="27"/>
  <c r="N148" i="10"/>
  <c r="W34" i="27"/>
  <c r="W32" i="27"/>
  <c r="V33" i="27"/>
  <c r="K124" i="10"/>
  <c r="K147" i="10"/>
  <c r="P15" i="24"/>
  <c r="BH161" i="10"/>
  <c r="BJ225" i="10" s="1"/>
  <c r="BG167" i="10"/>
  <c r="BH167" i="10"/>
  <c r="BJ231" i="10" s="1"/>
  <c r="BG157" i="10"/>
  <c r="BH157" i="10"/>
  <c r="BJ221" i="10" s="1"/>
  <c r="BG166" i="10"/>
  <c r="BH166" i="10"/>
  <c r="P29" i="24"/>
  <c r="BH175" i="10"/>
  <c r="BJ239" i="10" s="1"/>
  <c r="I95" i="10"/>
  <c r="I93" i="10" s="1"/>
  <c r="I103" i="10" s="1"/>
  <c r="I110" i="10"/>
  <c r="I117" i="10" s="1"/>
  <c r="S27" i="24"/>
  <c r="S30" i="24" s="1"/>
  <c r="S24" i="24"/>
  <c r="R23" i="24"/>
  <c r="K137" i="10"/>
  <c r="N11" i="16"/>
  <c r="Q13" i="24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O15" i="24" s="1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V25" i="18" s="1"/>
  <c r="CZ126" i="10"/>
  <c r="CZ125" i="10"/>
  <c r="V9" i="18" s="1"/>
  <c r="V23" i="18" s="1"/>
  <c r="CZ130" i="10"/>
  <c r="V14" i="18" s="1"/>
  <c r="V28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95" i="10"/>
  <c r="H93" i="10" s="1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32" i="10" s="1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F179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O8" i="24"/>
  <c r="O12" i="24" s="1"/>
  <c r="J15" i="27"/>
  <c r="O29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O21" i="24"/>
  <c r="CC34" i="9"/>
  <c r="CD34" i="9" s="1"/>
  <c r="CF34" i="9" s="1"/>
  <c r="CB35" i="9"/>
  <c r="BD64" i="10"/>
  <c r="BD73" i="10"/>
  <c r="BI163" i="10"/>
  <c r="BK103" i="9"/>
  <c r="BK104" i="9" s="1"/>
  <c r="BK38" i="9"/>
  <c r="BK39" i="9" s="1"/>
  <c r="BK72" i="9" s="1"/>
  <c r="CZ147" i="10"/>
  <c r="CZ146" i="10"/>
  <c r="V38" i="27"/>
  <c r="U38" i="27"/>
  <c r="T38" i="27"/>
  <c r="S38" i="27"/>
  <c r="R38" i="27"/>
  <c r="Q38" i="27"/>
  <c r="P38" i="27"/>
  <c r="O38" i="27"/>
  <c r="N38" i="27"/>
  <c r="M38" i="27"/>
  <c r="L38" i="27"/>
  <c r="K38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CY11" i="10" l="1"/>
  <c r="BI239" i="10"/>
  <c r="V51" i="27"/>
  <c r="W51" i="27"/>
  <c r="H81" i="10"/>
  <c r="H90" i="10" s="1"/>
  <c r="W31" i="27"/>
  <c r="W25" i="18"/>
  <c r="L131" i="10"/>
  <c r="J10" i="27" s="1"/>
  <c r="I47" i="27"/>
  <c r="N21" i="16"/>
  <c r="I76" i="10"/>
  <c r="BN138" i="9"/>
  <c r="BE138" i="9" s="1"/>
  <c r="I34" i="10"/>
  <c r="GM12" i="10"/>
  <c r="J140" i="10"/>
  <c r="M27" i="16" s="1"/>
  <c r="BF127" i="10"/>
  <c r="N50" i="16"/>
  <c r="Q23" i="24"/>
  <c r="BI219" i="10"/>
  <c r="J134" i="10"/>
  <c r="J138" i="10"/>
  <c r="M25" i="16" s="1"/>
  <c r="J136" i="10"/>
  <c r="M23" i="16" s="1"/>
  <c r="J146" i="10"/>
  <c r="M33" i="16" s="1"/>
  <c r="M34" i="16" s="1"/>
  <c r="O6" i="16"/>
  <c r="O18" i="16"/>
  <c r="J127" i="10"/>
  <c r="M14" i="16" s="1"/>
  <c r="J130" i="10"/>
  <c r="M17" i="16" s="1"/>
  <c r="O24" i="16"/>
  <c r="L135" i="10"/>
  <c r="I146" i="10"/>
  <c r="L33" i="16" s="1"/>
  <c r="I140" i="10"/>
  <c r="L27" i="16" s="1"/>
  <c r="I130" i="10"/>
  <c r="L17" i="16" s="1"/>
  <c r="I129" i="10"/>
  <c r="I128" i="10"/>
  <c r="I134" i="10"/>
  <c r="I126" i="10"/>
  <c r="L13" i="16" s="1"/>
  <c r="I138" i="10"/>
  <c r="L25" i="16" s="1"/>
  <c r="I136" i="10"/>
  <c r="L23" i="16" s="1"/>
  <c r="I139" i="10"/>
  <c r="L26" i="16" s="1"/>
  <c r="I127" i="10"/>
  <c r="L14" i="16" s="1"/>
  <c r="I145" i="10"/>
  <c r="L32" i="16" s="1"/>
  <c r="I141" i="10"/>
  <c r="L28" i="16" s="1"/>
  <c r="I125" i="10"/>
  <c r="L12" i="16" s="1"/>
  <c r="BK105" i="9"/>
  <c r="H69" i="10"/>
  <c r="H110" i="10"/>
  <c r="H117" i="10" s="1"/>
  <c r="H99" i="10"/>
  <c r="H103" i="10" s="1"/>
  <c r="I105" i="10"/>
  <c r="J126" i="10"/>
  <c r="M13" i="16" s="1"/>
  <c r="J125" i="10"/>
  <c r="M12" i="16" s="1"/>
  <c r="J141" i="10"/>
  <c r="M28" i="16" s="1"/>
  <c r="J139" i="10"/>
  <c r="M26" i="16" s="1"/>
  <c r="H9" i="10"/>
  <c r="H16" i="10" s="1"/>
  <c r="BI220" i="10"/>
  <c r="J128" i="10"/>
  <c r="J129" i="10"/>
  <c r="H74" i="10"/>
  <c r="I119" i="10"/>
  <c r="BN70" i="9"/>
  <c r="BE70" i="9" s="1"/>
  <c r="BG71" i="9"/>
  <c r="BN71" i="9" s="1"/>
  <c r="H33" i="10"/>
  <c r="CP33" i="9"/>
  <c r="O22" i="24"/>
  <c r="BN39" i="9"/>
  <c r="BG72" i="9"/>
  <c r="BG105" i="9" s="1"/>
  <c r="BK149" i="10"/>
  <c r="N56" i="16"/>
  <c r="R27" i="24"/>
  <c r="R30" i="24" s="1"/>
  <c r="R24" i="24"/>
  <c r="S31" i="24"/>
  <c r="S34" i="24"/>
  <c r="BI231" i="10"/>
  <c r="K121" i="10"/>
  <c r="K131" i="10"/>
  <c r="I10" i="27" s="1"/>
  <c r="DH33" i="9"/>
  <c r="P12" i="24"/>
  <c r="P13" i="24" s="1"/>
  <c r="N6" i="16"/>
  <c r="N18" i="16"/>
  <c r="BI221" i="10"/>
  <c r="P22" i="24"/>
  <c r="H48" i="10"/>
  <c r="H57" i="10"/>
  <c r="N24" i="16"/>
  <c r="K135" i="10"/>
  <c r="BJ230" i="10"/>
  <c r="BH168" i="10"/>
  <c r="I14" i="27"/>
  <c r="K13" i="27"/>
  <c r="M148" i="10"/>
  <c r="BJ218" i="10"/>
  <c r="BJ222" i="10" s="1"/>
  <c r="BJ227" i="10" s="1"/>
  <c r="BH158" i="10"/>
  <c r="BH163" i="10" s="1"/>
  <c r="P36" i="16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BD246" i="10" s="1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V36" i="27"/>
  <c r="U36" i="27"/>
  <c r="T36" i="27"/>
  <c r="S36" i="27"/>
  <c r="R36" i="27"/>
  <c r="Q36" i="27"/>
  <c r="P36" i="27"/>
  <c r="O36" i="27"/>
  <c r="N36" i="27"/>
  <c r="M36" i="27"/>
  <c r="L36" i="27"/>
  <c r="K36" i="27"/>
  <c r="J137" i="10" l="1"/>
  <c r="M24" i="16" s="1"/>
  <c r="M11" i="16"/>
  <c r="L34" i="16"/>
  <c r="BI222" i="10"/>
  <c r="BI227" i="10" s="1"/>
  <c r="I124" i="10"/>
  <c r="I131" i="10" s="1"/>
  <c r="G10" i="27" s="1"/>
  <c r="H34" i="10"/>
  <c r="V32" i="27"/>
  <c r="J147" i="10"/>
  <c r="M56" i="16"/>
  <c r="I121" i="10"/>
  <c r="J124" i="10"/>
  <c r="J121" i="10" s="1"/>
  <c r="I137" i="10"/>
  <c r="L11" i="16"/>
  <c r="L6" i="16" s="1"/>
  <c r="Q27" i="24"/>
  <c r="Q30" i="24" s="1"/>
  <c r="Q24" i="24"/>
  <c r="G9" i="10"/>
  <c r="G16" i="10" s="1"/>
  <c r="G34" i="10" s="1"/>
  <c r="L142" i="10"/>
  <c r="J46" i="27"/>
  <c r="J45" i="27"/>
  <c r="O22" i="16"/>
  <c r="O29" i="16" s="1"/>
  <c r="O35" i="16" s="1"/>
  <c r="O36" i="16" s="1"/>
  <c r="V34" i="27"/>
  <c r="M21" i="16"/>
  <c r="H47" i="27"/>
  <c r="G53" i="10"/>
  <c r="M16" i="16"/>
  <c r="M6" i="16" s="1"/>
  <c r="H12" i="27"/>
  <c r="CY45" i="10"/>
  <c r="GL12" i="10"/>
  <c r="H11" i="27"/>
  <c r="M15" i="16"/>
  <c r="U25" i="18" s="1"/>
  <c r="I147" i="10"/>
  <c r="G14" i="27" s="1"/>
  <c r="U28" i="18"/>
  <c r="CX11" i="10"/>
  <c r="U23" i="18"/>
  <c r="BH149" i="10"/>
  <c r="G57" i="10"/>
  <c r="G117" i="10"/>
  <c r="BJ232" i="10"/>
  <c r="BJ233" i="10" s="1"/>
  <c r="BH169" i="10"/>
  <c r="BH173" i="10" s="1"/>
  <c r="BH176" i="10" s="1"/>
  <c r="P23" i="24"/>
  <c r="J131" i="10"/>
  <c r="H10" i="27" s="1"/>
  <c r="R31" i="24"/>
  <c r="R34" i="24"/>
  <c r="BN72" i="9"/>
  <c r="CP34" i="9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O23" i="24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K142" i="10"/>
  <c r="I46" i="27"/>
  <c r="N22" i="16"/>
  <c r="N29" i="16" s="1"/>
  <c r="N35" i="16" s="1"/>
  <c r="N36" i="16" s="1"/>
  <c r="I45" i="27"/>
  <c r="H14" i="27"/>
  <c r="BC23" i="10"/>
  <c r="BC27" i="10" s="1"/>
  <c r="BC30" i="10" s="1"/>
  <c r="BC34" i="10" s="1"/>
  <c r="BN139" i="9"/>
  <c r="BG140" i="9"/>
  <c r="DH34" i="9"/>
  <c r="N20" i="24"/>
  <c r="BF166" i="10"/>
  <c r="BF161" i="10"/>
  <c r="BH225" i="10" s="1"/>
  <c r="M50" i="16"/>
  <c r="N21" i="24"/>
  <c r="BF167" i="10"/>
  <c r="BH231" i="10" s="1"/>
  <c r="G48" i="10"/>
  <c r="G69" i="10"/>
  <c r="G81" i="10"/>
  <c r="G85" i="10"/>
  <c r="H61" i="10"/>
  <c r="H76" i="10" s="1"/>
  <c r="H105" i="10"/>
  <c r="H119" i="10" s="1"/>
  <c r="J135" i="10"/>
  <c r="U51" i="27"/>
  <c r="U31" i="27"/>
  <c r="U34" i="27"/>
  <c r="U33" i="27"/>
  <c r="U32" i="27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9" i="10" s="1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85" i="10" s="1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GK12" i="10" s="1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D1" i="27"/>
  <c r="F151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114" i="10"/>
  <c r="F53" i="10"/>
  <c r="F19" i="27"/>
  <c r="G176" i="10"/>
  <c r="G153" i="10"/>
  <c r="G163" i="10"/>
  <c r="G155" i="10"/>
  <c r="G166" i="10"/>
  <c r="G165" i="10"/>
  <c r="G156" i="10"/>
  <c r="G177" i="10"/>
  <c r="G168" i="10"/>
  <c r="G159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V39" i="27"/>
  <c r="U39" i="27"/>
  <c r="T39" i="27"/>
  <c r="S39" i="27"/>
  <c r="R39" i="27"/>
  <c r="Q39" i="27"/>
  <c r="P39" i="27"/>
  <c r="O39" i="27"/>
  <c r="N39" i="27"/>
  <c r="M39" i="27"/>
  <c r="L39" i="27"/>
  <c r="K39" i="27"/>
  <c r="M18" i="16" l="1"/>
  <c r="S32" i="27"/>
  <c r="BA45" i="10"/>
  <c r="L24" i="16"/>
  <c r="I135" i="10"/>
  <c r="S34" i="27" s="1"/>
  <c r="F16" i="10"/>
  <c r="Q34" i="24"/>
  <c r="Q31" i="24"/>
  <c r="CW11" i="10"/>
  <c r="G61" i="10"/>
  <c r="L18" i="16"/>
  <c r="J13" i="27"/>
  <c r="L148" i="10"/>
  <c r="X177" i="10" s="1"/>
  <c r="L56" i="16"/>
  <c r="L50" i="16"/>
  <c r="F57" i="10"/>
  <c r="F95" i="10"/>
  <c r="F93" i="10" s="1"/>
  <c r="F103" i="10" s="1"/>
  <c r="CW48" i="10"/>
  <c r="N22" i="24"/>
  <c r="F99" i="10"/>
  <c r="F81" i="10"/>
  <c r="F90" i="10" s="1"/>
  <c r="G90" i="10"/>
  <c r="G74" i="10"/>
  <c r="BG222" i="10"/>
  <c r="H48" i="27"/>
  <c r="BE162" i="10"/>
  <c r="BG226" i="10" s="1"/>
  <c r="G167" i="10"/>
  <c r="G174" i="10"/>
  <c r="G169" i="10"/>
  <c r="G175" i="10"/>
  <c r="G157" i="10"/>
  <c r="E24" i="27" s="1"/>
  <c r="F67" i="10"/>
  <c r="N12" i="24"/>
  <c r="F110" i="10"/>
  <c r="F117" i="10" s="1"/>
  <c r="F20" i="10"/>
  <c r="F27" i="10" s="1"/>
  <c r="F33" i="10" s="1"/>
  <c r="H126" i="10"/>
  <c r="K13" i="16" s="1"/>
  <c r="H145" i="10"/>
  <c r="K32" i="16" s="1"/>
  <c r="H127" i="10"/>
  <c r="K14" i="16" s="1"/>
  <c r="H138" i="10"/>
  <c r="K25" i="16" s="1"/>
  <c r="H141" i="10"/>
  <c r="K28" i="16" s="1"/>
  <c r="H139" i="10"/>
  <c r="K26" i="16" s="1"/>
  <c r="H146" i="10"/>
  <c r="K33" i="16" s="1"/>
  <c r="H130" i="10"/>
  <c r="K17" i="16" s="1"/>
  <c r="H129" i="10"/>
  <c r="T158" i="10" s="1"/>
  <c r="H128" i="10"/>
  <c r="T157" i="10" s="1"/>
  <c r="R24" i="27" s="1"/>
  <c r="H136" i="10"/>
  <c r="K23" i="16" s="1"/>
  <c r="H134" i="10"/>
  <c r="H140" i="10"/>
  <c r="K27" i="16" s="1"/>
  <c r="H125" i="10"/>
  <c r="K12" i="16" s="1"/>
  <c r="BN105" i="9"/>
  <c r="BE158" i="10"/>
  <c r="F48" i="10"/>
  <c r="F69" i="10"/>
  <c r="BF168" i="10"/>
  <c r="BH230" i="10"/>
  <c r="T51" i="27"/>
  <c r="T33" i="27"/>
  <c r="T31" i="27"/>
  <c r="T34" i="27"/>
  <c r="T32" i="27"/>
  <c r="S33" i="27"/>
  <c r="S51" i="27"/>
  <c r="S31" i="27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66" i="10"/>
  <c r="U107" i="9" s="1"/>
  <c r="V107" i="9" s="1"/>
  <c r="AN175" i="10"/>
  <c r="AN159" i="10"/>
  <c r="U100" i="9" s="1"/>
  <c r="AN153" i="10"/>
  <c r="U90" i="9" s="1"/>
  <c r="AN157" i="10"/>
  <c r="AL30" i="27"/>
  <c r="AM174" i="10"/>
  <c r="AM166" i="10"/>
  <c r="AM154" i="10"/>
  <c r="AM155" i="10"/>
  <c r="AM157" i="10"/>
  <c r="AK24" i="27" s="1"/>
  <c r="AM165" i="10"/>
  <c r="AL156" i="10"/>
  <c r="AL176" i="10"/>
  <c r="AL168" i="10"/>
  <c r="AL170" i="10"/>
  <c r="AL155" i="10"/>
  <c r="AM164" i="10"/>
  <c r="AM167" i="10"/>
  <c r="AM171" i="10"/>
  <c r="AM153" i="10"/>
  <c r="AM159" i="10"/>
  <c r="AL158" i="10"/>
  <c r="AL160" i="10"/>
  <c r="AL171" i="10"/>
  <c r="AL164" i="10"/>
  <c r="AL177" i="10"/>
  <c r="AM156" i="10"/>
  <c r="AM168" i="10"/>
  <c r="AM160" i="10"/>
  <c r="AM177" i="10"/>
  <c r="AM169" i="10"/>
  <c r="AL167" i="10"/>
  <c r="AL169" i="10"/>
  <c r="AL157" i="10"/>
  <c r="AJ24" i="27" s="1"/>
  <c r="AL165" i="10"/>
  <c r="AL163" i="10"/>
  <c r="AM175" i="10"/>
  <c r="AM170" i="10"/>
  <c r="AM163" i="10"/>
  <c r="AM158" i="10"/>
  <c r="AM176" i="10"/>
  <c r="AL166" i="10"/>
  <c r="AL154" i="10"/>
  <c r="AL153" i="10"/>
  <c r="AL159" i="10"/>
  <c r="AL175" i="10"/>
  <c r="AL174" i="10"/>
  <c r="AK159" i="10"/>
  <c r="AK166" i="10"/>
  <c r="AK168" i="10"/>
  <c r="AK164" i="10"/>
  <c r="AK176" i="10"/>
  <c r="AJ30" i="27"/>
  <c r="AK169" i="10"/>
  <c r="AK174" i="10"/>
  <c r="AK177" i="10"/>
  <c r="AK154" i="10"/>
  <c r="AK153" i="10"/>
  <c r="AK160" i="10"/>
  <c r="AK30" i="27"/>
  <c r="AK20" i="27"/>
  <c r="AJ19" i="27"/>
  <c r="AK163" i="10"/>
  <c r="AK167" i="10"/>
  <c r="AK170" i="10"/>
  <c r="AK155" i="10"/>
  <c r="AK165" i="10"/>
  <c r="AK19" i="27"/>
  <c r="AJ20" i="27"/>
  <c r="AK157" i="10"/>
  <c r="AI24" i="27" s="1"/>
  <c r="AK156" i="10"/>
  <c r="AK158" i="10"/>
  <c r="AK175" i="10"/>
  <c r="AK171" i="10"/>
  <c r="AI20" i="27"/>
  <c r="AJ156" i="10"/>
  <c r="AJ177" i="10"/>
  <c r="AJ176" i="10"/>
  <c r="AJ168" i="10"/>
  <c r="AJ174" i="10"/>
  <c r="AI19" i="27"/>
  <c r="AJ166" i="10"/>
  <c r="AJ163" i="10"/>
  <c r="AJ157" i="10"/>
  <c r="AH24" i="27" s="1"/>
  <c r="AJ169" i="10"/>
  <c r="AJ159" i="10"/>
  <c r="AJ164" i="10"/>
  <c r="AJ153" i="10"/>
  <c r="AJ167" i="10"/>
  <c r="AJ158" i="10"/>
  <c r="AJ160" i="10"/>
  <c r="AI30" i="27"/>
  <c r="AJ165" i="10"/>
  <c r="AJ170" i="10"/>
  <c r="AJ154" i="10"/>
  <c r="AJ175" i="10"/>
  <c r="AJ171" i="10"/>
  <c r="AJ155" i="10"/>
  <c r="AI176" i="10"/>
  <c r="AI154" i="10"/>
  <c r="AI155" i="10"/>
  <c r="AI157" i="10"/>
  <c r="AG24" i="27" s="1"/>
  <c r="AI171" i="10"/>
  <c r="AI168" i="10"/>
  <c r="AH20" i="27"/>
  <c r="AI163" i="10"/>
  <c r="AI160" i="10"/>
  <c r="AI165" i="10"/>
  <c r="AI177" i="10"/>
  <c r="AI166" i="10"/>
  <c r="AH19" i="27"/>
  <c r="AI164" i="10"/>
  <c r="AI156" i="10"/>
  <c r="AI159" i="10"/>
  <c r="AI158" i="10"/>
  <c r="AI153" i="10"/>
  <c r="AH30" i="27"/>
  <c r="AI175" i="10"/>
  <c r="AI174" i="10"/>
  <c r="AI170" i="10"/>
  <c r="AI169" i="10"/>
  <c r="AI167" i="10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G20" i="27"/>
  <c r="AH159" i="10"/>
  <c r="AH170" i="10"/>
  <c r="AH154" i="10"/>
  <c r="AH174" i="10"/>
  <c r="AH166" i="10"/>
  <c r="AG30" i="27"/>
  <c r="AH169" i="10"/>
  <c r="AH156" i="10"/>
  <c r="AH158" i="10"/>
  <c r="AH163" i="10"/>
  <c r="AH165" i="10"/>
  <c r="AF19" i="27"/>
  <c r="AG157" i="10"/>
  <c r="AE24" i="27" s="1"/>
  <c r="AG156" i="10"/>
  <c r="AG176" i="10"/>
  <c r="AG170" i="10"/>
  <c r="AG165" i="10"/>
  <c r="AF30" i="27"/>
  <c r="AG160" i="10"/>
  <c r="AG177" i="10"/>
  <c r="AG167" i="10"/>
  <c r="AG163" i="10"/>
  <c r="AG174" i="10"/>
  <c r="AF20" i="27"/>
  <c r="AG175" i="10"/>
  <c r="AG154" i="10"/>
  <c r="AG166" i="10"/>
  <c r="AG158" i="10"/>
  <c r="AG171" i="10"/>
  <c r="AG153" i="10"/>
  <c r="AG155" i="10"/>
  <c r="AG168" i="10"/>
  <c r="AG159" i="10"/>
  <c r="AG164" i="10"/>
  <c r="AG169" i="10"/>
  <c r="AF169" i="10"/>
  <c r="AF167" i="10"/>
  <c r="AF165" i="10"/>
  <c r="AF155" i="10"/>
  <c r="AF175" i="10"/>
  <c r="AF176" i="10"/>
  <c r="AF170" i="10"/>
  <c r="AF166" i="10"/>
  <c r="AF158" i="10"/>
  <c r="AF153" i="10"/>
  <c r="AF156" i="10"/>
  <c r="AF171" i="10"/>
  <c r="AF160" i="10"/>
  <c r="AF174" i="10"/>
  <c r="AF163" i="10"/>
  <c r="AF159" i="10"/>
  <c r="AE19" i="27"/>
  <c r="AE30" i="27"/>
  <c r="AF177" i="10"/>
  <c r="AF157" i="10"/>
  <c r="AD24" i="27" s="1"/>
  <c r="AF164" i="10"/>
  <c r="AF154" i="10"/>
  <c r="AF168" i="10"/>
  <c r="AE20" i="27"/>
  <c r="AE169" i="10"/>
  <c r="AE164" i="10"/>
  <c r="AE174" i="10"/>
  <c r="AE171" i="10"/>
  <c r="AE163" i="10"/>
  <c r="AE170" i="10"/>
  <c r="AD19" i="27"/>
  <c r="AE175" i="10"/>
  <c r="AE168" i="10"/>
  <c r="AE154" i="10"/>
  <c r="AE167" i="10"/>
  <c r="AE158" i="10"/>
  <c r="AD20" i="27"/>
  <c r="AE160" i="10"/>
  <c r="AE155" i="10"/>
  <c r="AE153" i="10"/>
  <c r="AE156" i="10"/>
  <c r="AE176" i="10"/>
  <c r="AD30" i="27"/>
  <c r="AE165" i="10"/>
  <c r="AE177" i="10"/>
  <c r="AE157" i="10"/>
  <c r="AC24" i="27" s="1"/>
  <c r="AE159" i="10"/>
  <c r="AE166" i="10"/>
  <c r="AD171" i="10"/>
  <c r="AD174" i="10"/>
  <c r="AD156" i="10"/>
  <c r="AD176" i="10"/>
  <c r="AD169" i="10"/>
  <c r="AC30" i="27"/>
  <c r="AD160" i="10"/>
  <c r="AD168" i="10"/>
  <c r="AD177" i="10"/>
  <c r="AD159" i="10"/>
  <c r="AD170" i="10"/>
  <c r="AC19" i="27"/>
  <c r="AC20" i="27"/>
  <c r="AD155" i="10"/>
  <c r="AD153" i="10"/>
  <c r="AD163" i="10"/>
  <c r="AD158" i="10"/>
  <c r="AD166" i="10"/>
  <c r="AD165" i="10"/>
  <c r="AD167" i="10"/>
  <c r="AD157" i="10"/>
  <c r="AB24" i="27" s="1"/>
  <c r="AD175" i="10"/>
  <c r="AD154" i="10"/>
  <c r="AD164" i="10"/>
  <c r="AB19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C170" i="10"/>
  <c r="AC155" i="10"/>
  <c r="AC163" i="10"/>
  <c r="AC156" i="10"/>
  <c r="AC176" i="10"/>
  <c r="AC165" i="10"/>
  <c r="AB20" i="27"/>
  <c r="AC164" i="10"/>
  <c r="AC175" i="10"/>
  <c r="AC160" i="10"/>
  <c r="AC154" i="10"/>
  <c r="AC166" i="10"/>
  <c r="AB30" i="27"/>
  <c r="AA19" i="27"/>
  <c r="AB177" i="10"/>
  <c r="AB158" i="10"/>
  <c r="AB169" i="10"/>
  <c r="AB160" i="10"/>
  <c r="AB157" i="10"/>
  <c r="Z24" i="27" s="1"/>
  <c r="AA30" i="27"/>
  <c r="AB159" i="10"/>
  <c r="AB163" i="10"/>
  <c r="AB166" i="10"/>
  <c r="AB154" i="10"/>
  <c r="AB165" i="10"/>
  <c r="AB171" i="10"/>
  <c r="AB168" i="10"/>
  <c r="AB153" i="10"/>
  <c r="AB164" i="10"/>
  <c r="AB167" i="10"/>
  <c r="AB156" i="10"/>
  <c r="AA20" i="27"/>
  <c r="AB174" i="10"/>
  <c r="AB175" i="10"/>
  <c r="AB170" i="10"/>
  <c r="AB155" i="10"/>
  <c r="AB176" i="10"/>
  <c r="AA167" i="10"/>
  <c r="AA170" i="10"/>
  <c r="AA159" i="10"/>
  <c r="AA169" i="10"/>
  <c r="AA164" i="10"/>
  <c r="AA175" i="10"/>
  <c r="AA168" i="10"/>
  <c r="AA155" i="10"/>
  <c r="AA157" i="10"/>
  <c r="Y24" i="27" s="1"/>
  <c r="AA177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Y30" i="27"/>
  <c r="Z153" i="10"/>
  <c r="Z164" i="10"/>
  <c r="Z160" i="10"/>
  <c r="Z155" i="10"/>
  <c r="Z174" i="10"/>
  <c r="Y20" i="27"/>
  <c r="Z156" i="10"/>
  <c r="Z176" i="10"/>
  <c r="Z157" i="10"/>
  <c r="X24" i="27" s="1"/>
  <c r="Z170" i="10"/>
  <c r="Z167" i="10"/>
  <c r="Z165" i="10"/>
  <c r="Z163" i="10"/>
  <c r="Z166" i="10"/>
  <c r="Z158" i="10"/>
  <c r="Z168" i="10"/>
  <c r="Z154" i="10"/>
  <c r="Z171" i="10"/>
  <c r="Z175" i="10"/>
  <c r="Z169" i="10"/>
  <c r="Z159" i="10"/>
  <c r="Y19" i="27"/>
  <c r="Z177" i="10"/>
  <c r="X30" i="27"/>
  <c r="X20" i="27"/>
  <c r="Y174" i="10"/>
  <c r="Y154" i="10"/>
  <c r="Y157" i="10"/>
  <c r="W24" i="27" s="1"/>
  <c r="Y156" i="10"/>
  <c r="Y165" i="10"/>
  <c r="Y153" i="10"/>
  <c r="Y159" i="10"/>
  <c r="Y158" i="10"/>
  <c r="Y168" i="10"/>
  <c r="Y163" i="10"/>
  <c r="Y171" i="10"/>
  <c r="X19" i="27"/>
  <c r="Y166" i="10"/>
  <c r="Y155" i="10"/>
  <c r="Y169" i="10"/>
  <c r="Y177" i="10"/>
  <c r="Y175" i="10"/>
  <c r="Y164" i="10"/>
  <c r="Y167" i="10"/>
  <c r="Y176" i="10"/>
  <c r="Y160" i="10"/>
  <c r="Y170" i="10"/>
  <c r="X155" i="10"/>
  <c r="X157" i="10"/>
  <c r="V24" i="27" s="1"/>
  <c r="X163" i="10"/>
  <c r="X169" i="10"/>
  <c r="X165" i="10"/>
  <c r="X166" i="10"/>
  <c r="W30" i="27"/>
  <c r="W20" i="27"/>
  <c r="X171" i="10"/>
  <c r="X167" i="10"/>
  <c r="X154" i="10"/>
  <c r="X175" i="10"/>
  <c r="X153" i="10"/>
  <c r="X170" i="10"/>
  <c r="X164" i="10"/>
  <c r="X159" i="10"/>
  <c r="X158" i="10"/>
  <c r="X156" i="10"/>
  <c r="X174" i="10"/>
  <c r="X160" i="10"/>
  <c r="X176" i="10"/>
  <c r="X168" i="10"/>
  <c r="W19" i="27"/>
  <c r="W159" i="10"/>
  <c r="W158" i="10"/>
  <c r="W156" i="10"/>
  <c r="W155" i="10"/>
  <c r="W169" i="10"/>
  <c r="V19" i="27"/>
  <c r="V30" i="27"/>
  <c r="W154" i="10"/>
  <c r="W164" i="10"/>
  <c r="W170" i="10"/>
  <c r="W153" i="10"/>
  <c r="W166" i="10"/>
  <c r="W157" i="10"/>
  <c r="U24" i="27" s="1"/>
  <c r="W174" i="10"/>
  <c r="W167" i="10"/>
  <c r="W160" i="10"/>
  <c r="V20" i="27"/>
  <c r="W163" i="10"/>
  <c r="W165" i="10"/>
  <c r="W175" i="10"/>
  <c r="W176" i="10"/>
  <c r="W168" i="10"/>
  <c r="W171" i="10"/>
  <c r="U20" i="27"/>
  <c r="V157" i="10"/>
  <c r="T24" i="27" s="1"/>
  <c r="V164" i="10"/>
  <c r="V176" i="10"/>
  <c r="V174" i="10"/>
  <c r="V166" i="10"/>
  <c r="V158" i="10"/>
  <c r="V160" i="10"/>
  <c r="V155" i="10"/>
  <c r="V153" i="10"/>
  <c r="V170" i="10"/>
  <c r="U30" i="27"/>
  <c r="V169" i="10"/>
  <c r="V159" i="10"/>
  <c r="V168" i="10"/>
  <c r="V165" i="10"/>
  <c r="V167" i="10"/>
  <c r="U19" i="27"/>
  <c r="V156" i="10"/>
  <c r="V163" i="10"/>
  <c r="V175" i="10"/>
  <c r="V154" i="10"/>
  <c r="U174" i="10"/>
  <c r="U154" i="10"/>
  <c r="U156" i="10"/>
  <c r="U176" i="10"/>
  <c r="U170" i="10"/>
  <c r="U153" i="10"/>
  <c r="U155" i="10"/>
  <c r="U163" i="10"/>
  <c r="U165" i="10"/>
  <c r="U167" i="10"/>
  <c r="T20" i="27"/>
  <c r="U175" i="10"/>
  <c r="U158" i="10"/>
  <c r="U160" i="10"/>
  <c r="T30" i="27"/>
  <c r="U159" i="10"/>
  <c r="U169" i="10"/>
  <c r="U157" i="10"/>
  <c r="S24" i="27" s="1"/>
  <c r="U166" i="10"/>
  <c r="U168" i="10"/>
  <c r="T19" i="27"/>
  <c r="S20" i="27"/>
  <c r="T159" i="10"/>
  <c r="S30" i="27"/>
  <c r="S19" i="27"/>
  <c r="T163" i="10"/>
  <c r="T155" i="10"/>
  <c r="T167" i="10"/>
  <c r="T169" i="10"/>
  <c r="R30" i="27"/>
  <c r="R19" i="27"/>
  <c r="R20" i="27"/>
  <c r="Q19" i="27"/>
  <c r="Q30" i="27"/>
  <c r="Q20" i="27"/>
  <c r="P19" i="27"/>
  <c r="P20" i="27"/>
  <c r="P30" i="27"/>
  <c r="P176" i="10"/>
  <c r="P160" i="10"/>
  <c r="P153" i="10"/>
  <c r="P158" i="10"/>
  <c r="P167" i="10"/>
  <c r="O19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P175" i="10"/>
  <c r="P155" i="10"/>
  <c r="P159" i="10"/>
  <c r="P168" i="10"/>
  <c r="P177" i="10"/>
  <c r="O2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N30" i="27"/>
  <c r="O160" i="10"/>
  <c r="O164" i="10"/>
  <c r="O168" i="10"/>
  <c r="O165" i="10"/>
  <c r="O156" i="10"/>
  <c r="O159" i="10"/>
  <c r="O171" i="10"/>
  <c r="O155" i="10"/>
  <c r="O158" i="10"/>
  <c r="O170" i="10"/>
  <c r="N20" i="27"/>
  <c r="N156" i="10"/>
  <c r="N157" i="10"/>
  <c r="L24" i="27" s="1"/>
  <c r="N177" i="10"/>
  <c r="N155" i="10"/>
  <c r="N165" i="10"/>
  <c r="M20" i="27"/>
  <c r="M30" i="27"/>
  <c r="N159" i="10"/>
  <c r="N175" i="10"/>
  <c r="N167" i="10"/>
  <c r="N170" i="10"/>
  <c r="N166" i="10"/>
  <c r="M19" i="27"/>
  <c r="N168" i="10"/>
  <c r="N158" i="10"/>
  <c r="N164" i="10"/>
  <c r="N154" i="10"/>
  <c r="N171" i="10"/>
  <c r="N153" i="10"/>
  <c r="N174" i="10"/>
  <c r="N160" i="10"/>
  <c r="N163" i="10"/>
  <c r="N176" i="10"/>
  <c r="N169" i="10"/>
  <c r="M158" i="10"/>
  <c r="M170" i="10"/>
  <c r="M154" i="10"/>
  <c r="M166" i="10"/>
  <c r="M163" i="10"/>
  <c r="M159" i="10"/>
  <c r="M177" i="10"/>
  <c r="M164" i="10"/>
  <c r="M168" i="10"/>
  <c r="M171" i="10"/>
  <c r="M156" i="10"/>
  <c r="M155" i="10"/>
  <c r="M157" i="10"/>
  <c r="K24" i="27" s="1"/>
  <c r="M153" i="10"/>
  <c r="M167" i="10"/>
  <c r="M169" i="10"/>
  <c r="L19" i="27"/>
  <c r="M176" i="10"/>
  <c r="M165" i="10"/>
  <c r="M175" i="10"/>
  <c r="M174" i="10"/>
  <c r="M160" i="10"/>
  <c r="L20" i="27"/>
  <c r="L30" i="27"/>
  <c r="K20" i="27"/>
  <c r="K30" i="27"/>
  <c r="L153" i="10"/>
  <c r="L167" i="10"/>
  <c r="L174" i="10"/>
  <c r="L177" i="10"/>
  <c r="L155" i="10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L170" i="10"/>
  <c r="L168" i="10"/>
  <c r="L154" i="10"/>
  <c r="L171" i="10"/>
  <c r="L175" i="10"/>
  <c r="J20" i="27"/>
  <c r="K159" i="10"/>
  <c r="K160" i="10"/>
  <c r="K176" i="10"/>
  <c r="K153" i="10"/>
  <c r="K168" i="10"/>
  <c r="J19" i="27"/>
  <c r="K175" i="10"/>
  <c r="K158" i="10"/>
  <c r="K166" i="10"/>
  <c r="K171" i="10"/>
  <c r="K163" i="10"/>
  <c r="J30" i="27"/>
  <c r="K156" i="10"/>
  <c r="K169" i="10"/>
  <c r="K177" i="10"/>
  <c r="K174" i="10"/>
  <c r="K157" i="10"/>
  <c r="I24" i="27" s="1"/>
  <c r="K154" i="10"/>
  <c r="K167" i="10"/>
  <c r="K155" i="10"/>
  <c r="K170" i="10"/>
  <c r="K165" i="10"/>
  <c r="K164" i="10"/>
  <c r="J174" i="10"/>
  <c r="J156" i="10"/>
  <c r="J160" i="10"/>
  <c r="J164" i="10"/>
  <c r="J167" i="10"/>
  <c r="J171" i="10"/>
  <c r="J163" i="10"/>
  <c r="J159" i="10"/>
  <c r="J154" i="10"/>
  <c r="J166" i="10"/>
  <c r="I30" i="27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I155" i="10"/>
  <c r="I176" i="10"/>
  <c r="I169" i="10"/>
  <c r="I157" i="10"/>
  <c r="G24" i="27" s="1"/>
  <c r="I168" i="10"/>
  <c r="H30" i="27"/>
  <c r="I170" i="10"/>
  <c r="I167" i="10"/>
  <c r="I154" i="10"/>
  <c r="I175" i="10"/>
  <c r="I160" i="10"/>
  <c r="H177" i="10"/>
  <c r="H170" i="10"/>
  <c r="H156" i="10"/>
  <c r="H165" i="10"/>
  <c r="H160" i="10"/>
  <c r="G19" i="27"/>
  <c r="H169" i="10"/>
  <c r="H167" i="10"/>
  <c r="H155" i="10"/>
  <c r="H163" i="10"/>
  <c r="H154" i="10"/>
  <c r="H175" i="10"/>
  <c r="H166" i="10"/>
  <c r="H157" i="10"/>
  <c r="F24" i="27" s="1"/>
  <c r="H174" i="10"/>
  <c r="H171" i="10"/>
  <c r="H159" i="10"/>
  <c r="G20" i="27"/>
  <c r="H164" i="10"/>
  <c r="H158" i="10"/>
  <c r="H176" i="10"/>
  <c r="H153" i="10"/>
  <c r="H168" i="10"/>
  <c r="CX45" i="10"/>
  <c r="G160" i="10"/>
  <c r="G170" i="10"/>
  <c r="G154" i="10"/>
  <c r="G158" i="10"/>
  <c r="G164" i="10"/>
  <c r="F20" i="27"/>
  <c r="J142" i="10"/>
  <c r="V171" i="10" s="1"/>
  <c r="H45" i="27"/>
  <c r="M22" i="16"/>
  <c r="M29" i="16" s="1"/>
  <c r="M35" i="16" s="1"/>
  <c r="M36" i="16" s="1"/>
  <c r="H46" i="27"/>
  <c r="BE139" i="9"/>
  <c r="BN140" i="9"/>
  <c r="I13" i="27"/>
  <c r="K148" i="10"/>
  <c r="W177" i="10" s="1"/>
  <c r="BF158" i="10"/>
  <c r="BF163" i="10" s="1"/>
  <c r="BH218" i="10"/>
  <c r="BH222" i="10" s="1"/>
  <c r="BH227" i="10" s="1"/>
  <c r="O24" i="24"/>
  <c r="O27" i="24"/>
  <c r="O30" i="24" s="1"/>
  <c r="G103" i="10"/>
  <c r="G105" i="10" s="1"/>
  <c r="G119" i="10" s="1"/>
  <c r="P27" i="24"/>
  <c r="P30" i="24" s="1"/>
  <c r="P24" i="24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D175" i="10" s="1"/>
  <c r="BF239" i="10" s="1"/>
  <c r="BC126" i="10"/>
  <c r="L11" i="24" s="1"/>
  <c r="BC135" i="10"/>
  <c r="BD166" i="10" s="1"/>
  <c r="BC136" i="10"/>
  <c r="BC141" i="10"/>
  <c r="BC124" i="10"/>
  <c r="BD155" i="10" s="1"/>
  <c r="BF219" i="10" s="1"/>
  <c r="BC131" i="10"/>
  <c r="G48" i="27" s="1"/>
  <c r="BC123" i="10"/>
  <c r="G15" i="27" s="1"/>
  <c r="BC125" i="10"/>
  <c r="L10" i="24" s="1"/>
  <c r="BC130" i="10"/>
  <c r="BD161" i="10" s="1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BD157" i="10"/>
  <c r="BF221" i="10" s="1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BD172" i="10"/>
  <c r="BF236" i="10" s="1"/>
  <c r="M10" i="24"/>
  <c r="M9" i="24"/>
  <c r="M8" i="24"/>
  <c r="H15" i="27"/>
  <c r="BD127" i="10"/>
  <c r="M21" i="24"/>
  <c r="M33" i="24"/>
  <c r="BD179" i="10"/>
  <c r="L33" i="24"/>
  <c r="BA48" i="10"/>
  <c r="BA51" i="10" s="1"/>
  <c r="BA55" i="10" s="1"/>
  <c r="BA61" i="10" s="1"/>
  <c r="BA22" i="10"/>
  <c r="CW147" i="10"/>
  <c r="CW146" i="10"/>
  <c r="U164" i="10" l="1"/>
  <c r="T156" i="10"/>
  <c r="BG149" i="10"/>
  <c r="M12" i="24"/>
  <c r="T154" i="10"/>
  <c r="G52" i="30"/>
  <c r="T165" i="10"/>
  <c r="K11" i="16"/>
  <c r="I142" i="10"/>
  <c r="G46" i="27"/>
  <c r="L22" i="16"/>
  <c r="L29" i="16" s="1"/>
  <c r="L35" i="16" s="1"/>
  <c r="L36" i="16" s="1"/>
  <c r="G45" i="27"/>
  <c r="T175" i="10"/>
  <c r="BE163" i="10"/>
  <c r="F34" i="10"/>
  <c r="G76" i="10"/>
  <c r="M22" i="24"/>
  <c r="E9" i="10"/>
  <c r="E16" i="10" s="1"/>
  <c r="T170" i="10"/>
  <c r="T174" i="10"/>
  <c r="BD154" i="10"/>
  <c r="BE169" i="10"/>
  <c r="T168" i="10"/>
  <c r="F61" i="10"/>
  <c r="BD162" i="10"/>
  <c r="BF226" i="10" s="1"/>
  <c r="K56" i="16"/>
  <c r="CV11" i="10"/>
  <c r="GJ12" i="10"/>
  <c r="K43" i="16"/>
  <c r="F26" i="27"/>
  <c r="N113" i="9"/>
  <c r="E20" i="30"/>
  <c r="E39" i="30" s="1"/>
  <c r="N90" i="9"/>
  <c r="E17" i="30"/>
  <c r="E35" i="30" s="1"/>
  <c r="M113" i="9"/>
  <c r="D20" i="30"/>
  <c r="D32" i="30" s="1"/>
  <c r="G13" i="30"/>
  <c r="F40" i="30"/>
  <c r="P34" i="24"/>
  <c r="P31" i="24"/>
  <c r="V100" i="9"/>
  <c r="V101" i="9" s="1"/>
  <c r="U112" i="9"/>
  <c r="U115" i="9" s="1"/>
  <c r="V104" i="9"/>
  <c r="V112" i="9" s="1"/>
  <c r="H147" i="10"/>
  <c r="G136" i="10"/>
  <c r="G138" i="10"/>
  <c r="G129" i="10"/>
  <c r="G146" i="10"/>
  <c r="G127" i="10"/>
  <c r="G134" i="10"/>
  <c r="G145" i="10"/>
  <c r="G141" i="10"/>
  <c r="G140" i="10"/>
  <c r="G128" i="10"/>
  <c r="G125" i="10"/>
  <c r="G130" i="10"/>
  <c r="G139" i="10"/>
  <c r="G126" i="10"/>
  <c r="V97" i="9"/>
  <c r="V98" i="9" s="1"/>
  <c r="N17" i="24"/>
  <c r="N13" i="24"/>
  <c r="M90" i="9"/>
  <c r="D17" i="30"/>
  <c r="D35" i="30" s="1"/>
  <c r="M95" i="9"/>
  <c r="D15" i="30"/>
  <c r="D33" i="30" s="1"/>
  <c r="G19" i="30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4" i="10"/>
  <c r="L168" i="9" s="1"/>
  <c r="AA186" i="10"/>
  <c r="M170" i="9" s="1"/>
  <c r="M10" i="9" s="1"/>
  <c r="AD187" i="10"/>
  <c r="O171" i="9" s="1"/>
  <c r="AB184" i="10"/>
  <c r="N168" i="9" s="1"/>
  <c r="Z186" i="10"/>
  <c r="L170" i="9" s="1"/>
  <c r="L10" i="9" s="1"/>
  <c r="AB182" i="10"/>
  <c r="N166" i="9" s="1"/>
  <c r="N11" i="9" s="1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O31" i="24"/>
  <c r="O34" i="24"/>
  <c r="AL24" i="27"/>
  <c r="U95" i="9"/>
  <c r="U98" i="9" s="1"/>
  <c r="U101" i="9" s="1"/>
  <c r="BH232" i="10"/>
  <c r="BH233" i="10" s="1"/>
  <c r="BH237" i="10" s="1"/>
  <c r="BH240" i="10" s="1"/>
  <c r="BF169" i="10"/>
  <c r="BF173" i="10" s="1"/>
  <c r="BF176" i="10" s="1"/>
  <c r="F105" i="10"/>
  <c r="F119" i="10" s="1"/>
  <c r="H124" i="10"/>
  <c r="H131" i="10" s="1"/>
  <c r="F11" i="27"/>
  <c r="K15" i="16"/>
  <c r="S28" i="18" s="1"/>
  <c r="F74" i="10"/>
  <c r="F76" i="10" s="1"/>
  <c r="N97" i="9"/>
  <c r="E16" i="30"/>
  <c r="N95" i="9"/>
  <c r="E15" i="30"/>
  <c r="N104" i="9"/>
  <c r="E18" i="30"/>
  <c r="G18" i="30" s="1"/>
  <c r="S23" i="18"/>
  <c r="BD167" i="10"/>
  <c r="BF231" i="10" s="1"/>
  <c r="BD156" i="10"/>
  <c r="BF220" i="10" s="1"/>
  <c r="M104" i="9"/>
  <c r="D18" i="30"/>
  <c r="M97" i="9"/>
  <c r="D16" i="30"/>
  <c r="K50" i="16"/>
  <c r="E27" i="10"/>
  <c r="E33" i="10" s="1"/>
  <c r="H13" i="27"/>
  <c r="J148" i="10"/>
  <c r="V177" i="10" s="1"/>
  <c r="V90" i="9"/>
  <c r="V113" i="9"/>
  <c r="V115" i="9" s="1"/>
  <c r="U72" i="9"/>
  <c r="V105" i="9"/>
  <c r="K21" i="16"/>
  <c r="F47" i="27"/>
  <c r="K16" i="16"/>
  <c r="F12" i="27"/>
  <c r="H137" i="10"/>
  <c r="K34" i="16"/>
  <c r="T30" i="18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5" i="10" s="1"/>
  <c r="E82" i="10"/>
  <c r="E70" i="10"/>
  <c r="E100" i="10"/>
  <c r="E72" i="10"/>
  <c r="E73" i="10"/>
  <c r="E66" i="10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I58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E81" i="10"/>
  <c r="E67" i="10"/>
  <c r="E57" i="10"/>
  <c r="E114" i="10"/>
  <c r="E95" i="10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E34" i="10" l="1"/>
  <c r="J56" i="16"/>
  <c r="S25" i="18"/>
  <c r="N115" i="9"/>
  <c r="M115" i="9"/>
  <c r="G13" i="27"/>
  <c r="I148" i="10"/>
  <c r="U177" i="10" s="1"/>
  <c r="U171" i="10"/>
  <c r="N134" i="9"/>
  <c r="L22" i="24"/>
  <c r="O115" i="9"/>
  <c r="BC154" i="10"/>
  <c r="BE218" i="10" s="1"/>
  <c r="G147" i="10"/>
  <c r="E14" i="27" s="1"/>
  <c r="E90" i="10"/>
  <c r="E93" i="10"/>
  <c r="M134" i="9"/>
  <c r="CV45" i="10"/>
  <c r="CU11" i="10"/>
  <c r="GI12" i="10"/>
  <c r="K6" i="16"/>
  <c r="O8" i="9"/>
  <c r="O70" i="9"/>
  <c r="O69" i="9"/>
  <c r="O67" i="9"/>
  <c r="O66" i="9"/>
  <c r="M8" i="9"/>
  <c r="M67" i="9"/>
  <c r="M66" i="9"/>
  <c r="M70" i="9"/>
  <c r="M69" i="9"/>
  <c r="BA126" i="10"/>
  <c r="BA92" i="10"/>
  <c r="N8" i="9"/>
  <c r="N70" i="9"/>
  <c r="N67" i="9"/>
  <c r="N66" i="9"/>
  <c r="N69" i="9"/>
  <c r="U8" i="9"/>
  <c r="U49" i="9" s="1"/>
  <c r="U67" i="9"/>
  <c r="U66" i="9"/>
  <c r="U69" i="9"/>
  <c r="M123" i="9"/>
  <c r="D26" i="30"/>
  <c r="N121" i="9"/>
  <c r="E25" i="30"/>
  <c r="G23" i="30"/>
  <c r="E41" i="30"/>
  <c r="E40" i="30"/>
  <c r="M120" i="9"/>
  <c r="D24" i="30"/>
  <c r="D36" i="30" s="1"/>
  <c r="M121" i="9"/>
  <c r="D25" i="30"/>
  <c r="M127" i="9"/>
  <c r="D27" i="30"/>
  <c r="N127" i="9"/>
  <c r="E27" i="30"/>
  <c r="D41" i="30"/>
  <c r="D40" i="30"/>
  <c r="N123" i="9"/>
  <c r="E26" i="30"/>
  <c r="O134" i="9"/>
  <c r="K10" i="24"/>
  <c r="K12" i="24" s="1"/>
  <c r="BC156" i="10"/>
  <c r="BE220" i="10" s="1"/>
  <c r="BC157" i="10"/>
  <c r="BE221" i="10" s="1"/>
  <c r="E48" i="10"/>
  <c r="E99" i="10"/>
  <c r="E103" i="10" s="1"/>
  <c r="E105" i="10" s="1"/>
  <c r="E110" i="10"/>
  <c r="E117" i="10" s="1"/>
  <c r="BC161" i="10"/>
  <c r="BE225" i="10" s="1"/>
  <c r="G15" i="30"/>
  <c r="F43" i="30"/>
  <c r="E33" i="30"/>
  <c r="F38" i="30"/>
  <c r="F36" i="30"/>
  <c r="H20" i="9"/>
  <c r="L41" i="9"/>
  <c r="L20" i="9"/>
  <c r="L43" i="9"/>
  <c r="J26" i="16"/>
  <c r="S168" i="10"/>
  <c r="F30" i="27"/>
  <c r="S176" i="10"/>
  <c r="J32" i="16"/>
  <c r="S174" i="10"/>
  <c r="J23" i="16"/>
  <c r="S165" i="10"/>
  <c r="K18" i="16"/>
  <c r="U71" i="9"/>
  <c r="G20" i="30"/>
  <c r="E32" i="30"/>
  <c r="F41" i="30"/>
  <c r="H45" i="30"/>
  <c r="BC175" i="10"/>
  <c r="BE239" i="10" s="1"/>
  <c r="E53" i="10"/>
  <c r="E69" i="10"/>
  <c r="E74" i="10" s="1"/>
  <c r="K24" i="16"/>
  <c r="T166" i="10"/>
  <c r="BC167" i="10"/>
  <c r="BE231" i="10" s="1"/>
  <c r="F10" i="27"/>
  <c r="T160" i="10"/>
  <c r="J17" i="16"/>
  <c r="S159" i="10"/>
  <c r="J15" i="16"/>
  <c r="R28" i="18" s="1"/>
  <c r="S157" i="10"/>
  <c r="Q24" i="27" s="1"/>
  <c r="E11" i="27"/>
  <c r="E47" i="27"/>
  <c r="S163" i="10"/>
  <c r="J21" i="16"/>
  <c r="E12" i="27"/>
  <c r="S158" i="10"/>
  <c r="J16" i="16"/>
  <c r="BC172" i="10"/>
  <c r="BE236" i="10" s="1"/>
  <c r="M23" i="24"/>
  <c r="D46" i="30"/>
  <c r="N18" i="24"/>
  <c r="N23" i="24"/>
  <c r="J13" i="16"/>
  <c r="S155" i="10"/>
  <c r="J12" i="16"/>
  <c r="S154" i="10"/>
  <c r="J27" i="16"/>
  <c r="S169" i="10"/>
  <c r="J14" i="16"/>
  <c r="S156" i="10"/>
  <c r="J25" i="16"/>
  <c r="S167" i="10"/>
  <c r="F14" i="27"/>
  <c r="T176" i="10"/>
  <c r="G30" i="27"/>
  <c r="E46" i="30"/>
  <c r="M128" i="9"/>
  <c r="D28" i="30"/>
  <c r="N128" i="9"/>
  <c r="E28" i="30"/>
  <c r="N120" i="9"/>
  <c r="E24" i="30"/>
  <c r="E36" i="30" s="1"/>
  <c r="BC162" i="10"/>
  <c r="BE226" i="10" s="1"/>
  <c r="J50" i="16"/>
  <c r="L12" i="24"/>
  <c r="L13" i="24" s="1"/>
  <c r="BC155" i="10"/>
  <c r="BE219" i="10" s="1"/>
  <c r="F136" i="10"/>
  <c r="F145" i="10"/>
  <c r="F146" i="10"/>
  <c r="F141" i="10"/>
  <c r="F127" i="10"/>
  <c r="F139" i="10"/>
  <c r="F125" i="10"/>
  <c r="F140" i="10"/>
  <c r="F128" i="10"/>
  <c r="F129" i="10"/>
  <c r="F134" i="10"/>
  <c r="F138" i="10"/>
  <c r="F130" i="10"/>
  <c r="F126" i="10"/>
  <c r="H121" i="10"/>
  <c r="T153" i="10"/>
  <c r="U73" i="9"/>
  <c r="U70" i="9"/>
  <c r="U9" i="9"/>
  <c r="V95" i="9"/>
  <c r="Q96" i="9"/>
  <c r="BC166" i="10"/>
  <c r="H135" i="10"/>
  <c r="G137" i="10"/>
  <c r="G135" i="10" s="1"/>
  <c r="J28" i="16"/>
  <c r="S170" i="10"/>
  <c r="J33" i="16"/>
  <c r="S175" i="10"/>
  <c r="G124" i="10"/>
  <c r="G131" i="10" s="1"/>
  <c r="D39" i="30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J8" i="24" s="1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B175" i="10" s="1"/>
  <c r="BD239" i="10" s="1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66" i="10"/>
  <c r="BD230" i="10" s="1"/>
  <c r="BB127" i="10"/>
  <c r="BB132" i="10" s="1"/>
  <c r="AY48" i="10"/>
  <c r="BE180" i="10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BC138" i="10"/>
  <c r="L137" i="9"/>
  <c r="AK137" i="9" s="1"/>
  <c r="AY12" i="10"/>
  <c r="AY17" i="10" s="1"/>
  <c r="AY22" i="10"/>
  <c r="BF227" i="10"/>
  <c r="CU146" i="10"/>
  <c r="CU147" i="10"/>
  <c r="F137" i="10" l="1"/>
  <c r="F135" i="10" s="1"/>
  <c r="F124" i="10"/>
  <c r="I56" i="16"/>
  <c r="E119" i="10"/>
  <c r="J10" i="24"/>
  <c r="GH12" i="10"/>
  <c r="CT11" i="10"/>
  <c r="CT20" i="10" s="1"/>
  <c r="K17" i="24"/>
  <c r="K18" i="24" s="1"/>
  <c r="K13" i="24"/>
  <c r="O33" i="9"/>
  <c r="O130" i="9"/>
  <c r="M173" i="9"/>
  <c r="D21" i="30"/>
  <c r="N161" i="9"/>
  <c r="E30" i="30"/>
  <c r="M156" i="9"/>
  <c r="D29" i="30"/>
  <c r="E45" i="27"/>
  <c r="S164" i="10"/>
  <c r="J22" i="16"/>
  <c r="AO96" i="9"/>
  <c r="R96" i="9"/>
  <c r="AP96" i="9" s="1"/>
  <c r="R164" i="10"/>
  <c r="I22" i="16"/>
  <c r="D45" i="27"/>
  <c r="R163" i="10"/>
  <c r="I21" i="16"/>
  <c r="D46" i="27"/>
  <c r="D47" i="27"/>
  <c r="F142" i="10"/>
  <c r="I33" i="16"/>
  <c r="R175" i="10"/>
  <c r="E48" i="30"/>
  <c r="G46" i="30"/>
  <c r="N27" i="24"/>
  <c r="N30" i="24" s="1"/>
  <c r="N24" i="24"/>
  <c r="O136" i="9"/>
  <c r="L53" i="9"/>
  <c r="H61" i="9"/>
  <c r="J26" i="24"/>
  <c r="BB172" i="10"/>
  <c r="BD236" i="10" s="1"/>
  <c r="J33" i="24"/>
  <c r="BB179" i="10"/>
  <c r="M175" i="9"/>
  <c r="D22" i="30"/>
  <c r="N175" i="9"/>
  <c r="E22" i="30"/>
  <c r="I50" i="16"/>
  <c r="N156" i="9"/>
  <c r="N52" i="9" s="1"/>
  <c r="E29" i="30"/>
  <c r="J24" i="16"/>
  <c r="S166" i="10"/>
  <c r="I17" i="16"/>
  <c r="R159" i="10"/>
  <c r="I24" i="16"/>
  <c r="R166" i="10"/>
  <c r="R157" i="10"/>
  <c r="P24" i="27" s="1"/>
  <c r="F131" i="10"/>
  <c r="D11" i="27"/>
  <c r="I15" i="16"/>
  <c r="Q28" i="18" s="1"/>
  <c r="I26" i="16"/>
  <c r="R168" i="10"/>
  <c r="I32" i="16"/>
  <c r="I34" i="16" s="1"/>
  <c r="R174" i="10"/>
  <c r="D37" i="30"/>
  <c r="D38" i="30"/>
  <c r="J11" i="16"/>
  <c r="E46" i="27"/>
  <c r="E10" i="27"/>
  <c r="S160" i="10"/>
  <c r="N129" i="9"/>
  <c r="BB162" i="10"/>
  <c r="BD226" i="10" s="1"/>
  <c r="N173" i="9"/>
  <c r="E21" i="30"/>
  <c r="M161" i="9"/>
  <c r="M12" i="9" s="1"/>
  <c r="D30" i="30"/>
  <c r="K22" i="16"/>
  <c r="K29" i="16" s="1"/>
  <c r="K35" i="16" s="1"/>
  <c r="F45" i="27"/>
  <c r="T164" i="10"/>
  <c r="H142" i="10"/>
  <c r="F46" i="27"/>
  <c r="U50" i="9"/>
  <c r="U19" i="9"/>
  <c r="U21" i="9"/>
  <c r="U42" i="9"/>
  <c r="U44" i="9"/>
  <c r="Q19" i="9"/>
  <c r="AO19" i="9" s="1"/>
  <c r="E26" i="25" s="1"/>
  <c r="R19" i="9"/>
  <c r="AP19" i="9" s="1"/>
  <c r="R32" i="27"/>
  <c r="R31" i="27"/>
  <c r="R34" i="27"/>
  <c r="R51" i="27"/>
  <c r="R33" i="27"/>
  <c r="F121" i="10"/>
  <c r="R153" i="10"/>
  <c r="R158" i="10"/>
  <c r="I16" i="16"/>
  <c r="D12" i="27"/>
  <c r="I27" i="16"/>
  <c r="R169" i="10"/>
  <c r="I14" i="16"/>
  <c r="R156" i="10"/>
  <c r="I23" i="16"/>
  <c r="R165" i="10"/>
  <c r="E38" i="30"/>
  <c r="E37" i="30"/>
  <c r="G142" i="10"/>
  <c r="J29" i="16"/>
  <c r="K36" i="16"/>
  <c r="E61" i="10"/>
  <c r="E76" i="10" s="1"/>
  <c r="L23" i="24"/>
  <c r="R23" i="18"/>
  <c r="M49" i="9"/>
  <c r="M2" i="9"/>
  <c r="M13" i="9"/>
  <c r="M65" i="9" s="1"/>
  <c r="G121" i="10"/>
  <c r="S153" i="10"/>
  <c r="BC168" i="10"/>
  <c r="BE232" i="10" s="1"/>
  <c r="BE230" i="10"/>
  <c r="I13" i="16"/>
  <c r="R155" i="10"/>
  <c r="I25" i="16"/>
  <c r="R167" i="10"/>
  <c r="F147" i="10"/>
  <c r="I12" i="16"/>
  <c r="R154" i="10"/>
  <c r="I28" i="16"/>
  <c r="R170" i="10"/>
  <c r="R25" i="18"/>
  <c r="BB154" i="10"/>
  <c r="BD218" i="10" s="1"/>
  <c r="M27" i="24"/>
  <c r="M30" i="24" s="1"/>
  <c r="M24" i="24"/>
  <c r="J34" i="16"/>
  <c r="BB161" i="10"/>
  <c r="BD225" i="10" s="1"/>
  <c r="M129" i="9"/>
  <c r="N2" i="9"/>
  <c r="N1" i="9" s="1"/>
  <c r="N49" i="9"/>
  <c r="N13" i="9"/>
  <c r="N65" i="9" s="1"/>
  <c r="O49" i="9"/>
  <c r="O2" i="9"/>
  <c r="O1" i="9" s="1"/>
  <c r="O13" i="9"/>
  <c r="O65" i="9" s="1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BA137" i="10"/>
  <c r="L55" i="9"/>
  <c r="R30" i="18"/>
  <c r="L12" i="9"/>
  <c r="O59" i="9"/>
  <c r="M72" i="9"/>
  <c r="N55" i="9"/>
  <c r="N72" i="9"/>
  <c r="CU148" i="10"/>
  <c r="N12" i="9"/>
  <c r="DD152" i="10"/>
  <c r="DC23" i="10"/>
  <c r="DD22" i="10"/>
  <c r="GH9" i="10"/>
  <c r="GH17" i="10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J12" i="24" s="1"/>
  <c r="BA179" i="10"/>
  <c r="BB158" i="10"/>
  <c r="BB163" i="10" s="1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18" i="10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N61" i="9" l="1"/>
  <c r="M59" i="9"/>
  <c r="M55" i="9"/>
  <c r="M61" i="9"/>
  <c r="J35" i="16"/>
  <c r="E45" i="30"/>
  <c r="K23" i="24"/>
  <c r="H50" i="16"/>
  <c r="H56" i="16"/>
  <c r="E141" i="10"/>
  <c r="E129" i="10"/>
  <c r="E146" i="10"/>
  <c r="E130" i="10"/>
  <c r="E140" i="10"/>
  <c r="E125" i="10"/>
  <c r="E138" i="10"/>
  <c r="E127" i="10"/>
  <c r="E145" i="10"/>
  <c r="E134" i="10"/>
  <c r="E126" i="10"/>
  <c r="E128" i="10"/>
  <c r="E136" i="10"/>
  <c r="E139" i="10"/>
  <c r="BC219" i="10"/>
  <c r="BA158" i="10"/>
  <c r="J17" i="24"/>
  <c r="J18" i="24" s="1"/>
  <c r="J13" i="24"/>
  <c r="D14" i="27"/>
  <c r="E30" i="27"/>
  <c r="R176" i="10"/>
  <c r="F148" i="10"/>
  <c r="R177" i="10" s="1"/>
  <c r="Q34" i="27"/>
  <c r="Q32" i="27"/>
  <c r="Q51" i="27"/>
  <c r="Q33" i="27"/>
  <c r="Q31" i="27"/>
  <c r="F13" i="27"/>
  <c r="T171" i="10"/>
  <c r="H148" i="10"/>
  <c r="T177" i="10" s="1"/>
  <c r="D10" i="27"/>
  <c r="R160" i="10"/>
  <c r="E42" i="30"/>
  <c r="E44" i="30"/>
  <c r="Q25" i="18"/>
  <c r="O142" i="9"/>
  <c r="O137" i="9"/>
  <c r="O140" i="9"/>
  <c r="O34" i="9"/>
  <c r="D13" i="27"/>
  <c r="R171" i="10"/>
  <c r="Q23" i="18"/>
  <c r="GH124" i="10"/>
  <c r="M136" i="9"/>
  <c r="M33" i="9"/>
  <c r="M130" i="9"/>
  <c r="M31" i="24"/>
  <c r="M34" i="24"/>
  <c r="L24" i="24"/>
  <c r="L27" i="24"/>
  <c r="L30" i="24" s="1"/>
  <c r="E13" i="27"/>
  <c r="S171" i="10"/>
  <c r="G148" i="10"/>
  <c r="S177" i="10" s="1"/>
  <c r="J61" i="9"/>
  <c r="K27" i="24"/>
  <c r="K30" i="24" s="1"/>
  <c r="K24" i="24"/>
  <c r="M1" i="9"/>
  <c r="X7" i="9"/>
  <c r="P31" i="27"/>
  <c r="P32" i="27"/>
  <c r="P51" i="27"/>
  <c r="P34" i="27"/>
  <c r="P33" i="27"/>
  <c r="M53" i="9"/>
  <c r="I61" i="9"/>
  <c r="BC169" i="10"/>
  <c r="BC173" i="10" s="1"/>
  <c r="BC176" i="10" s="1"/>
  <c r="N31" i="24"/>
  <c r="N34" i="24"/>
  <c r="D42" i="30"/>
  <c r="D44" i="30"/>
  <c r="D45" i="30"/>
  <c r="BA162" i="10"/>
  <c r="BC226" i="10" s="1"/>
  <c r="I11" i="16"/>
  <c r="N130" i="9"/>
  <c r="N136" i="9"/>
  <c r="N33" i="9"/>
  <c r="J18" i="16"/>
  <c r="J36" i="16" s="1"/>
  <c r="J6" i="16"/>
  <c r="I29" i="16"/>
  <c r="I35" i="16" s="1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158" i="10" s="1"/>
  <c r="DD36" i="10"/>
  <c r="DD165" i="10" s="1"/>
  <c r="DD30" i="10"/>
  <c r="DD159" i="10" s="1"/>
  <c r="H43" i="16"/>
  <c r="BA138" i="10"/>
  <c r="BA142" i="10" s="1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CT137" i="10"/>
  <c r="CT133" i="10" s="1"/>
  <c r="P17" i="18" s="1"/>
  <c r="DD160" i="10"/>
  <c r="DD154" i="10"/>
  <c r="P16" i="18"/>
  <c r="P13" i="18"/>
  <c r="C52" i="27"/>
  <c r="DB23" i="10"/>
  <c r="DC22" i="10"/>
  <c r="DC152" i="10"/>
  <c r="C21" i="27"/>
  <c r="P10" i="18"/>
  <c r="BC222" i="10"/>
  <c r="C22" i="27"/>
  <c r="P15" i="18"/>
  <c r="CT45" i="10"/>
  <c r="C25" i="27"/>
  <c r="H41" i="16"/>
  <c r="AY148" i="10"/>
  <c r="AY131" i="10"/>
  <c r="C48" i="27" s="1"/>
  <c r="AY123" i="10"/>
  <c r="CO133" i="10" s="1"/>
  <c r="AY125" i="10"/>
  <c r="AZ156" i="10" s="1"/>
  <c r="BB220" i="10" s="1"/>
  <c r="AY124" i="10"/>
  <c r="AY126" i="10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Y135" i="10"/>
  <c r="AY130" i="10"/>
  <c r="AY136" i="10"/>
  <c r="AZ167" i="10" s="1"/>
  <c r="BB231" i="10" s="1"/>
  <c r="AY144" i="10"/>
  <c r="AZ175" i="10" s="1"/>
  <c r="BB239" i="10" s="1"/>
  <c r="BD233" i="10"/>
  <c r="BD237" i="10" s="1"/>
  <c r="BD240" i="10" s="1"/>
  <c r="I15" i="24"/>
  <c r="AZ161" i="10"/>
  <c r="I33" i="24"/>
  <c r="AZ179" i="10"/>
  <c r="I9" i="24"/>
  <c r="BC227" i="10"/>
  <c r="CC41" i="9"/>
  <c r="CD41" i="9" s="1"/>
  <c r="CF41" i="9" s="1"/>
  <c r="CB42" i="9"/>
  <c r="BC180" i="10"/>
  <c r="AZ137" i="10"/>
  <c r="I20" i="24"/>
  <c r="I16" i="24"/>
  <c r="AZ162" i="10"/>
  <c r="BB226" i="10" s="1"/>
  <c r="BF237" i="10"/>
  <c r="BF240" i="10" s="1"/>
  <c r="BD180" i="10"/>
  <c r="AZ127" i="10"/>
  <c r="D15" i="27"/>
  <c r="I8" i="24"/>
  <c r="I29" i="24"/>
  <c r="I11" i="24"/>
  <c r="I21" i="24"/>
  <c r="I26" i="24"/>
  <c r="I10" i="24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N146" i="10"/>
  <c r="DO146" i="10"/>
  <c r="DP146" i="10"/>
  <c r="DQ146" i="10"/>
  <c r="DR146" i="10"/>
  <c r="DS146" i="10"/>
  <c r="DT146" i="10"/>
  <c r="DU146" i="10"/>
  <c r="DX146" i="10"/>
  <c r="DV146" i="10"/>
  <c r="DW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Z146" i="10"/>
  <c r="EC146" i="10"/>
  <c r="EB146" i="10"/>
  <c r="EA146" i="10"/>
  <c r="EB147" i="10"/>
  <c r="EA147" i="10"/>
  <c r="DZ147" i="10"/>
  <c r="EC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R147" i="10"/>
  <c r="DQ147" i="10"/>
  <c r="DS147" i="10"/>
  <c r="DT147" i="10"/>
  <c r="DU147" i="10"/>
  <c r="DV147" i="10"/>
  <c r="DX147" i="10"/>
  <c r="DW147" i="10"/>
  <c r="AZ154" i="10" l="1"/>
  <c r="DD140" i="10"/>
  <c r="J23" i="24"/>
  <c r="J24" i="24" s="1"/>
  <c r="DD141" i="10"/>
  <c r="DD142" i="10" s="1"/>
  <c r="DE141" i="10"/>
  <c r="CT134" i="10"/>
  <c r="EA148" i="10"/>
  <c r="EB148" i="10"/>
  <c r="EC148" i="10"/>
  <c r="DZ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W148" i="10"/>
  <c r="DV148" i="10"/>
  <c r="DX148" i="10"/>
  <c r="DU148" i="10"/>
  <c r="DT148" i="10"/>
  <c r="DS148" i="10"/>
  <c r="DR148" i="10"/>
  <c r="DQ148" i="10"/>
  <c r="DP148" i="10"/>
  <c r="DO148" i="10"/>
  <c r="DN148" i="10"/>
  <c r="H26" i="16"/>
  <c r="Q168" i="10"/>
  <c r="H13" i="16"/>
  <c r="Q155" i="10"/>
  <c r="H14" i="16"/>
  <c r="Q156" i="10"/>
  <c r="H17" i="16"/>
  <c r="Q159" i="10"/>
  <c r="DO140" i="10"/>
  <c r="Z16" i="18"/>
  <c r="DD134" i="10"/>
  <c r="W17" i="18"/>
  <c r="DL141" i="10"/>
  <c r="AE16" i="18"/>
  <c r="DT140" i="10"/>
  <c r="DI134" i="10"/>
  <c r="AM17" i="18"/>
  <c r="AN16" i="18"/>
  <c r="DR134" i="10"/>
  <c r="DL140" i="10"/>
  <c r="DA134" i="10"/>
  <c r="W16" i="18"/>
  <c r="DM134" i="10"/>
  <c r="DX140" i="10"/>
  <c r="AI16" i="18"/>
  <c r="DU134" i="10"/>
  <c r="AQ16" i="18"/>
  <c r="DS134" i="10"/>
  <c r="AO16" i="18"/>
  <c r="AJ17" i="18"/>
  <c r="DN140" i="10"/>
  <c r="DC134" i="10"/>
  <c r="Y16" i="18"/>
  <c r="DK141" i="10"/>
  <c r="V17" i="18"/>
  <c r="DH134" i="10"/>
  <c r="AD16" i="18"/>
  <c r="DS140" i="10"/>
  <c r="AL17" i="18"/>
  <c r="AN17" i="18"/>
  <c r="DQ140" i="10"/>
  <c r="AB16" i="18"/>
  <c r="DF134" i="10"/>
  <c r="DT134" i="10"/>
  <c r="AP16" i="18"/>
  <c r="DF140" i="10"/>
  <c r="Q16" i="18"/>
  <c r="CU134" i="10"/>
  <c r="DE134" i="10"/>
  <c r="DP140" i="10"/>
  <c r="AA16" i="18"/>
  <c r="AW16" i="18"/>
  <c r="EA134" i="10"/>
  <c r="X17" i="18"/>
  <c r="DM141" i="10"/>
  <c r="U191" i="10" s="1"/>
  <c r="N163" i="9" s="1"/>
  <c r="DW141" i="10"/>
  <c r="AH17" i="18"/>
  <c r="AZ172" i="10"/>
  <c r="DE140" i="10"/>
  <c r="DE142" i="10" s="1"/>
  <c r="AA17" i="18"/>
  <c r="DP141" i="10"/>
  <c r="DC140" i="10"/>
  <c r="I6" i="16"/>
  <c r="I18" i="16"/>
  <c r="I36" i="16" s="1"/>
  <c r="AN7" i="9"/>
  <c r="Y7" i="9"/>
  <c r="AA7" i="9" s="1"/>
  <c r="AN6" i="9" s="1"/>
  <c r="X8" i="9"/>
  <c r="Z7" i="9"/>
  <c r="K31" i="24"/>
  <c r="K34" i="24"/>
  <c r="M140" i="9"/>
  <c r="M137" i="9"/>
  <c r="M34" i="9"/>
  <c r="M142" i="9"/>
  <c r="M145" i="9" s="1"/>
  <c r="O145" i="9"/>
  <c r="O16" i="9"/>
  <c r="O25" i="9" s="1"/>
  <c r="O17" i="9"/>
  <c r="O24" i="9" s="1"/>
  <c r="J27" i="24"/>
  <c r="J30" i="24" s="1"/>
  <c r="H23" i="16"/>
  <c r="Q165" i="10"/>
  <c r="Q163" i="10"/>
  <c r="C47" i="27"/>
  <c r="H21" i="16"/>
  <c r="H25" i="16"/>
  <c r="Q167" i="10"/>
  <c r="H33" i="16"/>
  <c r="Q175" i="10"/>
  <c r="DU140" i="10"/>
  <c r="DJ134" i="10"/>
  <c r="AF16" i="18"/>
  <c r="DN141" i="10"/>
  <c r="Y17" i="18"/>
  <c r="DV141" i="10"/>
  <c r="AG17" i="18"/>
  <c r="AV17" i="18"/>
  <c r="AK16" i="18"/>
  <c r="DO134" i="10"/>
  <c r="R16" i="18"/>
  <c r="DG140" i="10"/>
  <c r="CV134" i="10"/>
  <c r="DG134" i="10"/>
  <c r="DR140" i="10"/>
  <c r="AC16" i="18"/>
  <c r="AF17" i="18"/>
  <c r="DU141" i="10"/>
  <c r="AT16" i="18"/>
  <c r="DX134" i="10"/>
  <c r="AZ166" i="10"/>
  <c r="AZ155" i="10"/>
  <c r="BB219" i="10" s="1"/>
  <c r="DP134" i="10"/>
  <c r="AL16" i="18"/>
  <c r="CW134" i="10"/>
  <c r="DH140" i="10"/>
  <c r="S16" i="18"/>
  <c r="AI17" i="18"/>
  <c r="DX141" i="10"/>
  <c r="DT141" i="10"/>
  <c r="AE17" i="18"/>
  <c r="AM16" i="18"/>
  <c r="DQ134" i="10"/>
  <c r="AV16" i="18"/>
  <c r="DZ134" i="10"/>
  <c r="DB134" i="10"/>
  <c r="X16" i="18"/>
  <c r="DM140" i="10"/>
  <c r="DF141" i="10"/>
  <c r="Q17" i="18"/>
  <c r="DG141" i="10"/>
  <c r="R17" i="18"/>
  <c r="DO141" i="10"/>
  <c r="Z17" i="18"/>
  <c r="DW140" i="10"/>
  <c r="DL134" i="10"/>
  <c r="AH16" i="18"/>
  <c r="AR16" i="18"/>
  <c r="DV134" i="10"/>
  <c r="DY133" i="10"/>
  <c r="DZ141" i="10" s="1"/>
  <c r="AZ157" i="10"/>
  <c r="BB221" i="10" s="1"/>
  <c r="I12" i="24"/>
  <c r="I22" i="24"/>
  <c r="V16" i="18"/>
  <c r="CZ134" i="10"/>
  <c r="DK140" i="10"/>
  <c r="U17" i="18"/>
  <c r="DJ141" i="10"/>
  <c r="AC17" i="18"/>
  <c r="DR141" i="10"/>
  <c r="AK17" i="18"/>
  <c r="AX16" i="18"/>
  <c r="EB134" i="10"/>
  <c r="S17" i="18"/>
  <c r="DH141" i="10"/>
  <c r="DK134" i="10"/>
  <c r="DV140" i="10"/>
  <c r="AG16" i="18"/>
  <c r="DW134" i="10"/>
  <c r="AS16" i="18"/>
  <c r="DS141" i="10"/>
  <c r="AD17" i="18"/>
  <c r="U16" i="18"/>
  <c r="DJ140" i="10"/>
  <c r="CY134" i="10"/>
  <c r="CX134" i="10"/>
  <c r="T16" i="18"/>
  <c r="DI140" i="10"/>
  <c r="DQ141" i="10"/>
  <c r="AB17" i="18"/>
  <c r="AJ16" i="18"/>
  <c r="DN134" i="10"/>
  <c r="DI141" i="10"/>
  <c r="T17" i="18"/>
  <c r="DY132" i="10"/>
  <c r="DC141" i="10"/>
  <c r="Q157" i="10"/>
  <c r="O24" i="27" s="1"/>
  <c r="H15" i="16"/>
  <c r="P29" i="18" s="1"/>
  <c r="C11" i="27"/>
  <c r="E137" i="10"/>
  <c r="H32" i="16"/>
  <c r="H34" i="16" s="1"/>
  <c r="Q174" i="10"/>
  <c r="H12" i="16"/>
  <c r="Q154" i="10"/>
  <c r="Q158" i="10"/>
  <c r="C12" i="27"/>
  <c r="H16" i="16"/>
  <c r="N142" i="9"/>
  <c r="N145" i="9" s="1"/>
  <c r="N140" i="9"/>
  <c r="N137" i="9"/>
  <c r="N34" i="9"/>
  <c r="P19" i="18"/>
  <c r="L31" i="24"/>
  <c r="L34" i="24"/>
  <c r="E124" i="10"/>
  <c r="E147" i="10"/>
  <c r="H27" i="16"/>
  <c r="Q169" i="10"/>
  <c r="H28" i="16"/>
  <c r="Q170" i="10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158" i="10" s="1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47" i="9"/>
  <c r="AN88" i="9"/>
  <c r="D22" i="25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BD146" i="10"/>
  <c r="AY127" i="10"/>
  <c r="AY128" i="10" s="1"/>
  <c r="P18" i="18"/>
  <c r="N23" i="27"/>
  <c r="L23" i="27"/>
  <c r="DC142" i="10"/>
  <c r="L164" i="9"/>
  <c r="L56" i="9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A226" i="10"/>
  <c r="BC233" i="10"/>
  <c r="BB236" i="10"/>
  <c r="I13" i="24"/>
  <c r="I17" i="24"/>
  <c r="I18" i="24" s="1"/>
  <c r="AZ168" i="10"/>
  <c r="BB230" i="10"/>
  <c r="BB225" i="10"/>
  <c r="AZ132" i="10"/>
  <c r="AZ133" i="10" s="1"/>
  <c r="BA169" i="10"/>
  <c r="DY147" i="10"/>
  <c r="DY146" i="10"/>
  <c r="BB187" i="10" l="1"/>
  <c r="F41" i="27" s="1"/>
  <c r="AZ199" i="10"/>
  <c r="BL207" i="10"/>
  <c r="CE207" i="10"/>
  <c r="BJ193" i="10"/>
  <c r="CE204" i="10"/>
  <c r="H11" i="16"/>
  <c r="BO199" i="10"/>
  <c r="BG204" i="10"/>
  <c r="BG205" i="10" s="1"/>
  <c r="K49" i="27" s="1"/>
  <c r="BZ207" i="10"/>
  <c r="CD198" i="10"/>
  <c r="BH193" i="10"/>
  <c r="BH195" i="10" s="1"/>
  <c r="BI207" i="10"/>
  <c r="BI208" i="10" s="1"/>
  <c r="BF204" i="10"/>
  <c r="BF205" i="10" s="1"/>
  <c r="J49" i="27" s="1"/>
  <c r="CE198" i="10"/>
  <c r="CA193" i="10"/>
  <c r="AE44" i="27" s="1"/>
  <c r="M84" i="11" s="1"/>
  <c r="BS193" i="10"/>
  <c r="W44" i="27" s="1"/>
  <c r="BQ198" i="10"/>
  <c r="BP204" i="10"/>
  <c r="BF207" i="10"/>
  <c r="BF208" i="10" s="1"/>
  <c r="J35" i="27" s="1"/>
  <c r="AY198" i="10"/>
  <c r="AY200" i="10" s="1"/>
  <c r="AY201" i="10" s="1"/>
  <c r="BQ188" i="10"/>
  <c r="BS211" i="10"/>
  <c r="BK194" i="10"/>
  <c r="O43" i="27" s="1"/>
  <c r="BK189" i="10"/>
  <c r="O42" i="27" s="1"/>
  <c r="BJ186" i="10"/>
  <c r="N40" i="27" s="1"/>
  <c r="AY132" i="10"/>
  <c r="AY133" i="10" s="1"/>
  <c r="CD199" i="10"/>
  <c r="BY193" i="10"/>
  <c r="AC44" i="27" s="1"/>
  <c r="K84" i="11" s="1"/>
  <c r="BO207" i="10"/>
  <c r="CF193" i="10"/>
  <c r="AJ44" i="27" s="1"/>
  <c r="R84" i="11" s="1"/>
  <c r="BS198" i="10"/>
  <c r="BE204" i="10"/>
  <c r="BE205" i="10" s="1"/>
  <c r="I49" i="27" s="1"/>
  <c r="BK199" i="10"/>
  <c r="BM198" i="10"/>
  <c r="CA204" i="10"/>
  <c r="BZ193" i="10"/>
  <c r="AD44" i="27" s="1"/>
  <c r="L84" i="11" s="1"/>
  <c r="CB207" i="10"/>
  <c r="AZ204" i="10"/>
  <c r="AZ205" i="10" s="1"/>
  <c r="D49" i="27" s="1"/>
  <c r="BG193" i="10"/>
  <c r="BG195" i="10" s="1"/>
  <c r="BS204" i="10"/>
  <c r="BA207" i="10"/>
  <c r="BA208" i="10" s="1"/>
  <c r="E35" i="27" s="1"/>
  <c r="BL188" i="10"/>
  <c r="BU187" i="10"/>
  <c r="Y41" i="27" s="1"/>
  <c r="BH187" i="10"/>
  <c r="L41" i="27" s="1"/>
  <c r="BI211" i="10"/>
  <c r="BK243" i="10" s="1"/>
  <c r="BK244" i="10" s="1"/>
  <c r="BJ194" i="10"/>
  <c r="N43" i="27" s="1"/>
  <c r="CF198" i="10"/>
  <c r="BV199" i="10"/>
  <c r="BK204" i="10"/>
  <c r="BH204" i="10"/>
  <c r="BH205" i="10" s="1"/>
  <c r="L49" i="27" s="1"/>
  <c r="BI193" i="10"/>
  <c r="BI195" i="10" s="1"/>
  <c r="CD207" i="10"/>
  <c r="BR193" i="10"/>
  <c r="V44" i="27" s="1"/>
  <c r="BE198" i="10"/>
  <c r="BE200" i="10" s="1"/>
  <c r="BE201" i="10" s="1"/>
  <c r="BD198" i="10"/>
  <c r="BD200" i="10" s="1"/>
  <c r="BD201" i="10" s="1"/>
  <c r="BF198" i="10"/>
  <c r="BF200" i="10" s="1"/>
  <c r="BF201" i="10" s="1"/>
  <c r="BZ199" i="10"/>
  <c r="CG204" i="10"/>
  <c r="BT193" i="10"/>
  <c r="X44" i="27" s="1"/>
  <c r="BU207" i="10"/>
  <c r="BS207" i="10"/>
  <c r="BI204" i="10"/>
  <c r="BI205" i="10" s="1"/>
  <c r="M49" i="27" s="1"/>
  <c r="CA207" i="10"/>
  <c r="BC211" i="10"/>
  <c r="BC212" i="10" s="1"/>
  <c r="BG198" i="10"/>
  <c r="BG200" i="10" s="1"/>
  <c r="BG201" i="10" s="1"/>
  <c r="BQ199" i="10"/>
  <c r="BQ200" i="10" s="1"/>
  <c r="BH199" i="10"/>
  <c r="BC204" i="10"/>
  <c r="BC205" i="10" s="1"/>
  <c r="G49" i="27" s="1"/>
  <c r="BD193" i="10"/>
  <c r="BD195" i="10" s="1"/>
  <c r="BH207" i="10"/>
  <c r="BH208" i="10" s="1"/>
  <c r="BZ204" i="10"/>
  <c r="BC207" i="10"/>
  <c r="BC208" i="10" s="1"/>
  <c r="G35" i="27" s="1"/>
  <c r="BK198" i="10"/>
  <c r="BW198" i="10"/>
  <c r="BN199" i="10"/>
  <c r="BC199" i="10"/>
  <c r="BT204" i="10"/>
  <c r="BD204" i="10"/>
  <c r="BD205" i="10" s="1"/>
  <c r="H49" i="27" s="1"/>
  <c r="BW193" i="10"/>
  <c r="AA44" i="27" s="1"/>
  <c r="I84" i="11" s="1"/>
  <c r="BF193" i="10"/>
  <c r="J44" i="27" s="1"/>
  <c r="BE207" i="10"/>
  <c r="BE208" i="10" s="1"/>
  <c r="CH204" i="10"/>
  <c r="R139" i="9" s="1"/>
  <c r="BL193" i="10"/>
  <c r="P44" i="27" s="1"/>
  <c r="BR198" i="10"/>
  <c r="BE199" i="10"/>
  <c r="BV207" i="10"/>
  <c r="BF211" i="10"/>
  <c r="BF212" i="10" s="1"/>
  <c r="CC187" i="10"/>
  <c r="AG41" i="27" s="1"/>
  <c r="O81" i="11" s="1"/>
  <c r="O66" i="11" s="1"/>
  <c r="BV188" i="10"/>
  <c r="BK186" i="10"/>
  <c r="BJ188" i="10"/>
  <c r="BJ211" i="10"/>
  <c r="CG198" i="10"/>
  <c r="BA198" i="10"/>
  <c r="BA200" i="10" s="1"/>
  <c r="BA201" i="10" s="1"/>
  <c r="BT198" i="10"/>
  <c r="BX199" i="10"/>
  <c r="BI199" i="10"/>
  <c r="BT199" i="10"/>
  <c r="AY199" i="10"/>
  <c r="CC204" i="10"/>
  <c r="BM204" i="10"/>
  <c r="BX204" i="10"/>
  <c r="BU193" i="10"/>
  <c r="Y44" i="27" s="1"/>
  <c r="BM193" i="10"/>
  <c r="Q44" i="27" s="1"/>
  <c r="CE193" i="10"/>
  <c r="AI44" i="27" s="1"/>
  <c r="Q84" i="11" s="1"/>
  <c r="BB193" i="10"/>
  <c r="BB195" i="10" s="1"/>
  <c r="CC207" i="10"/>
  <c r="BY207" i="10"/>
  <c r="BN207" i="10"/>
  <c r="BQ204" i="10"/>
  <c r="BA204" i="10"/>
  <c r="BA205" i="10" s="1"/>
  <c r="E49" i="27" s="1"/>
  <c r="BA193" i="10"/>
  <c r="E44" i="27" s="1"/>
  <c r="BX207" i="10"/>
  <c r="BP207" i="10"/>
  <c r="BY199" i="10"/>
  <c r="CG193" i="10"/>
  <c r="AK44" i="27" s="1"/>
  <c r="S84" i="11" s="1"/>
  <c r="BZ188" i="10"/>
  <c r="BI188" i="10"/>
  <c r="BH211" i="10"/>
  <c r="BH212" i="10" s="1"/>
  <c r="AZ187" i="10"/>
  <c r="D41" i="27" s="1"/>
  <c r="BD189" i="10"/>
  <c r="H42" i="27" s="1"/>
  <c r="BV198" i="10"/>
  <c r="BL199" i="10"/>
  <c r="AZ198" i="10"/>
  <c r="AZ200" i="10" s="1"/>
  <c r="AZ201" i="10" s="1"/>
  <c r="BS199" i="10"/>
  <c r="BC198" i="10"/>
  <c r="BC200" i="10" s="1"/>
  <c r="BC201" i="10" s="1"/>
  <c r="BB204" i="10"/>
  <c r="BB205" i="10" s="1"/>
  <c r="F49" i="27" s="1"/>
  <c r="BE193" i="10"/>
  <c r="BE195" i="10" s="1"/>
  <c r="BQ207" i="10"/>
  <c r="BP199" i="10"/>
  <c r="BD199" i="10"/>
  <c r="BM188" i="10"/>
  <c r="BC188" i="10"/>
  <c r="BE188" i="10"/>
  <c r="BG207" i="10"/>
  <c r="BG208" i="10" s="1"/>
  <c r="K35" i="27" s="1"/>
  <c r="BB188" i="10"/>
  <c r="CD187" i="10"/>
  <c r="AH41" i="27" s="1"/>
  <c r="P81" i="11" s="1"/>
  <c r="BZ187" i="10"/>
  <c r="AD41" i="27" s="1"/>
  <c r="L81" i="11" s="1"/>
  <c r="L66" i="11" s="1"/>
  <c r="BA211" i="10"/>
  <c r="BA212" i="10" s="1"/>
  <c r="CE187" i="10"/>
  <c r="AI41" i="27" s="1"/>
  <c r="Q81" i="11" s="1"/>
  <c r="Q66" i="11" s="1"/>
  <c r="CE211" i="10"/>
  <c r="BV187" i="10"/>
  <c r="Z41" i="27" s="1"/>
  <c r="H81" i="11" s="1"/>
  <c r="BX211" i="10"/>
  <c r="AY187" i="10"/>
  <c r="C41" i="27" s="1"/>
  <c r="CF211" i="10"/>
  <c r="BV189" i="10"/>
  <c r="BU189" i="10"/>
  <c r="Y42" i="27" s="1"/>
  <c r="BB194" i="10"/>
  <c r="F43" i="27" s="1"/>
  <c r="BG211" i="10"/>
  <c r="BG212" i="10" s="1"/>
  <c r="CG187" i="10"/>
  <c r="AK41" i="27" s="1"/>
  <c r="S81" i="11" s="1"/>
  <c r="S66" i="11" s="1"/>
  <c r="AY188" i="10"/>
  <c r="BR186" i="10"/>
  <c r="V40" i="27" s="1"/>
  <c r="BE186" i="10"/>
  <c r="I40" i="27" s="1"/>
  <c r="CE199" i="10"/>
  <c r="BA199" i="10"/>
  <c r="BN198" i="10"/>
  <c r="CH193" i="10"/>
  <c r="AL44" i="27" s="1"/>
  <c r="T84" i="11" s="1"/>
  <c r="BR199" i="10"/>
  <c r="BF188" i="10"/>
  <c r="CG188" i="10"/>
  <c r="BW188" i="10"/>
  <c r="CH211" i="10"/>
  <c r="R148" i="9" s="1"/>
  <c r="BC187" i="10"/>
  <c r="G41" i="27" s="1"/>
  <c r="BG187" i="10"/>
  <c r="K41" i="27" s="1"/>
  <c r="CH189" i="10"/>
  <c r="AL42" i="27" s="1"/>
  <c r="BI194" i="10"/>
  <c r="M43" i="27" s="1"/>
  <c r="BH186" i="10"/>
  <c r="L40" i="27" s="1"/>
  <c r="BC194" i="10"/>
  <c r="G43" i="27" s="1"/>
  <c r="BY198" i="10"/>
  <c r="BZ198" i="10"/>
  <c r="BO204" i="10"/>
  <c r="AZ207" i="10"/>
  <c r="AZ208" i="10" s="1"/>
  <c r="D35" i="27" s="1"/>
  <c r="BG199" i="10"/>
  <c r="BU188" i="10"/>
  <c r="CH188" i="10"/>
  <c r="R122" i="9" s="1"/>
  <c r="AP122" i="9" s="1"/>
  <c r="BS187" i="10"/>
  <c r="W41" i="27" s="1"/>
  <c r="BO187" i="10"/>
  <c r="S41" i="27" s="1"/>
  <c r="BX187" i="10"/>
  <c r="AB41" i="27" s="1"/>
  <c r="J81" i="11" s="1"/>
  <c r="J66" i="11" s="1"/>
  <c r="BL211" i="10"/>
  <c r="BB211" i="10"/>
  <c r="BD243" i="10" s="1"/>
  <c r="BD244" i="10" s="1"/>
  <c r="BI187" i="10"/>
  <c r="M41" i="27" s="1"/>
  <c r="AY211" i="10"/>
  <c r="AY212" i="10" s="1"/>
  <c r="BO189" i="10"/>
  <c r="S42" i="27" s="1"/>
  <c r="CF189" i="10"/>
  <c r="AJ42" i="27" s="1"/>
  <c r="R83" i="11" s="1"/>
  <c r="BK188" i="10"/>
  <c r="BK207" i="10"/>
  <c r="BP198" i="10"/>
  <c r="BU198" i="10"/>
  <c r="CH198" i="10"/>
  <c r="R132" i="9" s="1"/>
  <c r="BI198" i="10"/>
  <c r="BI200" i="10" s="1"/>
  <c r="BI201" i="10" s="1"/>
  <c r="CG199" i="10"/>
  <c r="BB199" i="10"/>
  <c r="CC199" i="10"/>
  <c r="BF199" i="10"/>
  <c r="BK193" i="10"/>
  <c r="O44" i="27" s="1"/>
  <c r="BU204" i="10"/>
  <c r="BR204" i="10"/>
  <c r="CF204" i="10"/>
  <c r="BN204" i="10"/>
  <c r="CC193" i="10"/>
  <c r="AG44" i="27" s="1"/>
  <c r="O84" i="11" s="1"/>
  <c r="BP193" i="10"/>
  <c r="T44" i="27" s="1"/>
  <c r="AZ193" i="10"/>
  <c r="D44" i="27" s="1"/>
  <c r="BQ193" i="10"/>
  <c r="U44" i="27" s="1"/>
  <c r="BR207" i="10"/>
  <c r="BB207" i="10"/>
  <c r="BB208" i="10" s="1"/>
  <c r="CG207" i="10"/>
  <c r="BD207" i="10"/>
  <c r="BD208" i="10" s="1"/>
  <c r="H35" i="27" s="1"/>
  <c r="BY204" i="10"/>
  <c r="CD204" i="10"/>
  <c r="BX193" i="10"/>
  <c r="AB44" i="27" s="1"/>
  <c r="J84" i="11" s="1"/>
  <c r="CB193" i="10"/>
  <c r="AF44" i="27" s="1"/>
  <c r="N84" i="11" s="1"/>
  <c r="CH207" i="10"/>
  <c r="R144" i="9" s="1"/>
  <c r="AP144" i="9" s="1"/>
  <c r="CF207" i="10"/>
  <c r="BB198" i="10"/>
  <c r="BB200" i="10" s="1"/>
  <c r="BB201" i="10" s="1"/>
  <c r="BM199" i="10"/>
  <c r="BL198" i="10"/>
  <c r="BW199" i="10"/>
  <c r="BW200" i="10" s="1"/>
  <c r="BH198" i="10"/>
  <c r="BH200" i="10" s="1"/>
  <c r="BH201" i="10" s="1"/>
  <c r="BW204" i="10"/>
  <c r="BC193" i="10"/>
  <c r="G44" i="27" s="1"/>
  <c r="BT207" i="10"/>
  <c r="BK187" i="10"/>
  <c r="O41" i="27" s="1"/>
  <c r="BU199" i="10"/>
  <c r="CF188" i="10"/>
  <c r="BR188" i="10"/>
  <c r="BP188" i="10"/>
  <c r="BO188" i="10"/>
  <c r="BG188" i="10"/>
  <c r="BL187" i="10"/>
  <c r="P41" i="27" s="1"/>
  <c r="BY211" i="10"/>
  <c r="BO211" i="10"/>
  <c r="CH187" i="10"/>
  <c r="R121" i="9" s="1"/>
  <c r="CC211" i="10"/>
  <c r="CA198" i="10"/>
  <c r="CB187" i="10"/>
  <c r="AF41" i="27" s="1"/>
  <c r="N81" i="11" s="1"/>
  <c r="N66" i="11" s="1"/>
  <c r="BU211" i="10"/>
  <c r="BD211" i="10"/>
  <c r="BD212" i="10" s="1"/>
  <c r="BW187" i="10"/>
  <c r="AA41" i="27" s="1"/>
  <c r="I81" i="11" s="1"/>
  <c r="I66" i="11" s="1"/>
  <c r="BX189" i="10"/>
  <c r="AB42" i="27" s="1"/>
  <c r="J83" i="11" s="1"/>
  <c r="BP186" i="10"/>
  <c r="T40" i="27" s="1"/>
  <c r="BU194" i="10"/>
  <c r="Y43" i="27" s="1"/>
  <c r="BA186" i="10"/>
  <c r="BA190" i="10" s="1"/>
  <c r="BQ186" i="10"/>
  <c r="U40" i="27" s="1"/>
  <c r="BM194" i="10"/>
  <c r="Q43" i="27" s="1"/>
  <c r="BC189" i="10"/>
  <c r="G42" i="27" s="1"/>
  <c r="BF186" i="10"/>
  <c r="BF190" i="10" s="1"/>
  <c r="CG189" i="10"/>
  <c r="AK42" i="27" s="1"/>
  <c r="S83" i="11" s="1"/>
  <c r="BH188" i="10"/>
  <c r="CH186" i="10"/>
  <c r="BR241" i="10" s="1"/>
  <c r="BN186" i="10"/>
  <c r="AZ194" i="10"/>
  <c r="D43" i="27" s="1"/>
  <c r="BT186" i="10"/>
  <c r="X40" i="27" s="1"/>
  <c r="BM189" i="10"/>
  <c r="Q42" i="27" s="1"/>
  <c r="CG186" i="10"/>
  <c r="AK40" i="27" s="1"/>
  <c r="S80" i="11" s="1"/>
  <c r="BQ194" i="10"/>
  <c r="U43" i="27" s="1"/>
  <c r="BH194" i="10"/>
  <c r="L43" i="27" s="1"/>
  <c r="DY148" i="10"/>
  <c r="CB223" i="10"/>
  <c r="BD241" i="10"/>
  <c r="H22" i="24"/>
  <c r="BN211" i="10"/>
  <c r="BP187" i="10"/>
  <c r="T41" i="27" s="1"/>
  <c r="BM187" i="10"/>
  <c r="Q41" i="27" s="1"/>
  <c r="BR211" i="10"/>
  <c r="BP211" i="10"/>
  <c r="BT187" i="10"/>
  <c r="X41" i="27" s="1"/>
  <c r="BQ187" i="10"/>
  <c r="U41" i="27" s="1"/>
  <c r="BX198" i="10"/>
  <c r="BV211" i="10"/>
  <c r="BF187" i="10"/>
  <c r="J41" i="27" s="1"/>
  <c r="CA187" i="10"/>
  <c r="AE41" i="27" s="1"/>
  <c r="M81" i="11" s="1"/>
  <c r="M66" i="11" s="1"/>
  <c r="BY188" i="10"/>
  <c r="CD188" i="10"/>
  <c r="CB204" i="10"/>
  <c r="CB188" i="10"/>
  <c r="BX188" i="10"/>
  <c r="CA188" i="10"/>
  <c r="BT188" i="10"/>
  <c r="CB199" i="10"/>
  <c r="BR187" i="10"/>
  <c r="V41" i="27" s="1"/>
  <c r="BY187" i="10"/>
  <c r="AC41" i="27" s="1"/>
  <c r="K81" i="11" s="1"/>
  <c r="K66" i="11" s="1"/>
  <c r="BN187" i="10"/>
  <c r="R41" i="27" s="1"/>
  <c r="CG211" i="10"/>
  <c r="CG243" i="10" s="1"/>
  <c r="CG244" i="10" s="1"/>
  <c r="CG245" i="10" s="1"/>
  <c r="BZ211" i="10"/>
  <c r="BA187" i="10"/>
  <c r="E41" i="27" s="1"/>
  <c r="CF187" i="10"/>
  <c r="AJ41" i="27" s="1"/>
  <c r="R81" i="11" s="1"/>
  <c r="R66" i="11" s="1"/>
  <c r="BE211" i="10"/>
  <c r="BE212" i="10" s="1"/>
  <c r="BW211" i="10"/>
  <c r="AZ211" i="10"/>
  <c r="AZ212" i="10" s="1"/>
  <c r="BD187" i="10"/>
  <c r="H41" i="27" s="1"/>
  <c r="BZ189" i="10"/>
  <c r="AD42" i="27" s="1"/>
  <c r="L83" i="11" s="1"/>
  <c r="CA211" i="10"/>
  <c r="BP189" i="10"/>
  <c r="T42" i="27" s="1"/>
  <c r="BW207" i="10"/>
  <c r="CE186" i="10"/>
  <c r="AI40" i="27" s="1"/>
  <c r="Q80" i="11" s="1"/>
  <c r="BT194" i="10"/>
  <c r="X43" i="27" s="1"/>
  <c r="BD186" i="10"/>
  <c r="H40" i="27" s="1"/>
  <c r="BY194" i="10"/>
  <c r="AC43" i="27" s="1"/>
  <c r="K85" i="11" s="1"/>
  <c r="CA199" i="10"/>
  <c r="BF189" i="10"/>
  <c r="J42" i="27" s="1"/>
  <c r="BP194" i="10"/>
  <c r="T43" i="27" s="1"/>
  <c r="BN194" i="10"/>
  <c r="R43" i="27" s="1"/>
  <c r="CA189" i="10"/>
  <c r="AE42" i="27" s="1"/>
  <c r="M83" i="11" s="1"/>
  <c r="BM186" i="10"/>
  <c r="Q40" i="27" s="1"/>
  <c r="N146" i="9"/>
  <c r="N68" i="9"/>
  <c r="N35" i="9"/>
  <c r="N149" i="9"/>
  <c r="H24" i="16"/>
  <c r="Q166" i="10"/>
  <c r="DI142" i="10"/>
  <c r="R23" i="27"/>
  <c r="S23" i="27"/>
  <c r="DJ142" i="10"/>
  <c r="AS18" i="18"/>
  <c r="N27" i="11"/>
  <c r="AX18" i="18"/>
  <c r="S27" i="11"/>
  <c r="W27" i="11" s="1"/>
  <c r="AN32" i="18"/>
  <c r="AC19" i="18"/>
  <c r="M27" i="11"/>
  <c r="AR18" i="18"/>
  <c r="AK32" i="18"/>
  <c r="Z19" i="18"/>
  <c r="Q19" i="18"/>
  <c r="E121" i="10"/>
  <c r="Q153" i="10"/>
  <c r="E131" i="10"/>
  <c r="AU16" i="18"/>
  <c r="DY134" i="10"/>
  <c r="EC140" i="10"/>
  <c r="DY140" i="10"/>
  <c r="EB140" i="10"/>
  <c r="AJ18" i="18"/>
  <c r="AP32" i="18"/>
  <c r="AE19" i="18"/>
  <c r="AD31" i="18"/>
  <c r="S18" i="18"/>
  <c r="EA140" i="10"/>
  <c r="AN31" i="18"/>
  <c r="AC18" i="18"/>
  <c r="P23" i="27"/>
  <c r="DG142" i="10"/>
  <c r="DZ140" i="10"/>
  <c r="AJ32" i="18"/>
  <c r="Y19" i="18"/>
  <c r="DU142" i="10"/>
  <c r="AD23" i="27"/>
  <c r="L28" i="11" s="1"/>
  <c r="BH223" i="10"/>
  <c r="CF241" i="10"/>
  <c r="P66" i="11"/>
  <c r="U66" i="11" s="1"/>
  <c r="U81" i="11"/>
  <c r="BV204" i="10"/>
  <c r="BE189" i="10"/>
  <c r="I42" i="27" s="1"/>
  <c r="BC186" i="10"/>
  <c r="G40" i="27" s="1"/>
  <c r="BG189" i="10"/>
  <c r="K42" i="27" s="1"/>
  <c r="BR194" i="10"/>
  <c r="V43" i="27" s="1"/>
  <c r="BO186" i="10"/>
  <c r="S40" i="27" s="1"/>
  <c r="BX186" i="10"/>
  <c r="AB40" i="27" s="1"/>
  <c r="J80" i="11" s="1"/>
  <c r="BB189" i="10"/>
  <c r="F42" i="27" s="1"/>
  <c r="BW194" i="10"/>
  <c r="AA43" i="27" s="1"/>
  <c r="I85" i="11" s="1"/>
  <c r="BG186" i="10"/>
  <c r="BG190" i="10" s="1"/>
  <c r="BG191" i="10" s="1"/>
  <c r="BG194" i="10"/>
  <c r="K43" i="27" s="1"/>
  <c r="CB194" i="10"/>
  <c r="AF43" i="27" s="1"/>
  <c r="N85" i="11" s="1"/>
  <c r="BO193" i="10"/>
  <c r="S44" i="27" s="1"/>
  <c r="BN188" i="10"/>
  <c r="BA188" i="10"/>
  <c r="AM32" i="18"/>
  <c r="AB19" i="18"/>
  <c r="AO32" i="18"/>
  <c r="AD19" i="18"/>
  <c r="AR31" i="18"/>
  <c r="AG18" i="18"/>
  <c r="AD32" i="18"/>
  <c r="S19" i="18"/>
  <c r="AF32" i="18"/>
  <c r="U19" i="18"/>
  <c r="AY193" i="10"/>
  <c r="AU17" i="18"/>
  <c r="AU32" i="18" s="1"/>
  <c r="DY141" i="10"/>
  <c r="W191" i="10" s="1"/>
  <c r="O163" i="9" s="1"/>
  <c r="EC141" i="10"/>
  <c r="Q163" i="9" s="1"/>
  <c r="EB141" i="10"/>
  <c r="EA141" i="10"/>
  <c r="AC32" i="18"/>
  <c r="R19" i="18"/>
  <c r="V23" i="27"/>
  <c r="DM142" i="10"/>
  <c r="U190" i="10"/>
  <c r="AV18" i="18"/>
  <c r="Q27" i="11"/>
  <c r="AY207" i="10"/>
  <c r="AY208" i="10" s="1"/>
  <c r="C35" i="27" s="1"/>
  <c r="AR32" i="18"/>
  <c r="AG19" i="18"/>
  <c r="AQ31" i="18"/>
  <c r="AF18" i="18"/>
  <c r="E135" i="10"/>
  <c r="J31" i="24"/>
  <c r="J34" i="24"/>
  <c r="M146" i="9"/>
  <c r="M68" i="9"/>
  <c r="M35" i="9"/>
  <c r="M149" i="9"/>
  <c r="G10" i="11"/>
  <c r="AN4" i="9"/>
  <c r="AN119" i="9"/>
  <c r="AN39" i="9"/>
  <c r="AN22" i="9"/>
  <c r="H12" i="24"/>
  <c r="H17" i="24" s="1"/>
  <c r="H18" i="24" s="1"/>
  <c r="BH189" i="10"/>
  <c r="L42" i="27" s="1"/>
  <c r="BK211" i="10"/>
  <c r="CD189" i="10"/>
  <c r="AH42" i="27" s="1"/>
  <c r="P83" i="11" s="1"/>
  <c r="U83" i="11" s="1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CF186" i="10"/>
  <c r="BB186" i="10"/>
  <c r="F40" i="27" s="1"/>
  <c r="BZ186" i="10"/>
  <c r="BZ190" i="10" s="1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Z43" i="27" s="1"/>
  <c r="H85" i="11" s="1"/>
  <c r="CG194" i="10"/>
  <c r="AK43" i="27" s="1"/>
  <c r="S85" i="11" s="1"/>
  <c r="BY189" i="10"/>
  <c r="AC42" i="27" s="1"/>
  <c r="K83" i="11" s="1"/>
  <c r="CC189" i="10"/>
  <c r="AG42" i="27" s="1"/>
  <c r="AY194" i="10"/>
  <c r="C43" i="27" s="1"/>
  <c r="AY189" i="10"/>
  <c r="C42" i="27" s="1"/>
  <c r="CE194" i="10"/>
  <c r="AI43" i="27" s="1"/>
  <c r="Q85" i="11" s="1"/>
  <c r="BS188" i="10"/>
  <c r="BD188" i="10"/>
  <c r="CC188" i="10"/>
  <c r="CD193" i="10"/>
  <c r="AH44" i="27" s="1"/>
  <c r="P84" i="11" s="1"/>
  <c r="U84" i="11" s="1"/>
  <c r="BU186" i="10"/>
  <c r="Y40" i="27" s="1"/>
  <c r="H6" i="16"/>
  <c r="Y32" i="18" s="1"/>
  <c r="H18" i="16"/>
  <c r="DV142" i="10"/>
  <c r="AE23" i="27"/>
  <c r="M28" i="11" s="1"/>
  <c r="DK142" i="10"/>
  <c r="T23" i="27"/>
  <c r="I23" i="24"/>
  <c r="AF23" i="27"/>
  <c r="N28" i="11" s="1"/>
  <c r="DW142" i="10"/>
  <c r="AI31" i="18"/>
  <c r="X18" i="18"/>
  <c r="Q23" i="27"/>
  <c r="DH142" i="10"/>
  <c r="O27" i="11"/>
  <c r="AT18" i="18"/>
  <c r="DR142" i="10"/>
  <c r="AA23" i="27"/>
  <c r="I28" i="11" s="1"/>
  <c r="R18" i="18"/>
  <c r="AC31" i="18"/>
  <c r="AC33" i="18" s="1"/>
  <c r="CD211" i="10"/>
  <c r="CF243" i="10" s="1"/>
  <c r="CF244" i="10" s="1"/>
  <c r="AN118" i="9"/>
  <c r="AN87" i="9"/>
  <c r="AM7" i="9"/>
  <c r="AN64" i="9"/>
  <c r="AN48" i="9"/>
  <c r="AN152" i="9"/>
  <c r="AN40" i="9"/>
  <c r="G13" i="11"/>
  <c r="G32" i="11" s="1"/>
  <c r="G53" i="11" s="1"/>
  <c r="G63" i="11" s="1"/>
  <c r="G92" i="11" s="1"/>
  <c r="AN1" i="9"/>
  <c r="AN184" i="9" s="1"/>
  <c r="G86" i="11" s="1"/>
  <c r="AN179" i="9"/>
  <c r="D23" i="25"/>
  <c r="AN23" i="9"/>
  <c r="AS5" i="9" s="1"/>
  <c r="AZ188" i="10"/>
  <c r="R27" i="11"/>
  <c r="AW18" i="18"/>
  <c r="AP18" i="18"/>
  <c r="K27" i="11"/>
  <c r="Z23" i="27"/>
  <c r="H28" i="11" s="1"/>
  <c r="DQ142" i="10"/>
  <c r="H31" i="30" s="1"/>
  <c r="H43" i="30" s="1"/>
  <c r="AG32" i="18"/>
  <c r="V19" i="18"/>
  <c r="DN142" i="10"/>
  <c r="W23" i="27"/>
  <c r="DX142" i="10"/>
  <c r="AG23" i="27"/>
  <c r="O28" i="11" s="1"/>
  <c r="U23" i="27"/>
  <c r="DL142" i="10"/>
  <c r="AM19" i="18"/>
  <c r="AP31" i="18"/>
  <c r="AE18" i="18"/>
  <c r="AK31" i="18"/>
  <c r="AK33" i="18" s="1"/>
  <c r="Z18" i="18"/>
  <c r="CC198" i="10"/>
  <c r="CC200" i="10" s="1"/>
  <c r="AL32" i="18"/>
  <c r="AA19" i="18"/>
  <c r="CF199" i="10"/>
  <c r="CF200" i="10" s="1"/>
  <c r="AA18" i="18"/>
  <c r="AL31" i="18"/>
  <c r="AL33" i="18" s="1"/>
  <c r="Q18" i="18"/>
  <c r="BE187" i="10"/>
  <c r="I41" i="27" s="1"/>
  <c r="AY32" i="18"/>
  <c r="AB23" i="27"/>
  <c r="J28" i="11" s="1"/>
  <c r="DS142" i="10"/>
  <c r="AJ19" i="18"/>
  <c r="AQ18" i="18"/>
  <c r="L27" i="11"/>
  <c r="DO142" i="10"/>
  <c r="X23" i="27"/>
  <c r="BQ211" i="10"/>
  <c r="CB198" i="10"/>
  <c r="BM211" i="10"/>
  <c r="CB211" i="10"/>
  <c r="CD243" i="10" s="1"/>
  <c r="CD244" i="10" s="1"/>
  <c r="BT211" i="10"/>
  <c r="BS189" i="10"/>
  <c r="W42" i="27" s="1"/>
  <c r="BT189" i="10"/>
  <c r="X42" i="27" s="1"/>
  <c r="BM207" i="10"/>
  <c r="AZ189" i="10"/>
  <c r="D42" i="27" s="1"/>
  <c r="BI189" i="10"/>
  <c r="M42" i="27" s="1"/>
  <c r="BA189" i="10"/>
  <c r="E42" i="27" s="1"/>
  <c r="BY186" i="10"/>
  <c r="AC40" i="27" s="1"/>
  <c r="K80" i="11" s="1"/>
  <c r="AZ186" i="10"/>
  <c r="D40" i="27" s="1"/>
  <c r="BI186" i="10"/>
  <c r="M40" i="27" s="1"/>
  <c r="BL189" i="10"/>
  <c r="P42" i="27" s="1"/>
  <c r="BF194" i="10"/>
  <c r="J43" i="27" s="1"/>
  <c r="BL194" i="10"/>
  <c r="P43" i="27" s="1"/>
  <c r="CH199" i="10"/>
  <c r="R133" i="9" s="1"/>
  <c r="AP133" i="9" s="1"/>
  <c r="CC186" i="10"/>
  <c r="AG40" i="27" s="1"/>
  <c r="O80" i="11" s="1"/>
  <c r="CD186" i="10"/>
  <c r="AH40" i="27" s="1"/>
  <c r="P80" i="11" s="1"/>
  <c r="U80" i="11" s="1"/>
  <c r="BL186" i="10"/>
  <c r="CB189" i="10"/>
  <c r="AF42" i="27" s="1"/>
  <c r="N83" i="11" s="1"/>
  <c r="BX194" i="10"/>
  <c r="AB43" i="27" s="1"/>
  <c r="J85" i="11" s="1"/>
  <c r="BS194" i="10"/>
  <c r="W43" i="27" s="1"/>
  <c r="AY186" i="10"/>
  <c r="AY190" i="10" s="1"/>
  <c r="AY191" i="10" s="1"/>
  <c r="CD194" i="10"/>
  <c r="AH43" i="27" s="1"/>
  <c r="P85" i="11" s="1"/>
  <c r="U85" i="11" s="1"/>
  <c r="BN189" i="10"/>
  <c r="R42" i="27" s="1"/>
  <c r="CA194" i="10"/>
  <c r="AE43" i="27" s="1"/>
  <c r="M85" i="11" s="1"/>
  <c r="CH194" i="10"/>
  <c r="R128" i="9" s="1"/>
  <c r="CB186" i="10"/>
  <c r="BO194" i="10"/>
  <c r="S43" i="27" s="1"/>
  <c r="BO198" i="10"/>
  <c r="BO200" i="10" s="1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C14" i="27"/>
  <c r="Q176" i="10"/>
  <c r="D30" i="27"/>
  <c r="P28" i="18"/>
  <c r="P23" i="18"/>
  <c r="P25" i="18"/>
  <c r="AE32" i="18"/>
  <c r="T19" i="18"/>
  <c r="AE31" i="18"/>
  <c r="T18" i="18"/>
  <c r="AF31" i="18"/>
  <c r="AF33" i="18" s="1"/>
  <c r="U18" i="18"/>
  <c r="AK19" i="18"/>
  <c r="V18" i="18"/>
  <c r="AG31" i="18"/>
  <c r="AG33" i="18" s="1"/>
  <c r="AS31" i="18"/>
  <c r="AH18" i="18"/>
  <c r="AX31" i="18"/>
  <c r="AM18" i="18"/>
  <c r="H27" i="11"/>
  <c r="Y27" i="11" s="1"/>
  <c r="AT32" i="18"/>
  <c r="AI19" i="18"/>
  <c r="AW31" i="18"/>
  <c r="AL18" i="18"/>
  <c r="AQ32" i="18"/>
  <c r="AF19" i="18"/>
  <c r="AV31" i="18"/>
  <c r="AK18" i="18"/>
  <c r="O149" i="9"/>
  <c r="O35" i="9"/>
  <c r="O68" i="9"/>
  <c r="O146" i="9"/>
  <c r="Y8" i="9"/>
  <c r="Z8" i="9"/>
  <c r="X9" i="9"/>
  <c r="AI32" i="18"/>
  <c r="X19" i="18"/>
  <c r="Y23" i="27"/>
  <c r="DP142" i="10"/>
  <c r="O23" i="27"/>
  <c r="DF142" i="10"/>
  <c r="AY204" i="10"/>
  <c r="AY205" i="10" s="1"/>
  <c r="C49" i="27" s="1"/>
  <c r="AO31" i="18"/>
  <c r="AD18" i="18"/>
  <c r="AJ31" i="18"/>
  <c r="AJ33" i="18" s="1"/>
  <c r="Y18" i="18"/>
  <c r="AH31" i="18"/>
  <c r="W18" i="18"/>
  <c r="AH32" i="18"/>
  <c r="W19" i="18"/>
  <c r="P24" i="18"/>
  <c r="P30" i="18" s="1"/>
  <c r="P27" i="18"/>
  <c r="AS32" i="18"/>
  <c r="AH19" i="18"/>
  <c r="P26" i="18"/>
  <c r="AM31" i="18"/>
  <c r="AB18" i="18"/>
  <c r="AW32" i="18"/>
  <c r="AL19" i="18"/>
  <c r="J27" i="11"/>
  <c r="AO18" i="18"/>
  <c r="AT31" i="18"/>
  <c r="AI18" i="18"/>
  <c r="AY31" i="18"/>
  <c r="AN18" i="18"/>
  <c r="I27" i="11"/>
  <c r="DT142" i="10"/>
  <c r="AC23" i="27"/>
  <c r="K28" i="11" s="1"/>
  <c r="BE190" i="10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A213" i="10"/>
  <c r="BH213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A202" i="10"/>
  <c r="BB209" i="10"/>
  <c r="BF213" i="10"/>
  <c r="AZ213" i="10"/>
  <c r="BE213" i="10"/>
  <c r="BD213" i="10"/>
  <c r="H28" i="30"/>
  <c r="H38" i="30" s="1"/>
  <c r="K82" i="11"/>
  <c r="BJ189" i="10"/>
  <c r="N42" i="27" s="1"/>
  <c r="AW137" i="10"/>
  <c r="Q83" i="11"/>
  <c r="BW190" i="10"/>
  <c r="I25" i="30"/>
  <c r="R82" i="11"/>
  <c r="BX190" i="10"/>
  <c r="O97" i="11"/>
  <c r="O96" i="11" s="1"/>
  <c r="U84" i="23" s="1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BJ207" i="10"/>
  <c r="AL43" i="27"/>
  <c r="T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BJ245" i="10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BI190" i="10"/>
  <c r="AL41" i="27"/>
  <c r="T81" i="11" s="1"/>
  <c r="T66" i="11" s="1"/>
  <c r="BF243" i="10"/>
  <c r="BF244" i="10" s="1"/>
  <c r="BF245" i="10" s="1"/>
  <c r="C40" i="27"/>
  <c r="BA220" i="10"/>
  <c r="BD190" i="10"/>
  <c r="BD191" i="10" s="1"/>
  <c r="H25" i="3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I28" i="30"/>
  <c r="I38" i="30" s="1"/>
  <c r="P40" i="27"/>
  <c r="AN123" i="9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Y190" i="10"/>
  <c r="BY191" i="10" s="1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R124" i="9" s="1"/>
  <c r="CF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X191" i="10"/>
  <c r="CD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BE191" i="10"/>
  <c r="BE234" i="10"/>
  <c r="BC223" i="10"/>
  <c r="BD202" i="10"/>
  <c r="BD196" i="10"/>
  <c r="BB196" i="10"/>
  <c r="BE209" i="10"/>
  <c r="BI209" i="10"/>
  <c r="AZ202" i="10"/>
  <c r="BC202" i="10"/>
  <c r="BE196" i="10"/>
  <c r="BW191" i="10"/>
  <c r="BC213" i="10"/>
  <c r="BD245" i="10"/>
  <c r="BK245" i="10"/>
  <c r="AY213" i="10"/>
  <c r="BA191" i="10"/>
  <c r="BG213" i="10"/>
  <c r="BZ191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BT243" i="10"/>
  <c r="BT244" i="10" s="1"/>
  <c r="BT245" i="10" s="1"/>
  <c r="BI212" i="10"/>
  <c r="BI213" i="10" s="1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T190" i="10"/>
  <c r="BT191" i="10" s="1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G83" i="11"/>
  <c r="BZ200" i="10"/>
  <c r="BS200" i="10"/>
  <c r="BV200" i="10"/>
  <c r="BL200" i="10"/>
  <c r="BY200" i="10"/>
  <c r="BJ198" i="10"/>
  <c r="BJ200" i="10" s="1"/>
  <c r="CE200" i="10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AY138" i="10"/>
  <c r="AY142" i="10" s="1"/>
  <c r="BZ195" i="10"/>
  <c r="BZ196" i="10" s="1"/>
  <c r="BA170" i="10"/>
  <c r="BA173" i="10"/>
  <c r="BA176" i="10" s="1"/>
  <c r="BK190" i="10"/>
  <c r="BK191" i="10" s="1"/>
  <c r="O40" i="27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AP139" i="9"/>
  <c r="R142" i="9"/>
  <c r="R17" i="9" s="1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CH195" i="10"/>
  <c r="CH196" i="10" s="1"/>
  <c r="AW127" i="10"/>
  <c r="AW128" i="10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AP132" i="9"/>
  <c r="R134" i="9"/>
  <c r="AZ138" i="10"/>
  <c r="BY195" i="10"/>
  <c r="BY196" i="10" s="1"/>
  <c r="J97" i="11"/>
  <c r="BX195" i="10"/>
  <c r="BX196" i="10" s="1"/>
  <c r="CG195" i="10"/>
  <c r="CG196" i="10" s="1"/>
  <c r="BW195" i="10"/>
  <c r="BW196" i="10" s="1"/>
  <c r="CE195" i="10"/>
  <c r="CE196" i="10" s="1"/>
  <c r="AB31" i="18" l="1"/>
  <c r="BR200" i="10"/>
  <c r="BS195" i="10"/>
  <c r="BS196" i="10" s="1"/>
  <c r="AX32" i="18"/>
  <c r="CA200" i="10"/>
  <c r="CA195" i="10"/>
  <c r="CA196" i="10" s="1"/>
  <c r="BO195" i="10"/>
  <c r="BO196" i="10" s="1"/>
  <c r="AV32" i="18"/>
  <c r="AV33" i="18" s="1"/>
  <c r="Q18" i="11" s="1"/>
  <c r="W29" i="23" s="1"/>
  <c r="Q108" i="11"/>
  <c r="Q98" i="11" s="1"/>
  <c r="W93" i="23" s="1"/>
  <c r="BO243" i="10"/>
  <c r="BO244" i="10" s="1"/>
  <c r="BO245" i="10" s="1"/>
  <c r="BF191" i="10"/>
  <c r="I83" i="11"/>
  <c r="I108" i="11" s="1"/>
  <c r="I98" i="11" s="1"/>
  <c r="O93" i="23" s="1"/>
  <c r="CB190" i="10"/>
  <c r="CF190" i="10"/>
  <c r="BP195" i="10"/>
  <c r="BP196" i="10" s="1"/>
  <c r="CC195" i="10"/>
  <c r="CC196" i="10" s="1"/>
  <c r="AA8" i="9"/>
  <c r="AM6" i="9" s="1"/>
  <c r="AM47" i="9" s="1"/>
  <c r="CA243" i="10"/>
  <c r="CA244" i="10" s="1"/>
  <c r="CA245" i="10" s="1"/>
  <c r="BD228" i="10"/>
  <c r="BT223" i="10"/>
  <c r="AY241" i="10"/>
  <c r="CB234" i="10"/>
  <c r="BM223" i="10"/>
  <c r="BR195" i="10"/>
  <c r="BR196" i="10" s="1"/>
  <c r="BV195" i="10"/>
  <c r="BV196" i="10" s="1"/>
  <c r="BN190" i="10"/>
  <c r="BN195" i="10" s="1"/>
  <c r="H26" i="30"/>
  <c r="Z42" i="27"/>
  <c r="BN191" i="10"/>
  <c r="X85" i="11"/>
  <c r="AH33" i="18"/>
  <c r="J17" i="11"/>
  <c r="P28" i="23" s="1"/>
  <c r="AO33" i="18"/>
  <c r="J18" i="11" s="1"/>
  <c r="P29" i="23" s="1"/>
  <c r="X10" i="9"/>
  <c r="Y9" i="9"/>
  <c r="Z9" i="9"/>
  <c r="Q17" i="11"/>
  <c r="W28" i="23" s="1"/>
  <c r="R17" i="11"/>
  <c r="X28" i="23" s="1"/>
  <c r="AW33" i="18"/>
  <c r="R18" i="11" s="1"/>
  <c r="X29" i="23" s="1"/>
  <c r="AM118" i="9"/>
  <c r="AM1" i="9"/>
  <c r="AM184" i="9" s="1"/>
  <c r="F86" i="11" s="1"/>
  <c r="AL7" i="9"/>
  <c r="AM152" i="9"/>
  <c r="AM87" i="9"/>
  <c r="AM23" i="9"/>
  <c r="AR5" i="9" s="1"/>
  <c r="AM179" i="9"/>
  <c r="AM40" i="9"/>
  <c r="F13" i="11"/>
  <c r="F32" i="11" s="1"/>
  <c r="F53" i="11" s="1"/>
  <c r="F63" i="11" s="1"/>
  <c r="F92" i="11" s="1"/>
  <c r="AM48" i="9"/>
  <c r="AM64" i="9"/>
  <c r="C23" i="25"/>
  <c r="O82" i="11"/>
  <c r="O83" i="11"/>
  <c r="O108" i="11" s="1"/>
  <c r="O98" i="11" s="1"/>
  <c r="U93" i="23" s="1"/>
  <c r="L17" i="11"/>
  <c r="R28" i="23" s="1"/>
  <c r="AQ33" i="18"/>
  <c r="L18" i="11" s="1"/>
  <c r="R29" i="23" s="1"/>
  <c r="C44" i="27"/>
  <c r="AY195" i="10"/>
  <c r="AY196" i="10" s="1"/>
  <c r="Y31" i="18"/>
  <c r="Y33" i="18" s="1"/>
  <c r="AK23" i="27"/>
  <c r="S28" i="11" s="1"/>
  <c r="EB142" i="10"/>
  <c r="P27" i="11"/>
  <c r="U27" i="11" s="1"/>
  <c r="X27" i="11" s="1"/>
  <c r="AU18" i="18"/>
  <c r="U32" i="18"/>
  <c r="BX243" i="10"/>
  <c r="BX244" i="10" s="1"/>
  <c r="BX245" i="10" s="1"/>
  <c r="BR243" i="10"/>
  <c r="BR244" i="10" s="1"/>
  <c r="BR245" i="10" s="1"/>
  <c r="AF40" i="27"/>
  <c r="N80" i="11" s="1"/>
  <c r="N65" i="11" s="1"/>
  <c r="O17" i="11"/>
  <c r="U28" i="23" s="1"/>
  <c r="AT33" i="18"/>
  <c r="O18" i="11" s="1"/>
  <c r="U29" i="23" s="1"/>
  <c r="S17" i="11"/>
  <c r="Y28" i="23" s="1"/>
  <c r="AX33" i="18"/>
  <c r="S18" i="11" s="1"/>
  <c r="Y29" i="23" s="1"/>
  <c r="K17" i="11"/>
  <c r="Q28" i="23" s="1"/>
  <c r="AP33" i="18"/>
  <c r="K18" i="11" s="1"/>
  <c r="Q29" i="23" s="1"/>
  <c r="I27" i="24"/>
  <c r="I30" i="24" s="1"/>
  <c r="I24" i="24"/>
  <c r="AO163" i="9"/>
  <c r="R163" i="9"/>
  <c r="AP163" i="9" s="1"/>
  <c r="DZ142" i="10"/>
  <c r="AI23" i="27"/>
  <c r="Q28" i="11" s="1"/>
  <c r="AN33" i="18"/>
  <c r="I18" i="11" s="1"/>
  <c r="O29" i="23" s="1"/>
  <c r="I17" i="11"/>
  <c r="O28" i="23" s="1"/>
  <c r="U31" i="18"/>
  <c r="AH23" i="27"/>
  <c r="P28" i="11" s="1"/>
  <c r="U28" i="11" s="1"/>
  <c r="DY142" i="10"/>
  <c r="W190" i="10"/>
  <c r="C10" i="27"/>
  <c r="Q160" i="10"/>
  <c r="X32" i="18"/>
  <c r="H23" i="24"/>
  <c r="C22" i="25"/>
  <c r="AI33" i="18"/>
  <c r="Q164" i="10"/>
  <c r="C45" i="27"/>
  <c r="H22" i="16"/>
  <c r="H29" i="16" s="1"/>
  <c r="H35" i="16" s="1"/>
  <c r="H36" i="16" s="1"/>
  <c r="E142" i="10"/>
  <c r="C46" i="27"/>
  <c r="U192" i="10"/>
  <c r="E31" i="30" s="1"/>
  <c r="E43" i="30" s="1"/>
  <c r="N162" i="9"/>
  <c r="M17" i="11"/>
  <c r="S28" i="23" s="1"/>
  <c r="AR33" i="18"/>
  <c r="M18" i="11" s="1"/>
  <c r="S29" i="23" s="1"/>
  <c r="AJ23" i="27"/>
  <c r="R28" i="11" s="1"/>
  <c r="EA142" i="10"/>
  <c r="EC142" i="10"/>
  <c r="I31" i="30" s="1"/>
  <c r="I43" i="30" s="1"/>
  <c r="Q162" i="9"/>
  <c r="AL23" i="27"/>
  <c r="T28" i="11" s="1"/>
  <c r="Y28" i="11" s="1"/>
  <c r="CE243" i="10"/>
  <c r="CE244" i="10" s="1"/>
  <c r="CE245" i="10" s="1"/>
  <c r="V93" i="23"/>
  <c r="U98" i="11"/>
  <c r="T192" i="10"/>
  <c r="D31" i="30" s="1"/>
  <c r="D43" i="30" s="1"/>
  <c r="M162" i="9"/>
  <c r="M57" i="9" s="1"/>
  <c r="N82" i="11"/>
  <c r="T17" i="11"/>
  <c r="AY33" i="18"/>
  <c r="T18" i="11" s="1"/>
  <c r="H17" i="11"/>
  <c r="AM33" i="18"/>
  <c r="H18" i="11" s="1"/>
  <c r="AS33" i="18"/>
  <c r="N18" i="11" s="1"/>
  <c r="T29" i="23" s="1"/>
  <c r="N17" i="11"/>
  <c r="T28" i="23" s="1"/>
  <c r="AE33" i="18"/>
  <c r="BL190" i="10"/>
  <c r="W32" i="18"/>
  <c r="Z31" i="18"/>
  <c r="Z32" i="18"/>
  <c r="W31" i="18"/>
  <c r="V31" i="18"/>
  <c r="V32" i="18"/>
  <c r="AA31" i="18"/>
  <c r="AA32" i="18"/>
  <c r="X31" i="18"/>
  <c r="AD33" i="18"/>
  <c r="AU31" i="18"/>
  <c r="O31" i="27"/>
  <c r="K34" i="27"/>
  <c r="N31" i="27"/>
  <c r="M32" i="27"/>
  <c r="O51" i="27"/>
  <c r="N34" i="27"/>
  <c r="K33" i="27"/>
  <c r="L31" i="27"/>
  <c r="M51" i="27"/>
  <c r="L34" i="27"/>
  <c r="O32" i="27"/>
  <c r="K51" i="27"/>
  <c r="K31" i="27"/>
  <c r="O34" i="27"/>
  <c r="N32" i="27"/>
  <c r="M34" i="27"/>
  <c r="L32" i="27"/>
  <c r="M31" i="27"/>
  <c r="L51" i="27"/>
  <c r="L33" i="27"/>
  <c r="M33" i="27"/>
  <c r="N51" i="27"/>
  <c r="N33" i="27"/>
  <c r="O33" i="27"/>
  <c r="K32" i="27"/>
  <c r="AB32" i="18"/>
  <c r="AB33" i="18" s="1"/>
  <c r="BQ243" i="10"/>
  <c r="BQ244" i="10" s="1"/>
  <c r="BQ245" i="10" s="1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AN140" i="9"/>
  <c r="N97" i="11"/>
  <c r="T87" i="23" s="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J30" i="9" s="1"/>
  <c r="AN30" i="9" s="1"/>
  <c r="G18" i="11"/>
  <c r="G104" i="11"/>
  <c r="G71" i="11"/>
  <c r="G107" i="11"/>
  <c r="G102" i="11"/>
  <c r="G68" i="11"/>
  <c r="G108" i="11"/>
  <c r="G98" i="11" s="1"/>
  <c r="G97" i="11"/>
  <c r="G103" i="11"/>
  <c r="G54" i="11"/>
  <c r="G101" i="11"/>
  <c r="AY139" i="10"/>
  <c r="AP145" i="9"/>
  <c r="AP149" i="9" s="1"/>
  <c r="R146" i="9"/>
  <c r="R149" i="9"/>
  <c r="BK195" i="10"/>
  <c r="BK196" i="10" s="1"/>
  <c r="BB233" i="10"/>
  <c r="BB234" i="10" s="1"/>
  <c r="W83" i="11"/>
  <c r="T108" i="11"/>
  <c r="W108" i="11" s="1"/>
  <c r="R68" i="9"/>
  <c r="AP68" i="9" s="1"/>
  <c r="X82" i="11"/>
  <c r="W82" i="11"/>
  <c r="AP142" i="9"/>
  <c r="R16" i="9"/>
  <c r="R24" i="9" s="1"/>
  <c r="AP24" i="9" s="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BS201" i="10"/>
  <c r="BZ201" i="10"/>
  <c r="BM201" i="10"/>
  <c r="BM202" i="10" s="1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E201" i="10"/>
  <c r="CG201" i="10"/>
  <c r="BR201" i="10"/>
  <c r="BX201" i="10"/>
  <c r="P87" i="23"/>
  <c r="J96" i="11"/>
  <c r="P84" i="23" s="1"/>
  <c r="AZ139" i="10"/>
  <c r="AZ142" i="10"/>
  <c r="AP14" i="9"/>
  <c r="R30" i="9"/>
  <c r="AP30" i="9" s="1"/>
  <c r="Y107" i="11"/>
  <c r="X107" i="11"/>
  <c r="S87" i="23"/>
  <c r="M96" i="11"/>
  <c r="S84" i="23" s="1"/>
  <c r="BA177" i="10"/>
  <c r="BA180" i="10"/>
  <c r="BA181" i="10" s="1"/>
  <c r="BW201" i="10"/>
  <c r="BP201" i="10"/>
  <c r="BY201" i="10"/>
  <c r="BA233" i="10" l="1"/>
  <c r="BN196" i="10"/>
  <c r="BN201" i="10"/>
  <c r="AY169" i="10"/>
  <c r="AY170" i="10" s="1"/>
  <c r="BJ195" i="10"/>
  <c r="CF195" i="10"/>
  <c r="CF191" i="10"/>
  <c r="W33" i="18"/>
  <c r="CB191" i="10"/>
  <c r="CB195" i="10"/>
  <c r="BT201" i="10"/>
  <c r="BT205" i="10" s="1"/>
  <c r="N107" i="11"/>
  <c r="AM63" i="9"/>
  <c r="F10" i="11"/>
  <c r="AM153" i="9"/>
  <c r="AM4" i="9"/>
  <c r="AM119" i="9"/>
  <c r="AM88" i="9"/>
  <c r="AM22" i="9"/>
  <c r="AM39" i="9"/>
  <c r="X33" i="18"/>
  <c r="V33" i="18"/>
  <c r="H82" i="11"/>
  <c r="Y82" i="11" s="1"/>
  <c r="H83" i="11"/>
  <c r="Y18" i="11"/>
  <c r="BQ201" i="10"/>
  <c r="V84" i="23"/>
  <c r="U96" i="11"/>
  <c r="Z28" i="23"/>
  <c r="W17" i="11"/>
  <c r="Q57" i="9"/>
  <c r="AO57" i="9" s="1"/>
  <c r="Q56" i="9"/>
  <c r="AO56" i="9" s="1"/>
  <c r="ED3" i="9" s="1"/>
  <c r="ED9" i="9" s="1"/>
  <c r="Q54" i="9"/>
  <c r="AO54" i="9" s="1"/>
  <c r="E30" i="25" s="1"/>
  <c r="AO162" i="9"/>
  <c r="R162" i="9"/>
  <c r="Q164" i="9"/>
  <c r="H27" i="24"/>
  <c r="H30" i="24" s="1"/>
  <c r="H24" i="24"/>
  <c r="W192" i="10"/>
  <c r="O162" i="9"/>
  <c r="AW26" i="23"/>
  <c r="O10" i="23" s="1"/>
  <c r="AV6" i="23"/>
  <c r="AW32" i="23"/>
  <c r="BG26" i="23"/>
  <c r="Y10" i="23" s="1"/>
  <c r="BG32" i="23"/>
  <c r="BF6" i="23"/>
  <c r="Z10" i="9"/>
  <c r="Y10" i="9"/>
  <c r="AA10" i="9" s="1"/>
  <c r="AK6" i="9" s="1"/>
  <c r="AK39" i="9" s="1"/>
  <c r="J24" i="9"/>
  <c r="AN24" i="9" s="1"/>
  <c r="AN17" i="9"/>
  <c r="D33" i="25" s="1"/>
  <c r="J25" i="9"/>
  <c r="AN25" i="9" s="1"/>
  <c r="AN16" i="9"/>
  <c r="D32" i="25" s="1"/>
  <c r="BL195" i="10"/>
  <c r="BL191" i="10"/>
  <c r="BA32" i="23"/>
  <c r="AZ6" i="23"/>
  <c r="BA26" i="23"/>
  <c r="S10" i="23" s="1"/>
  <c r="BE26" i="23"/>
  <c r="W10" i="23" s="1"/>
  <c r="AD10" i="23" s="1"/>
  <c r="AC10" i="23" s="1"/>
  <c r="BD6" i="23"/>
  <c r="BE32" i="23"/>
  <c r="J60" i="9"/>
  <c r="AN60" i="9" s="1"/>
  <c r="AN29" i="9"/>
  <c r="G17" i="11"/>
  <c r="AU33" i="18"/>
  <c r="P18" i="11" s="1"/>
  <c r="P17" i="11"/>
  <c r="AA33" i="18"/>
  <c r="Y17" i="11"/>
  <c r="M164" i="9"/>
  <c r="M56" i="9"/>
  <c r="C13" i="27"/>
  <c r="Q171" i="10"/>
  <c r="E148" i="10"/>
  <c r="Q177" i="10" s="1"/>
  <c r="AN14" i="9"/>
  <c r="AX6" i="23"/>
  <c r="AY26" i="23"/>
  <c r="Q10" i="23" s="1"/>
  <c r="AY32" i="23"/>
  <c r="BC32" i="23"/>
  <c r="BC26" i="23"/>
  <c r="U10" i="23" s="1"/>
  <c r="BB6" i="23"/>
  <c r="AX32" i="23"/>
  <c r="AX26" i="23"/>
  <c r="P10" i="23" s="1"/>
  <c r="AW6" i="23"/>
  <c r="CD201" i="10"/>
  <c r="Z33" i="18"/>
  <c r="BB32" i="23"/>
  <c r="BA6" i="23"/>
  <c r="BB26" i="23"/>
  <c r="T10" i="23" s="1"/>
  <c r="W18" i="11"/>
  <c r="Z29" i="23"/>
  <c r="X28" i="11"/>
  <c r="W28" i="11"/>
  <c r="N57" i="9"/>
  <c r="AM57" i="9" s="1"/>
  <c r="N164" i="9"/>
  <c r="N56" i="9"/>
  <c r="U33" i="18"/>
  <c r="I31" i="24"/>
  <c r="I34" i="24"/>
  <c r="AY6" i="23"/>
  <c r="AZ26" i="23"/>
  <c r="R10" i="23" s="1"/>
  <c r="AZ32" i="23"/>
  <c r="AL179" i="9"/>
  <c r="AL152" i="9"/>
  <c r="AL23" i="9"/>
  <c r="AQ5" i="9" s="1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AL87" i="9"/>
  <c r="AL64" i="9"/>
  <c r="BF32" i="23"/>
  <c r="BF26" i="23"/>
  <c r="X10" i="23" s="1"/>
  <c r="BE6" i="23"/>
  <c r="AA9" i="9"/>
  <c r="AL6" i="9" s="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161" i="10" s="1"/>
  <c r="CZ31" i="10"/>
  <c r="CZ160" i="10" s="1"/>
  <c r="CZ28" i="10"/>
  <c r="CZ27" i="10"/>
  <c r="CZ156" i="10" s="1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M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57" i="10"/>
  <c r="AP146" i="9"/>
  <c r="AK63" i="9"/>
  <c r="AP16" i="9"/>
  <c r="CH202" i="10"/>
  <c r="D10" i="11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CH208" i="10"/>
  <c r="BG14" i="23" s="1"/>
  <c r="AL49" i="27"/>
  <c r="BT208" i="10"/>
  <c r="BT209" i="10" s="1"/>
  <c r="X49" i="27"/>
  <c r="BV202" i="10"/>
  <c r="BV205" i="10"/>
  <c r="CC202" i="10"/>
  <c r="CC205" i="10"/>
  <c r="BO202" i="10"/>
  <c r="BO205" i="10"/>
  <c r="BS202" i="10"/>
  <c r="BS205" i="10"/>
  <c r="BZ202" i="10"/>
  <c r="BZ205" i="10"/>
  <c r="AY173" i="10"/>
  <c r="AY176" i="10" s="1"/>
  <c r="BW205" i="10"/>
  <c r="BW202" i="10"/>
  <c r="BJ196" i="10"/>
  <c r="BJ201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BN202" i="10"/>
  <c r="BN205" i="10"/>
  <c r="AK22" i="9" l="1"/>
  <c r="AM56" i="9"/>
  <c r="AK88" i="9"/>
  <c r="AK119" i="9"/>
  <c r="AK153" i="9"/>
  <c r="AK47" i="9"/>
  <c r="AK4" i="9"/>
  <c r="AM164" i="9"/>
  <c r="BK205" i="10"/>
  <c r="CB196" i="10"/>
  <c r="CB201" i="10"/>
  <c r="CF196" i="10"/>
  <c r="CF201" i="10"/>
  <c r="H108" i="11"/>
  <c r="Y83" i="11"/>
  <c r="AM123" i="9"/>
  <c r="F83" i="11" s="1"/>
  <c r="AM177" i="9"/>
  <c r="AM61" i="9"/>
  <c r="AM133" i="9"/>
  <c r="AM136" i="9"/>
  <c r="AM13" i="9"/>
  <c r="AM67" i="9"/>
  <c r="AM35" i="9"/>
  <c r="AM174" i="9"/>
  <c r="AM161" i="9"/>
  <c r="F26" i="11" s="1"/>
  <c r="F27" i="11" s="1"/>
  <c r="AM49" i="9"/>
  <c r="AM45" i="9"/>
  <c r="AM55" i="9"/>
  <c r="AM73" i="9"/>
  <c r="AM171" i="9"/>
  <c r="F114" i="11" s="1"/>
  <c r="AM109" i="9"/>
  <c r="AM95" i="9"/>
  <c r="AM34" i="9"/>
  <c r="AM72" i="9"/>
  <c r="AM104" i="9"/>
  <c r="AM53" i="9"/>
  <c r="F16" i="11" s="1"/>
  <c r="AM21" i="9"/>
  <c r="C34" i="25" s="1"/>
  <c r="AM69" i="9"/>
  <c r="F33" i="11" s="1"/>
  <c r="AM9" i="9"/>
  <c r="AM129" i="9"/>
  <c r="AM168" i="9"/>
  <c r="F109" i="11" s="1"/>
  <c r="AM92" i="9"/>
  <c r="AM50" i="9"/>
  <c r="AM158" i="9"/>
  <c r="AM100" i="9"/>
  <c r="AM106" i="9"/>
  <c r="AM121" i="9"/>
  <c r="F81" i="11" s="1"/>
  <c r="AM33" i="9"/>
  <c r="AM91" i="9"/>
  <c r="AM101" i="9"/>
  <c r="F42" i="11" s="1"/>
  <c r="AM15" i="9"/>
  <c r="C31" i="25" s="1"/>
  <c r="AM166" i="9"/>
  <c r="F111" i="11" s="1"/>
  <c r="AM156" i="9"/>
  <c r="AM160" i="9"/>
  <c r="AM58" i="9"/>
  <c r="F20" i="11" s="1"/>
  <c r="AM148" i="9"/>
  <c r="AM145" i="9"/>
  <c r="AM134" i="9"/>
  <c r="AM108" i="9"/>
  <c r="AM124" i="9"/>
  <c r="AM90" i="9"/>
  <c r="F41" i="11" s="1"/>
  <c r="AM176" i="9"/>
  <c r="AM44" i="9"/>
  <c r="AM59" i="9"/>
  <c r="F19" i="11" s="1"/>
  <c r="AM42" i="9"/>
  <c r="AM111" i="9"/>
  <c r="AM132" i="9"/>
  <c r="AM10" i="9"/>
  <c r="AM71" i="9"/>
  <c r="AM167" i="9"/>
  <c r="F110" i="11" s="1"/>
  <c r="F95" i="11" s="1"/>
  <c r="AM107" i="9"/>
  <c r="AM144" i="9"/>
  <c r="AM120" i="9"/>
  <c r="F80" i="11" s="1"/>
  <c r="AM112" i="9"/>
  <c r="F44" i="11" s="1"/>
  <c r="AM70" i="9"/>
  <c r="AM142" i="9"/>
  <c r="AM98" i="9"/>
  <c r="AM115" i="9"/>
  <c r="AM32" i="9"/>
  <c r="AM97" i="9"/>
  <c r="AM170" i="9"/>
  <c r="F112" i="11" s="1"/>
  <c r="AM162" i="9"/>
  <c r="F28" i="11" s="1"/>
  <c r="AM157" i="9"/>
  <c r="AM8" i="9"/>
  <c r="C24" i="25" s="1"/>
  <c r="AM154" i="9"/>
  <c r="AM159" i="9"/>
  <c r="AM175" i="9"/>
  <c r="F58" i="11" s="1"/>
  <c r="AM127" i="9"/>
  <c r="F84" i="11" s="1"/>
  <c r="AM68" i="9"/>
  <c r="AM155" i="9"/>
  <c r="AM169" i="9"/>
  <c r="F113" i="11" s="1"/>
  <c r="AM105" i="9"/>
  <c r="F46" i="11" s="1"/>
  <c r="AM128" i="9"/>
  <c r="F85" i="11" s="1"/>
  <c r="AM66" i="9"/>
  <c r="AM173" i="9"/>
  <c r="F57" i="11" s="1"/>
  <c r="AM41" i="9"/>
  <c r="AM113" i="9"/>
  <c r="AM139" i="9"/>
  <c r="AM140" i="9" s="1"/>
  <c r="AM163" i="9"/>
  <c r="AM65" i="9"/>
  <c r="AM93" i="9"/>
  <c r="AM12" i="9"/>
  <c r="C29" i="25" s="1"/>
  <c r="AM110" i="9"/>
  <c r="AM122" i="9"/>
  <c r="F82" i="11" s="1"/>
  <c r="AM52" i="9"/>
  <c r="AM43" i="9"/>
  <c r="AM11" i="9"/>
  <c r="AM26" i="9"/>
  <c r="F103" i="11"/>
  <c r="BU205" i="10"/>
  <c r="BM208" i="10"/>
  <c r="Q35" i="27" s="1"/>
  <c r="E10" i="11"/>
  <c r="AL47" i="9"/>
  <c r="AL4" i="9"/>
  <c r="AL153" i="9"/>
  <c r="AL119" i="9"/>
  <c r="AL22" i="9"/>
  <c r="AL39" i="9"/>
  <c r="AL88" i="9"/>
  <c r="AL63" i="9"/>
  <c r="AK1" i="9"/>
  <c r="AK184" i="9" s="1"/>
  <c r="D86" i="11" s="1"/>
  <c r="AK40" i="9"/>
  <c r="AK23" i="9"/>
  <c r="AK118" i="9"/>
  <c r="AK64" i="9"/>
  <c r="AK179" i="9"/>
  <c r="AK87" i="9"/>
  <c r="AK152" i="9"/>
  <c r="D13" i="11"/>
  <c r="AK48" i="9"/>
  <c r="V29" i="23"/>
  <c r="U18" i="11"/>
  <c r="X18" i="11" s="1"/>
  <c r="O54" i="9"/>
  <c r="O56" i="9"/>
  <c r="O164" i="9"/>
  <c r="O57" i="9"/>
  <c r="R164" i="9"/>
  <c r="AP164" i="9" s="1"/>
  <c r="AO164" i="9"/>
  <c r="BH26" i="23"/>
  <c r="BH32" i="23"/>
  <c r="BI32" i="23" s="1"/>
  <c r="BJ32" i="23" s="1"/>
  <c r="BG6" i="23"/>
  <c r="R57" i="9"/>
  <c r="AP57" i="9" s="1"/>
  <c r="R54" i="9"/>
  <c r="AP54" i="9" s="1"/>
  <c r="R56" i="9"/>
  <c r="AP56" i="9" s="1"/>
  <c r="AP162" i="9"/>
  <c r="V28" i="23"/>
  <c r="U17" i="11"/>
  <c r="X17" i="11" s="1"/>
  <c r="BL196" i="10"/>
  <c r="BL201" i="10"/>
  <c r="H31" i="24"/>
  <c r="H34" i="24"/>
  <c r="AK142" i="9"/>
  <c r="AK71" i="9"/>
  <c r="AK132" i="9"/>
  <c r="AK51" i="9"/>
  <c r="AK9" i="9"/>
  <c r="F101" i="11"/>
  <c r="AK166" i="9"/>
  <c r="D111" i="11" s="1"/>
  <c r="AK101" i="9"/>
  <c r="D42" i="11" s="1"/>
  <c r="N28" i="9"/>
  <c r="AM28" i="9" s="1"/>
  <c r="AK24" i="9"/>
  <c r="AK144" i="9"/>
  <c r="AK110" i="9"/>
  <c r="AK72" i="9"/>
  <c r="AK156" i="9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F104" i="11"/>
  <c r="I27" i="9"/>
  <c r="I51" i="9" s="1"/>
  <c r="N54" i="9"/>
  <c r="AM54" i="9" s="1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K67" i="9"/>
  <c r="AK161" i="9"/>
  <c r="AK115" i="9"/>
  <c r="I29" i="9"/>
  <c r="I60" i="9" s="1"/>
  <c r="I54" i="9"/>
  <c r="N14" i="9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27" i="9"/>
  <c r="AM27" i="9" s="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Y160" i="10"/>
  <c r="CX22" i="10"/>
  <c r="CW23" i="10"/>
  <c r="CX152" i="10"/>
  <c r="I23" i="30"/>
  <c r="I40" i="30" s="1"/>
  <c r="AL181" i="9"/>
  <c r="AL182" i="9"/>
  <c r="D88" i="11"/>
  <c r="D25" i="11"/>
  <c r="AL183" i="9"/>
  <c r="AL180" i="9"/>
  <c r="CH209" i="10"/>
  <c r="CH212" i="10"/>
  <c r="CH213" i="10" s="1"/>
  <c r="AL35" i="27"/>
  <c r="T88" i="11" s="1"/>
  <c r="BT212" i="10"/>
  <c r="BT213" i="10" s="1"/>
  <c r="BM212" i="10"/>
  <c r="BM213" i="10" s="1"/>
  <c r="AZ146" i="10"/>
  <c r="X35" i="27"/>
  <c r="T69" i="11"/>
  <c r="T68" i="11"/>
  <c r="BN208" i="10"/>
  <c r="R35" i="27" s="1"/>
  <c r="R49" i="27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BW208" i="10"/>
  <c r="AV14" i="23" s="1"/>
  <c r="AA49" i="27"/>
  <c r="BZ208" i="10"/>
  <c r="BZ209" i="10" s="1"/>
  <c r="AD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AK35" i="27"/>
  <c r="CB47" i="9"/>
  <c r="CC46" i="9"/>
  <c r="CD46" i="9" s="1"/>
  <c r="CF46" i="9" s="1"/>
  <c r="BJ202" i="10"/>
  <c r="BJ205" i="10"/>
  <c r="AY177" i="10"/>
  <c r="AY180" i="10"/>
  <c r="AY181" i="10" s="1"/>
  <c r="AK20" i="9" l="1"/>
  <c r="AK56" i="9"/>
  <c r="F97" i="11"/>
  <c r="F71" i="11"/>
  <c r="F102" i="11"/>
  <c r="F108" i="11"/>
  <c r="CF205" i="10"/>
  <c r="CF202" i="10"/>
  <c r="CB202" i="10"/>
  <c r="CB205" i="10"/>
  <c r="F75" i="11"/>
  <c r="AN20" i="9"/>
  <c r="C27" i="25"/>
  <c r="AM125" i="9"/>
  <c r="AM149" i="9"/>
  <c r="AM130" i="9"/>
  <c r="F73" i="11" s="1"/>
  <c r="AN96" i="9"/>
  <c r="F23" i="11"/>
  <c r="AM137" i="9"/>
  <c r="CE212" i="10"/>
  <c r="CE213" i="10" s="1"/>
  <c r="C25" i="25"/>
  <c r="AN19" i="9"/>
  <c r="D26" i="25" s="1"/>
  <c r="AM188" i="9"/>
  <c r="F37" i="11"/>
  <c r="H98" i="11"/>
  <c r="Y98" i="11" s="1"/>
  <c r="Y108" i="11"/>
  <c r="F15" i="11"/>
  <c r="F14" i="11"/>
  <c r="AM182" i="9"/>
  <c r="F76" i="11" s="1"/>
  <c r="F47" i="11"/>
  <c r="F94" i="11"/>
  <c r="F93" i="11"/>
  <c r="F96" i="11" s="1"/>
  <c r="F107" i="11"/>
  <c r="F88" i="11"/>
  <c r="F87" i="11"/>
  <c r="F74" i="11" s="1"/>
  <c r="AM146" i="9"/>
  <c r="F25" i="11"/>
  <c r="F48" i="11"/>
  <c r="F35" i="11"/>
  <c r="C28" i="25"/>
  <c r="F68" i="11"/>
  <c r="N30" i="9"/>
  <c r="AM30" i="9" s="1"/>
  <c r="AM14" i="9"/>
  <c r="BD32" i="23"/>
  <c r="BC6" i="23"/>
  <c r="BD26" i="23"/>
  <c r="V10" i="23" s="1"/>
  <c r="D7" i="11"/>
  <c r="D32" i="11"/>
  <c r="D53" i="11" s="1"/>
  <c r="D63" i="11" s="1"/>
  <c r="D92" i="11" s="1"/>
  <c r="N60" i="9"/>
  <c r="AM60" i="9" s="1"/>
  <c r="AM29" i="9"/>
  <c r="BL202" i="10"/>
  <c r="BL205" i="10"/>
  <c r="BI26" i="23"/>
  <c r="BJ26" i="23" s="1"/>
  <c r="AG10" i="23" s="1"/>
  <c r="AI10" i="23" s="1"/>
  <c r="Z10" i="23"/>
  <c r="C30" i="25"/>
  <c r="F17" i="11"/>
  <c r="N25" i="9"/>
  <c r="AM25" i="9" s="1"/>
  <c r="AM16" i="9"/>
  <c r="C32" i="25" s="1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104" i="9"/>
  <c r="AL120" i="9"/>
  <c r="E80" i="11" s="1"/>
  <c r="AL111" i="9"/>
  <c r="AL105" i="9"/>
  <c r="E46" i="11" s="1"/>
  <c r="AL144" i="9"/>
  <c r="AL35" i="9"/>
  <c r="AL167" i="9"/>
  <c r="E110" i="11" s="1"/>
  <c r="E95" i="11" s="1"/>
  <c r="AL159" i="9"/>
  <c r="AL107" i="9"/>
  <c r="AL98" i="9"/>
  <c r="AL129" i="9"/>
  <c r="AL11" i="9"/>
  <c r="AL8" i="9"/>
  <c r="AL157" i="9"/>
  <c r="AL121" i="9"/>
  <c r="E81" i="11" s="1"/>
  <c r="AL113" i="9"/>
  <c r="E47" i="11" s="1"/>
  <c r="AL26" i="9"/>
  <c r="AL176" i="9"/>
  <c r="AL177" i="9"/>
  <c r="AL136" i="9"/>
  <c r="AL92" i="9"/>
  <c r="AL34" i="9"/>
  <c r="AL163" i="9"/>
  <c r="AL93" i="9"/>
  <c r="AL175" i="9"/>
  <c r="E58" i="11" s="1"/>
  <c r="AL108" i="9"/>
  <c r="AL101" i="9"/>
  <c r="E42" i="11" s="1"/>
  <c r="AL110" i="9"/>
  <c r="AL10" i="9"/>
  <c r="AM20" i="9" s="1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AL9" i="9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E83" i="11" s="1"/>
  <c r="AL155" i="9"/>
  <c r="AL174" i="9"/>
  <c r="AL115" i="9"/>
  <c r="AL148" i="9"/>
  <c r="AL149" i="9" s="1"/>
  <c r="AL156" i="9"/>
  <c r="AL122" i="9"/>
  <c r="E82" i="11" s="1"/>
  <c r="AL69" i="9"/>
  <c r="E33" i="11" s="1"/>
  <c r="AL112" i="9"/>
  <c r="E44" i="11" s="1"/>
  <c r="AL71" i="9"/>
  <c r="AL142" i="9"/>
  <c r="E76" i="11" s="1"/>
  <c r="AL70" i="9"/>
  <c r="AL160" i="9"/>
  <c r="AL134" i="9"/>
  <c r="AL43" i="9"/>
  <c r="AL169" i="9"/>
  <c r="E113" i="11" s="1"/>
  <c r="AL55" i="9"/>
  <c r="AL173" i="9"/>
  <c r="E57" i="11" s="1"/>
  <c r="AL67" i="9"/>
  <c r="AL13" i="9"/>
  <c r="E35" i="11" s="1"/>
  <c r="AK180" i="9"/>
  <c r="G27" i="9" s="1"/>
  <c r="D47" i="11"/>
  <c r="D54" i="11" s="1"/>
  <c r="AK181" i="9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AM37" i="9" s="1"/>
  <c r="D48" i="11"/>
  <c r="AW149" i="10"/>
  <c r="AW150" i="10" s="1"/>
  <c r="AK183" i="9"/>
  <c r="D66" i="11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X88" i="11" s="1"/>
  <c r="CG209" i="10"/>
  <c r="BQ212" i="10"/>
  <c r="BQ213" i="10" s="1"/>
  <c r="O35" i="27"/>
  <c r="AZ14" i="23"/>
  <c r="T35" i="27"/>
  <c r="CD209" i="10"/>
  <c r="J23" i="30"/>
  <c r="G23" i="27"/>
  <c r="CX142" i="10"/>
  <c r="CW152" i="10"/>
  <c r="CW22" i="10"/>
  <c r="CV23" i="10"/>
  <c r="CA212" i="10"/>
  <c r="CA213" i="10" s="1"/>
  <c r="BC14" i="23"/>
  <c r="AI35" i="27"/>
  <c r="Q88" i="11" s="1"/>
  <c r="CG212" i="10"/>
  <c r="CG213" i="10" s="1"/>
  <c r="I41" i="30"/>
  <c r="E69" i="11"/>
  <c r="BQ209" i="10"/>
  <c r="BN209" i="10"/>
  <c r="BR209" i="10"/>
  <c r="AA35" i="27"/>
  <c r="I88" i="11" s="1"/>
  <c r="E68" i="11"/>
  <c r="BY209" i="10"/>
  <c r="BK209" i="10"/>
  <c r="E104" i="11"/>
  <c r="H31" i="9"/>
  <c r="M31" i="9"/>
  <c r="AL31" i="9" s="1"/>
  <c r="M16" i="9"/>
  <c r="M25" i="9" s="1"/>
  <c r="AL25" i="9" s="1"/>
  <c r="H16" i="9"/>
  <c r="H25" i="9" s="1"/>
  <c r="E108" i="11"/>
  <c r="E98" i="11" s="1"/>
  <c r="E97" i="11"/>
  <c r="D99" i="11"/>
  <c r="D24" i="11"/>
  <c r="E65" i="11"/>
  <c r="L16" i="9"/>
  <c r="L25" i="9" s="1"/>
  <c r="D75" i="11"/>
  <c r="G16" i="9"/>
  <c r="G25" i="9" s="1"/>
  <c r="D68" i="11"/>
  <c r="M17" i="9"/>
  <c r="M24" i="9" s="1"/>
  <c r="AL24" i="9" s="1"/>
  <c r="H17" i="9"/>
  <c r="H24" i="9" s="1"/>
  <c r="D69" i="11"/>
  <c r="G17" i="9"/>
  <c r="G24" i="9" s="1"/>
  <c r="D76" i="11"/>
  <c r="L17" i="9"/>
  <c r="L24" i="9" s="1"/>
  <c r="G14" i="9"/>
  <c r="G30" i="9" s="1"/>
  <c r="D101" i="1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107" i="11"/>
  <c r="E71" i="11"/>
  <c r="E102" i="11"/>
  <c r="AW14" i="23"/>
  <c r="BY212" i="10"/>
  <c r="BY213" i="10" s="1"/>
  <c r="V35" i="27"/>
  <c r="BN212" i="10"/>
  <c r="BN213" i="10" s="1"/>
  <c r="BX212" i="10"/>
  <c r="BX213" i="10" s="1"/>
  <c r="BW209" i="10"/>
  <c r="AB35" i="27"/>
  <c r="J88" i="11" s="1"/>
  <c r="AC35" i="27"/>
  <c r="K88" i="11" s="1"/>
  <c r="BW212" i="10"/>
  <c r="BW213" i="10" s="1"/>
  <c r="AG35" i="27"/>
  <c r="O88" i="11" s="1"/>
  <c r="BZ212" i="10"/>
  <c r="BZ213" i="10" s="1"/>
  <c r="BO209" i="10"/>
  <c r="BS212" i="10"/>
  <c r="BS213" i="10" s="1"/>
  <c r="AY14" i="23"/>
  <c r="S35" i="27"/>
  <c r="BS209" i="10"/>
  <c r="AD35" i="27"/>
  <c r="L88" i="11" s="1"/>
  <c r="BV209" i="10"/>
  <c r="BB14" i="23"/>
  <c r="Z35" i="27"/>
  <c r="H88" i="11" s="1"/>
  <c r="Y88" i="11" s="1"/>
  <c r="BV212" i="10"/>
  <c r="BV213" i="10" s="1"/>
  <c r="CC209" i="10"/>
  <c r="O69" i="11"/>
  <c r="O68" i="11"/>
  <c r="L69" i="11"/>
  <c r="L68" i="11"/>
  <c r="I69" i="11"/>
  <c r="I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CC47" i="9"/>
  <c r="CD47" i="9" s="1"/>
  <c r="CF47" i="9" s="1"/>
  <c r="CB48" i="9"/>
  <c r="S88" i="11"/>
  <c r="W88" i="11" s="1"/>
  <c r="F98" i="11" l="1"/>
  <c r="F67" i="11"/>
  <c r="AL137" i="9"/>
  <c r="AL130" i="9"/>
  <c r="E73" i="11" s="1"/>
  <c r="AF49" i="27"/>
  <c r="CB208" i="10"/>
  <c r="CF208" i="10"/>
  <c r="AJ49" i="27"/>
  <c r="F72" i="11"/>
  <c r="F66" i="11"/>
  <c r="F54" i="11"/>
  <c r="F49" i="11"/>
  <c r="F99" i="11"/>
  <c r="G24" i="11"/>
  <c r="I17" i="9"/>
  <c r="I24" i="9" s="1"/>
  <c r="N17" i="9"/>
  <c r="F69" i="11"/>
  <c r="E48" i="11"/>
  <c r="E49" i="11" s="1"/>
  <c r="E38" i="11" s="1"/>
  <c r="E25" i="11"/>
  <c r="E93" i="11"/>
  <c r="E96" i="11" s="1"/>
  <c r="E94" i="11"/>
  <c r="AL29" i="9"/>
  <c r="E15" i="11"/>
  <c r="E14" i="11"/>
  <c r="AL125" i="9"/>
  <c r="E75" i="11"/>
  <c r="AL14" i="9"/>
  <c r="E54" i="11"/>
  <c r="AM96" i="9"/>
  <c r="E23" i="11"/>
  <c r="AL20" i="9"/>
  <c r="AM19" i="9"/>
  <c r="C26" i="25" s="1"/>
  <c r="AL19" i="9"/>
  <c r="AL16" i="9"/>
  <c r="E87" i="11"/>
  <c r="E74" i="11" s="1"/>
  <c r="E88" i="11"/>
  <c r="AL146" i="9"/>
  <c r="AL140" i="9"/>
  <c r="AL17" i="9"/>
  <c r="BL208" i="10"/>
  <c r="P49" i="27"/>
  <c r="E101" i="11"/>
  <c r="AL188" i="9"/>
  <c r="E37" i="11"/>
  <c r="BB9" i="9"/>
  <c r="AE10" i="23"/>
  <c r="AF10" i="23" s="1"/>
  <c r="J11" i="25"/>
  <c r="D65" i="11"/>
  <c r="G29" i="9"/>
  <c r="G60" i="9" s="1"/>
  <c r="D96" i="11"/>
  <c r="D98" i="11"/>
  <c r="D103" i="11"/>
  <c r="D104" i="11"/>
  <c r="D102" i="11"/>
  <c r="L28" i="9"/>
  <c r="G54" i="9"/>
  <c r="L54" i="9"/>
  <c r="L29" i="9"/>
  <c r="L60" i="9" s="1"/>
  <c r="G28" i="9"/>
  <c r="G37" i="9" s="1"/>
  <c r="L27" i="9"/>
  <c r="L51" i="9" s="1"/>
  <c r="L14" i="9"/>
  <c r="L30" i="9" s="1"/>
  <c r="D49" i="11"/>
  <c r="L31" i="9"/>
  <c r="G31" i="9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D38" i="11"/>
  <c r="D36" i="11"/>
  <c r="H51" i="9"/>
  <c r="H37" i="9"/>
  <c r="M51" i="9"/>
  <c r="AL51" i="9" s="1"/>
  <c r="M37" i="9"/>
  <c r="AL37" i="9" s="1"/>
  <c r="E67" i="11"/>
  <c r="G51" i="9"/>
  <c r="BJ212" i="10"/>
  <c r="BJ213" i="10" s="1"/>
  <c r="BJ209" i="10"/>
  <c r="CB49" i="9"/>
  <c r="CC48" i="9"/>
  <c r="CD48" i="9" s="1"/>
  <c r="CF48" i="9" s="1"/>
  <c r="R68" i="11" l="1"/>
  <c r="R69" i="11"/>
  <c r="AJ35" i="27"/>
  <c r="R88" i="11" s="1"/>
  <c r="BE14" i="23"/>
  <c r="CF212" i="10"/>
  <c r="CF213" i="10" s="1"/>
  <c r="CF209" i="10"/>
  <c r="BA14" i="23"/>
  <c r="AF35" i="27"/>
  <c r="N88" i="11" s="1"/>
  <c r="CB212" i="10"/>
  <c r="CB213" i="10" s="1"/>
  <c r="CB209" i="10"/>
  <c r="N69" i="11"/>
  <c r="N68" i="11"/>
  <c r="N24" i="9"/>
  <c r="AM24" i="9" s="1"/>
  <c r="AM17" i="9"/>
  <c r="C33" i="25" s="1"/>
  <c r="F36" i="11"/>
  <c r="F38" i="11"/>
  <c r="E72" i="11"/>
  <c r="E66" i="11"/>
  <c r="BL209" i="10"/>
  <c r="BL212" i="10"/>
  <c r="BL213" i="10" s="1"/>
  <c r="P35" i="27"/>
  <c r="F24" i="11"/>
  <c r="E99" i="11"/>
  <c r="E24" i="11"/>
  <c r="L37" i="9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CU35" i="10" l="1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CT36" i="10" l="1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<sst xmlns="http://schemas.openxmlformats.org/spreadsheetml/2006/main" count="36360" uniqueCount="12030">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</sst>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41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  <xf numFmtId="22" fontId="0" fillId="0" borderId="0" xfId="0" applyNumberFormat="1" applyAlignme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13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#N/A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49.9%</c:v>
                </c:pt>
                <c:pt idx="3">
                  <c:v>AIMF II 13.6%</c:v>
                </c:pt>
                <c:pt idx="4">
                  <c:v>AIMF II 13.9%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#N/A</c:v>
                </c:pt>
                <c:pt idx="1">
                  <c:v>2500000</c:v>
                </c:pt>
                <c:pt idx="2">
                  <c:v>5500000</c:v>
                </c:pt>
                <c:pt idx="3">
                  <c:v>1498070.9692780001</c:v>
                </c:pt>
                <c:pt idx="4">
                  <c:v>1530269.111693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zero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94848"/>
        <c:axId val="185296384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#N/A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94848"/>
        <c:axId val="185296384"/>
      </c:lineChart>
      <c:dateAx>
        <c:axId val="185294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5296384"/>
        <c:crosses val="autoZero"/>
        <c:auto val="1"/>
        <c:lblOffset val="100"/>
        <c:baseTimeUnit val="days"/>
      </c:dateAx>
      <c:valAx>
        <c:axId val="18529638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5294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#N/A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4864"/>
        <c:axId val="186322944"/>
      </c:barChart>
      <c:valAx>
        <c:axId val="1863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6324864"/>
        <c:crosses val="autoZero"/>
        <c:crossBetween val="between"/>
      </c:valAx>
      <c:dateAx>
        <c:axId val="186324864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6322944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0576"/>
        <c:axId val="186362112"/>
      </c:areaChart>
      <c:dateAx>
        <c:axId val="1863605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6362112"/>
        <c:crosses val="autoZero"/>
        <c:auto val="1"/>
        <c:lblOffset val="100"/>
        <c:baseTimeUnit val="days"/>
      </c:dateAx>
      <c:valAx>
        <c:axId val="18636211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6360576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-2398849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5217792"/>
        <c:axId val="185219328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31139168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17792"/>
        <c:axId val="185219328"/>
      </c:lineChart>
      <c:dateAx>
        <c:axId val="1852177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5219328"/>
        <c:crosses val="autoZero"/>
        <c:auto val="1"/>
        <c:lblOffset val="100"/>
        <c:baseTimeUnit val="days"/>
      </c:dateAx>
      <c:valAx>
        <c:axId val="185219328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521779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#N/A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#N/A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#N/A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#N/A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444608"/>
        <c:axId val="187450880"/>
      </c:barChart>
      <c:catAx>
        <c:axId val="187444608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7450880"/>
        <c:crosses val="autoZero"/>
        <c:auto val="1"/>
        <c:lblAlgn val="ctr"/>
        <c:lblOffset val="100"/>
        <c:noMultiLvlLbl val="0"/>
      </c:catAx>
      <c:valAx>
        <c:axId val="1874508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744460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488"/>
        <c:axId val="187185024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96544"/>
        <c:axId val="187186560"/>
      </c:lineChart>
      <c:catAx>
        <c:axId val="18718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7185024"/>
        <c:crosses val="autoZero"/>
        <c:auto val="1"/>
        <c:lblAlgn val="ctr"/>
        <c:lblOffset val="100"/>
        <c:noMultiLvlLbl val="0"/>
      </c:catAx>
      <c:valAx>
        <c:axId val="1871850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7183488"/>
        <c:crosses val="autoZero"/>
        <c:crossBetween val="between"/>
      </c:valAx>
      <c:valAx>
        <c:axId val="1871865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7196544"/>
        <c:crosses val="max"/>
        <c:crossBetween val="between"/>
      </c:valAx>
      <c:catAx>
        <c:axId val="18719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7186560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#N/A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14464"/>
        <c:axId val="187228544"/>
      </c:lineChart>
      <c:catAx>
        <c:axId val="18721446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7228544"/>
        <c:crosses val="autoZero"/>
        <c:auto val="1"/>
        <c:lblAlgn val="ctr"/>
        <c:lblOffset val="100"/>
        <c:noMultiLvlLbl val="0"/>
      </c:catAx>
      <c:valAx>
        <c:axId val="1872285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72144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39478.208333333336</v>
      </c>
      <c r="G2" s="831">
        <v>11538909</v>
      </c>
      <c r="H2" s="835"/>
      <c r="I2" s="887">
        <v>42186</v>
      </c>
      <c r="J2" s="831" t="s">
        <v>12006</v>
      </c>
      <c r="K2" s="836">
        <v>1.04975</v>
      </c>
      <c r="L2" s="835">
        <v>42209.166666666664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40071.166666666664</v>
      </c>
      <c r="T2" s="1139">
        <v>42216.166666666664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1139">
        <v>40339.166666666664</v>
      </c>
      <c r="AE2" s="831" t="s">
        <v>315</v>
      </c>
      <c r="AF2" s="835">
        <v>0.05</v>
      </c>
      <c r="AG2" s="835"/>
      <c r="AI2" s="835"/>
      <c r="AJ2" s="1139">
        <v>42198.166666666664</v>
      </c>
      <c r="AK2" s="889" t="s">
        <v>12019</v>
      </c>
      <c r="AL2" s="835"/>
      <c r="AM2" s="1139">
        <v>42198.166666666664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2500000</v>
      </c>
      <c r="AV2" s="831">
        <v>2500000</v>
      </c>
      <c r="AW2" s="831" t="s">
        <v>297</v>
      </c>
      <c r="AX2" s="831">
        <v>1</v>
      </c>
      <c r="AY2" s="831">
        <v>2500000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1139">
        <v>42198.166666666664</v>
      </c>
      <c r="BJ2" s="1140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1139">
        <v>37257.208333333336</v>
      </c>
      <c r="BU2" s="1139">
        <v>42209.166666666664</v>
      </c>
      <c r="BV2" s="831">
        <v>1.04975</v>
      </c>
      <c r="BW2" s="831">
        <v>0.91354999999999997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39478.208333333336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42185.166666666664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41150.166666666664</v>
      </c>
      <c r="T3" s="1139">
        <v>42247.166666666664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1139">
        <v>40983.166666666664</v>
      </c>
      <c r="AE3" s="831" t="s">
        <v>334</v>
      </c>
      <c r="AF3" s="835">
        <v>0.02</v>
      </c>
      <c r="AG3" s="835"/>
      <c r="AJ3" s="1139">
        <v>40847.166666666664</v>
      </c>
      <c r="AK3" s="831" t="s">
        <v>12020</v>
      </c>
      <c r="AL3" s="835"/>
      <c r="AM3" s="1139">
        <v>41495.166666666664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1530269.111693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39478.208333333336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42153.166666666664</v>
      </c>
      <c r="N4" s="831" t="s">
        <v>664</v>
      </c>
      <c r="O4" s="831">
        <v>1572600</v>
      </c>
      <c r="P4" s="831">
        <v>2006507.1770329999</v>
      </c>
      <c r="Q4" s="831">
        <v>1498070.9692780001</v>
      </c>
      <c r="R4" s="835" t="s">
        <v>12006</v>
      </c>
      <c r="S4" s="835">
        <v>40905.208333333336</v>
      </c>
      <c r="T4" s="1139">
        <v>42292.166666666664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1139">
        <v>41150.166666666664</v>
      </c>
      <c r="AE4" s="831" t="s">
        <v>288</v>
      </c>
      <c r="AF4" s="835">
        <v>0.1</v>
      </c>
      <c r="AG4" s="835"/>
      <c r="AJ4" s="1139">
        <v>40843.166666666664</v>
      </c>
      <c r="AM4" s="1139">
        <v>40674.166666666664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1572600</v>
      </c>
      <c r="AV4" s="831">
        <v>2006507.1770329999</v>
      </c>
      <c r="AW4" s="831" t="s">
        <v>12006</v>
      </c>
      <c r="AX4" s="831">
        <v>1</v>
      </c>
      <c r="AY4" s="831">
        <v>1498070.9692780001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39478.208333333336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42124.166666666664</v>
      </c>
      <c r="N5" s="831" t="s">
        <v>664</v>
      </c>
      <c r="O5" s="831">
        <v>1606400</v>
      </c>
      <c r="P5" s="831">
        <v>1998009.950249</v>
      </c>
      <c r="Q5" s="831">
        <v>1530269.111693</v>
      </c>
      <c r="R5" s="835" t="s">
        <v>12006</v>
      </c>
      <c r="S5" s="835">
        <v>40165.208333333336</v>
      </c>
      <c r="T5" s="1139">
        <v>42292.166666666664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2285972.8506789999</v>
      </c>
      <c r="AB5" s="831" t="s">
        <v>12006</v>
      </c>
      <c r="AC5" s="1139">
        <v>41243.208333333336</v>
      </c>
      <c r="AE5" s="831" t="s">
        <v>286</v>
      </c>
      <c r="AF5" s="835">
        <v>0.25</v>
      </c>
      <c r="AG5" s="835"/>
      <c r="AJ5" s="1139">
        <v>40752.166666666664</v>
      </c>
      <c r="AM5" s="1139">
        <v>40644.166666666664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39478.208333333336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42094.166666666664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2015956.180043</v>
      </c>
      <c r="AB6" s="831" t="s">
        <v>12006</v>
      </c>
      <c r="AC6" s="1139">
        <v>41614.208333333336</v>
      </c>
      <c r="AJ6" s="1139">
        <v>40640.166666666664</v>
      </c>
      <c r="AM6" s="1139">
        <v>40451.166666666664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1285949</v>
      </c>
      <c r="AV6" s="831">
        <v>1638364.141573</v>
      </c>
      <c r="AW6" s="831" t="s">
        <v>12006</v>
      </c>
      <c r="AX6" s="831">
        <v>1</v>
      </c>
      <c r="AY6" s="831">
        <v>1225005.001191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39478.208333333336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42062.208333333336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1498070.9692780001</v>
      </c>
      <c r="AB7" s="831" t="s">
        <v>12006</v>
      </c>
      <c r="AC7" s="1139">
        <v>41636.208333333336</v>
      </c>
      <c r="AM7" s="1139">
        <v>40451.166666666664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1046115.7418430001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39478.208333333336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42034.208333333336</v>
      </c>
      <c r="X8" s="831" t="s">
        <v>12013</v>
      </c>
      <c r="Y8" s="831" t="s">
        <v>663</v>
      </c>
      <c r="Z8" s="831">
        <v>2116250</v>
      </c>
      <c r="AA8" s="831">
        <v>2015956.180043</v>
      </c>
      <c r="AB8" s="831" t="s">
        <v>12006</v>
      </c>
      <c r="AC8" s="1139">
        <v>41704.208333333336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784300</v>
      </c>
      <c r="AV8" s="831">
        <v>1000701.754386</v>
      </c>
      <c r="AW8" s="831" t="s">
        <v>12006</v>
      </c>
      <c r="AX8" s="831">
        <v>1</v>
      </c>
      <c r="AY8" s="831">
        <v>747130.26911200001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39478.208333333336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42004.208333333336</v>
      </c>
      <c r="X9" s="831" t="s">
        <v>12014</v>
      </c>
      <c r="Y9" s="831" t="s">
        <v>460</v>
      </c>
      <c r="Z9" s="831">
        <v>1572600</v>
      </c>
      <c r="AA9" s="831">
        <v>1498070.9692780001</v>
      </c>
      <c r="AB9" s="831" t="s">
        <v>12006</v>
      </c>
      <c r="AC9" s="1139">
        <v>41726.166666666664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1494260.538223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39478.208333333336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41971.208333333336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1139">
        <v>41744.166666666664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4589333.25</v>
      </c>
      <c r="AV10" s="831">
        <v>5845448.4392860001</v>
      </c>
      <c r="AW10" s="831" t="s">
        <v>12006</v>
      </c>
      <c r="AX10" s="831">
        <v>1</v>
      </c>
      <c r="AY10" s="831">
        <v>4371834.4844009997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39478.208333333336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41943.166666666664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1139">
        <v>42216.166666666664</v>
      </c>
      <c r="AP11" s="831" t="str">
        <f t="shared" si="0"/>
        <v>Debt</v>
      </c>
      <c r="AQ11" s="831" t="s">
        <v>460</v>
      </c>
      <c r="AR11" s="831" t="s">
        <v>12025</v>
      </c>
      <c r="AS11" s="831">
        <v>53</v>
      </c>
      <c r="AT11" s="831" t="s">
        <v>12022</v>
      </c>
      <c r="AU11" s="831">
        <v>0.65</v>
      </c>
      <c r="AV11" s="831">
        <v>-28708.452541999999</v>
      </c>
      <c r="AW11" s="831" t="s">
        <v>12006</v>
      </c>
      <c r="AX11" s="831">
        <v>1</v>
      </c>
      <c r="AY11" s="831">
        <v>0.61919500000000005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39478.208333333336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41912.166666666664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1139">
        <v>42247.166666666664</v>
      </c>
      <c r="AP12" s="831" t="str">
        <f t="shared" si="0"/>
        <v>Debt</v>
      </c>
      <c r="AQ12" s="831" t="s">
        <v>664</v>
      </c>
      <c r="AR12" s="831" t="s">
        <v>12025</v>
      </c>
      <c r="AS12" s="831">
        <v>53</v>
      </c>
      <c r="AT12" s="831" t="s">
        <v>12022</v>
      </c>
      <c r="AU12" s="831">
        <v>1411920</v>
      </c>
      <c r="AV12" s="831">
        <v>1801262.9967469999</v>
      </c>
      <c r="AW12" s="831" t="s">
        <v>12006</v>
      </c>
      <c r="AX12" s="831">
        <v>1</v>
      </c>
      <c r="AY12" s="831">
        <v>1345005.953799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39478.208333333336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41880.166666666664</v>
      </c>
      <c r="X13" s="831" t="s">
        <v>12018</v>
      </c>
      <c r="Y13" s="831" t="s">
        <v>664</v>
      </c>
      <c r="Z13" s="831">
        <v>3179000</v>
      </c>
      <c r="AA13" s="831">
        <v>3028340.080972</v>
      </c>
      <c r="AB13" s="831" t="s">
        <v>12006</v>
      </c>
      <c r="AC13" s="1139">
        <v>42292.166666666664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39478.208333333336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41851.166666666664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39478.208333333336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41820.166666666664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39478.208333333336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41789.166666666664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39478.208333333336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41759.166666666664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39507.208333333336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41729.166666666664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39507.208333333336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41698.208333333336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39507.208333333336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41670.208333333336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39507.208333333336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41639.208333333336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39507.208333333336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41607.208333333336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39507.208333333336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41578.166666666664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39507.208333333336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41547.166666666664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39507.208333333336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41516.166666666664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39507.208333333336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41486.166666666664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39507.208333333336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41455.166666666664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39507.208333333336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41425.166666666664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39507.208333333336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41394.166666666664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39507.208333333336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41362.166666666664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39507.208333333336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41333.208333333336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39507.208333333336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41305.208333333336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39507.208333333336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41274.208333333336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39538.166666666664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41243.208333333336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39538.166666666664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41213.166666666664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39538.166666666664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41180.166666666664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39538.166666666664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41152.166666666664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39538.166666666664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41121.166666666664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39538.166666666664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41089.166666666664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39538.166666666664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41060.166666666664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39538.166666666664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41029.166666666664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39538.166666666664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40998.166666666664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39538.166666666664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40968.208333333336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39538.166666666664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40939.208333333336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39538.166666666664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40908.208333333336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39538.166666666664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40877.208333333336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39538.166666666664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40847.166666666664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39538.166666666664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40816.166666666664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39538.166666666664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40786.166666666664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39568.166666666664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40753.166666666664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39568.166666666664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40724.166666666664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39568.166666666664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40694.166666666664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39568.166666666664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40663.166666666664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39568.166666666664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40633.166666666664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39568.166666666664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40602.208333333336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39568.166666666664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40574.208333333336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39568.166666666664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40543.208333333336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39568.166666666664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40512.208333333336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39568.166666666664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40482.166666666664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39568.166666666664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40451.166666666664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39568.166666666664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40421.166666666664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39568.166666666664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40390.166666666664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39568.166666666664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40359.166666666664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39568.166666666664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40329.166666666664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39568.166666666664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40298.166666666664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39599.166666666664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1139">
        <v>40268.166666666664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39599.166666666664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1139">
        <v>40237.208333333336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39599.166666666664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1139">
        <v>40209.208333333336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39599.166666666664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1139">
        <v>40178.208333333336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39599.166666666664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1139">
        <v>40147.208333333336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39599.166666666664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1139">
        <v>40116.166666666664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39599.166666666664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1139">
        <v>40086.166666666664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39599.166666666664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1139">
        <v>40056.166666666664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39599.166666666664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1139">
        <v>40025.166666666664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39599.166666666664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1139">
        <v>39994.166666666664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39599.166666666664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1139">
        <v>39964.166666666664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39599.166666666664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1139">
        <v>39933.166666666664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39599.166666666664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1139">
        <v>39903.166666666664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39599.166666666664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1139">
        <v>39872.208333333336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39599.166666666664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1139">
        <v>39843.208333333336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39599.166666666664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1139">
        <v>39813.208333333336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39629.166666666664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1139">
        <v>39782.208333333336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39629.166666666664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1139">
        <v>39752.166666666664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39629.166666666664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1139">
        <v>39721.166666666664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39629.166666666664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1139">
        <v>39691.166666666664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39629.166666666664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1139">
        <v>39660.166666666664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39629.166666666664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1139">
        <v>39629.166666666664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39629.166666666664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1139">
        <v>39599.166666666664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39629.166666666664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1139">
        <v>39568.166666666664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39629.166666666664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1139">
        <v>39538.166666666664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39629.166666666664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1139">
        <v>39507.208333333336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39629.166666666664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1139">
        <v>39478.208333333336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39629.166666666664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1139">
        <v>39447.208333333336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39629.166666666664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1139">
        <v>39416.208333333336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39629.166666666664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1139">
        <v>39386.166666666664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39629.166666666664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1139">
        <v>39353.166666666664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39629.166666666664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1139">
        <v>39325.166666666664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39660.166666666664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1139">
        <v>39294.166666666664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39660.166666666664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1139">
        <v>39262.166666666664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39660.166666666664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1139">
        <v>39233.166666666664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39660.166666666664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1139">
        <v>39202.166666666664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39660.166666666664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1139">
        <v>39171.166666666664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39660.166666666664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1139">
        <v>39141.208333333336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39660.166666666664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1139">
        <v>39113.208333333336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39660.166666666664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1139">
        <v>39080.208333333336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39660.166666666664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1139">
        <v>39051.208333333336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39660.166666666664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1139">
        <v>39021.166666666664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39660.166666666664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1139">
        <v>38989.166666666664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39660.166666666664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1139">
        <v>38960.166666666664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39660.166666666664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1139">
        <v>38929.166666666664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39660.166666666664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1139">
        <v>38898.166666666664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39660.166666666664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1139">
        <v>38868.166666666664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39660.166666666664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1139">
        <v>38835.166666666664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39691.166666666664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1139">
        <v>38807.166666666664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39691.166666666664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1139">
        <v>38776.208333333336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39691.166666666664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1139">
        <v>38748.208333333336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39691.166666666664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39691.166666666664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39691.166666666664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39691.166666666664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39691.166666666664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39691.166666666664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39691.166666666664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39691.166666666664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39691.166666666664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39691.166666666664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39691.166666666664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39691.166666666664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39691.166666666664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39721.166666666664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39721.166666666664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39721.166666666664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39721.166666666664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39721.166666666664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39721.166666666664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39721.166666666664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39721.166666666664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39721.166666666664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39721.166666666664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39721.166666666664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39721.166666666664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39721.166666666664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39721.166666666664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39721.166666666664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39721.166666666664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39752.166666666664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39752.166666666664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39752.166666666664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39752.166666666664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39752.166666666664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39752.166666666664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39752.166666666664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39752.166666666664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39752.166666666664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39752.166666666664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39752.166666666664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39752.166666666664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39752.166666666664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39752.166666666664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39752.166666666664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39752.166666666664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39782.208333333336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39782.208333333336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39782.208333333336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39782.208333333336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39782.208333333336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39782.208333333336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39782.208333333336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39782.208333333336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39782.208333333336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39782.208333333336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39782.208333333336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39782.208333333336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39782.208333333336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39782.208333333336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39782.208333333336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39782.208333333336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39813.208333333336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39813.208333333336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39813.208333333336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39813.208333333336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39813.208333333336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39813.208333333336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39813.208333333336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39813.208333333336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39813.208333333336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39813.208333333336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39813.208333333336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39813.208333333336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39813.208333333336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39813.208333333336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39813.208333333336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39813.208333333336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39844.208333333336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39844.208333333336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39844.208333333336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39844.208333333336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39844.208333333336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39844.208333333336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39844.208333333336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39844.208333333336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39844.208333333336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39844.208333333336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39844.208333333336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39844.208333333336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39844.208333333336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39844.208333333336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39844.208333333336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39844.208333333336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39872.208333333336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39872.208333333336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39872.208333333336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39872.208333333336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39872.208333333336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39872.208333333336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39872.208333333336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39872.208333333336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39872.208333333336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39872.208333333336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39872.208333333336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39872.208333333336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39872.208333333336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39872.208333333336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39872.208333333336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39872.208333333336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39903.166666666664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39903.166666666664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39903.166666666664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39903.166666666664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39903.166666666664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39903.166666666664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39903.166666666664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39903.166666666664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39903.166666666664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39903.166666666664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39903.166666666664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39903.166666666664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39903.166666666664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39903.166666666664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39903.166666666664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39903.166666666664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39933.166666666664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39933.166666666664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39933.166666666664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39933.166666666664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39933.166666666664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39933.166666666664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39933.166666666664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39933.166666666664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39933.166666666664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39933.166666666664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39933.166666666664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39933.166666666664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39933.166666666664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39933.166666666664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39933.166666666664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39933.166666666664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39964.166666666664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39964.166666666664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39964.166666666664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39964.166666666664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39964.166666666664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39964.166666666664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39964.166666666664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39964.166666666664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39964.166666666664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39964.166666666664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39964.166666666664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39964.166666666664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39964.166666666664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39964.166666666664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39964.166666666664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39964.166666666664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39994.166666666664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39994.166666666664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39994.166666666664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39994.166666666664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39994.166666666664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39994.166666666664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39994.166666666664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39994.166666666664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39994.166666666664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39994.166666666664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39994.166666666664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39994.166666666664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39994.166666666664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39994.166666666664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39994.166666666664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39994.166666666664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40025.166666666664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40025.166666666664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40025.166666666664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40025.166666666664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40025.166666666664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40025.166666666664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40025.166666666664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40025.166666666664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40025.166666666664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40025.166666666664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40025.166666666664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40025.166666666664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40025.166666666664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40025.166666666664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40025.166666666664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40025.166666666664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40056.166666666664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40056.166666666664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40056.166666666664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40056.166666666664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40056.166666666664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40056.166666666664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40056.166666666664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40056.166666666664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40056.166666666664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40056.166666666664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40056.166666666664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40056.166666666664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40056.166666666664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40056.166666666664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40056.166666666664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40056.166666666664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40086.166666666664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40086.166666666664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40086.166666666664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40086.166666666664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40086.166666666664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40086.166666666664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40086.166666666664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40086.166666666664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40086.166666666664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40086.166666666664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40086.166666666664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40086.166666666664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40086.166666666664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40086.166666666664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40086.166666666664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40086.166666666664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40117.166666666664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40117.166666666664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40117.166666666664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40117.166666666664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40117.166666666664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40117.166666666664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40117.166666666664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40117.166666666664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40117.166666666664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40117.166666666664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40117.166666666664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40117.166666666664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40117.166666666664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40117.166666666664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40117.166666666664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40117.166666666664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40147.208333333336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40147.208333333336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40147.208333333336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40147.208333333336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40147.208333333336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40147.208333333336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40147.208333333336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40147.208333333336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40147.208333333336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40147.208333333336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40147.208333333336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40147.208333333336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40147.208333333336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40147.208333333336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40147.208333333336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40147.208333333336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40178.208333333336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40178.208333333336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40178.208333333336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40178.208333333336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40178.208333333336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40178.208333333336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40178.208333333336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40178.208333333336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40178.208333333336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40178.208333333336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40178.208333333336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40178.208333333336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40178.208333333336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40178.208333333336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40178.208333333336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40178.208333333336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39478.208333333336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39478.208333333336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39478.208333333336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39478.208333333336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39478.208333333336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39478.208333333336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39478.208333333336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39478.208333333336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39478.208333333336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39478.208333333336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39478.208333333336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39507.208333333336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39507.208333333336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39507.208333333336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39507.208333333336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39507.208333333336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39507.208333333336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39507.208333333336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39507.208333333336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39507.208333333336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39507.208333333336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39507.208333333336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39538.166666666664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39538.166666666664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39538.166666666664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39538.166666666664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39538.166666666664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39538.166666666664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39538.166666666664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39538.166666666664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39538.166666666664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39538.166666666664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39538.166666666664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39568.166666666664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39568.166666666664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39568.166666666664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39568.166666666664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39568.166666666664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39568.166666666664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39568.166666666664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39568.166666666664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39568.166666666664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39568.166666666664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39568.166666666664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39599.166666666664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39599.166666666664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39599.166666666664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39599.166666666664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39599.166666666664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39599.166666666664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39599.166666666664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39599.166666666664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39599.166666666664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39599.166666666664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39599.166666666664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39629.166666666664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39629.166666666664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39629.166666666664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39629.166666666664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39629.166666666664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39629.166666666664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39629.166666666664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39629.166666666664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39629.166666666664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39629.166666666664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39629.166666666664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39660.166666666664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39660.166666666664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39660.166666666664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39660.166666666664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39660.166666666664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39660.166666666664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39660.166666666664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39660.166666666664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39660.166666666664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39660.166666666664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39660.166666666664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39691.166666666664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39691.166666666664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39691.166666666664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39691.166666666664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39691.166666666664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39691.166666666664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39691.166666666664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39691.166666666664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39691.166666666664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39691.166666666664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39691.166666666664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39721.166666666664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39721.166666666664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39721.166666666664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39721.166666666664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39721.166666666664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39721.166666666664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39721.166666666664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39721.166666666664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39721.166666666664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39721.166666666664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39721.166666666664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39752.166666666664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39752.166666666664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39752.166666666664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39752.166666666664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39752.166666666664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39752.166666666664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39752.166666666664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39752.166666666664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39752.166666666664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39752.166666666664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39752.166666666664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39782.208333333336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39782.208333333336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39782.208333333336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39782.208333333336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39782.208333333336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39782.208333333336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39782.208333333336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39782.208333333336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39782.208333333336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39782.208333333336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39782.208333333336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39813.208333333336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39813.208333333336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39813.208333333336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39813.208333333336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39813.208333333336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39813.208333333336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39813.208333333336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39813.208333333336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39813.208333333336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39813.208333333336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39813.208333333336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39844.208333333336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39844.208333333336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39844.208333333336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39844.208333333336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39844.208333333336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39844.208333333336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39844.208333333336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39844.208333333336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39844.208333333336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39844.208333333336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39844.208333333336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39872.208333333336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39872.208333333336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39872.208333333336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39872.208333333336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39872.208333333336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39872.208333333336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39872.208333333336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39872.208333333336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39872.208333333336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39872.208333333336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39872.208333333336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39903.166666666664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39903.166666666664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39903.166666666664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39903.166666666664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39903.166666666664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39903.166666666664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39903.166666666664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39903.166666666664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39903.166666666664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39903.166666666664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39903.166666666664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39933.166666666664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39933.166666666664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39933.166666666664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39933.166666666664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39933.166666666664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39933.166666666664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39933.166666666664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39933.166666666664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39933.166666666664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39933.166666666664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39933.166666666664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39964.166666666664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39964.166666666664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39964.166666666664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39964.166666666664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39964.166666666664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39964.166666666664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39964.166666666664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39964.166666666664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39964.166666666664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39964.166666666664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39964.166666666664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39994.166666666664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39994.166666666664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39994.166666666664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39994.166666666664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39994.166666666664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39994.166666666664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39994.166666666664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39994.166666666664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39994.166666666664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39994.166666666664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39994.166666666664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40025.166666666664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40025.166666666664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40025.166666666664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40025.166666666664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40025.166666666664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40025.166666666664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40025.166666666664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40025.166666666664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40025.166666666664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40025.166666666664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40025.166666666664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40056.166666666664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40056.166666666664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40056.166666666664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40056.166666666664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40056.166666666664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40056.166666666664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40056.166666666664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40056.166666666664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40056.166666666664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40056.166666666664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40056.166666666664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40086.166666666664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40086.166666666664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40086.166666666664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40086.166666666664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40086.166666666664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40086.166666666664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40086.166666666664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40086.166666666664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40086.166666666664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40086.166666666664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40086.166666666664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40117.166666666664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40117.166666666664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40117.166666666664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40117.166666666664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40117.166666666664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40117.166666666664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40117.166666666664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40117.166666666664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40117.166666666664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40117.166666666664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40117.166666666664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40147.208333333336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40147.208333333336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40147.208333333336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40147.208333333336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40147.208333333336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40147.208333333336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40147.208333333336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40147.208333333336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40147.208333333336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40147.208333333336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40147.208333333336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40178.208333333336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40178.208333333336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40178.208333333336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40178.208333333336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40178.208333333336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40178.208333333336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40178.208333333336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40178.208333333336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40178.208333333336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40178.208333333336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40178.208333333336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39478.208333333336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39478.208333333336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39478.208333333336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39478.208333333336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39478.208333333336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39478.208333333336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39478.208333333336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39478.208333333336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39478.208333333336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39478.208333333336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39507.208333333336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39507.208333333336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39507.208333333336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39507.208333333336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39507.208333333336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39507.208333333336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39507.208333333336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39507.208333333336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39507.208333333336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39507.208333333336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39538.166666666664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39538.166666666664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39538.166666666664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39538.166666666664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39538.166666666664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39538.166666666664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39538.166666666664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39538.166666666664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39538.166666666664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39538.166666666664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39568.166666666664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39568.166666666664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39568.166666666664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39568.166666666664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39568.166666666664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39568.166666666664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39568.166666666664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39568.166666666664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39568.166666666664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39568.166666666664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39599.166666666664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39599.166666666664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39599.166666666664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39599.166666666664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39599.166666666664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39599.166666666664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39599.166666666664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39599.166666666664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39599.166666666664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39599.166666666664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39629.166666666664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39629.166666666664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39629.166666666664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39629.166666666664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39629.166666666664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39629.166666666664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39629.166666666664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39629.166666666664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39629.166666666664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39629.166666666664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39660.166666666664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39660.166666666664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39660.166666666664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39660.166666666664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39660.166666666664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39660.166666666664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39660.166666666664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39660.166666666664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39660.166666666664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39660.166666666664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39691.166666666664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39691.166666666664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39691.166666666664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39691.166666666664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39691.166666666664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39691.166666666664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39691.166666666664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39691.166666666664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39691.166666666664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39691.166666666664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39721.166666666664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39721.166666666664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39721.166666666664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39721.166666666664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39721.166666666664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39721.166666666664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39721.166666666664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39721.166666666664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39721.166666666664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39721.166666666664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39752.166666666664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39752.166666666664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39752.166666666664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39752.166666666664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39752.166666666664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39752.166666666664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39752.166666666664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39752.166666666664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39752.166666666664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39752.166666666664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39782.208333333336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39782.208333333336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39782.208333333336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39782.208333333336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39782.208333333336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39782.208333333336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39782.208333333336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39782.208333333336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39782.208333333336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39782.208333333336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39813.208333333336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39813.208333333336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39813.208333333336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39813.208333333336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39813.208333333336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39813.208333333336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39813.208333333336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39813.208333333336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39813.208333333336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39813.208333333336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39844.208333333336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39844.208333333336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39844.208333333336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39844.208333333336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39844.208333333336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39844.208333333336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39844.208333333336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39844.208333333336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39844.208333333336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39844.208333333336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39872.208333333336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39872.208333333336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39872.208333333336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39872.208333333336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39872.208333333336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39872.208333333336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39872.208333333336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39872.208333333336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39872.208333333336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39872.208333333336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39903.166666666664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39903.166666666664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39903.166666666664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39903.166666666664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39903.166666666664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39903.166666666664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39903.166666666664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39903.166666666664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39903.166666666664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39903.166666666664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39933.166666666664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39933.166666666664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39933.166666666664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39933.166666666664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39933.166666666664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39933.166666666664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39933.166666666664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39933.166666666664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39933.166666666664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39933.166666666664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39964.166666666664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39964.166666666664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39964.166666666664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39964.166666666664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39964.166666666664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39964.166666666664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39964.166666666664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39964.166666666664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39964.166666666664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39964.166666666664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39994.166666666664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39994.166666666664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39994.166666666664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39994.166666666664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39994.166666666664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39994.166666666664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39994.166666666664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39994.166666666664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39994.166666666664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39994.166666666664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40025.166666666664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40025.166666666664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40025.166666666664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40025.166666666664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40025.166666666664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40025.166666666664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40025.166666666664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40025.166666666664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40025.166666666664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40025.166666666664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40056.166666666664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40056.166666666664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40056.166666666664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40056.166666666664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40056.166666666664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40056.166666666664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40056.166666666664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40056.166666666664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40056.166666666664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40056.166666666664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40086.166666666664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40086.166666666664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40086.166666666664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40086.166666666664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40086.166666666664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40086.166666666664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40086.166666666664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40086.166666666664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40086.166666666664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40086.166666666664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40117.166666666664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40117.166666666664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40117.166666666664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40117.166666666664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40117.166666666664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40117.166666666664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40117.166666666664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40117.166666666664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40117.166666666664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40117.166666666664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40147.208333333336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40147.208333333336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40147.208333333336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40147.208333333336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40147.208333333336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40147.208333333336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40147.208333333336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40147.208333333336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40147.208333333336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40147.208333333336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40178.208333333336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40178.208333333336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40178.208333333336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40178.208333333336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40178.208333333336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40178.208333333336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40178.208333333336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40178.208333333336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40178.208333333336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40178.208333333336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39478.208333333336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39478.208333333336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39478.208333333336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39478.208333333336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39478.208333333336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39478.208333333336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39507.208333333336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39507.208333333336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39507.208333333336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39507.208333333336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39507.208333333336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39507.208333333336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39538.166666666664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39538.166666666664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39538.166666666664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39538.166666666664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39538.166666666664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39538.166666666664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39568.166666666664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39568.166666666664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39568.166666666664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39568.166666666664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39568.166666666664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39568.166666666664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39599.166666666664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39599.166666666664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39599.166666666664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39599.166666666664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39599.166666666664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39599.166666666664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39629.166666666664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39629.166666666664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39629.166666666664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39629.166666666664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39629.166666666664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39629.166666666664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39660.166666666664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39660.166666666664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39660.166666666664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39660.166666666664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39660.166666666664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39660.166666666664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39691.166666666664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39691.166666666664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39691.166666666664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39691.166666666664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39691.166666666664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39691.166666666664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39721.166666666664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39721.166666666664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39721.166666666664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39721.166666666664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39721.166666666664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39721.166666666664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39752.166666666664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39752.166666666664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39752.166666666664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39752.166666666664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39752.166666666664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39752.166666666664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39782.208333333336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39782.208333333336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39782.208333333336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39782.208333333336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39782.208333333336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39782.208333333336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39813.208333333336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39813.208333333336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39813.208333333336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39813.208333333336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39813.208333333336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39813.208333333336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39844.208333333336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39844.208333333336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39844.208333333336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39844.208333333336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39844.208333333336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39844.208333333336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39872.208333333336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39872.208333333336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39872.208333333336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39872.208333333336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39872.208333333336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39872.208333333336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39903.166666666664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39903.166666666664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39903.166666666664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39903.166666666664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39903.166666666664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39903.166666666664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39933.166666666664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39933.166666666664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39933.166666666664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39933.166666666664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39933.166666666664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39933.166666666664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39964.166666666664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39964.166666666664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39964.166666666664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39964.166666666664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39964.166666666664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39964.166666666664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39994.166666666664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39994.166666666664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39994.166666666664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39994.166666666664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39994.166666666664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39994.166666666664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40025.166666666664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40025.166666666664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40025.166666666664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40025.166666666664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40025.166666666664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40025.166666666664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40056.166666666664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40056.166666666664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40056.166666666664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40056.166666666664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40056.166666666664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40056.166666666664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40086.166666666664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40086.166666666664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40086.166666666664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40086.166666666664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40086.166666666664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40086.166666666664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40117.166666666664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40117.166666666664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40117.166666666664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40117.166666666664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40117.166666666664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40117.166666666664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40147.208333333336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40147.208333333336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40147.208333333336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40147.208333333336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40147.208333333336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40147.208333333336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40178.208333333336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40178.208333333336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40178.208333333336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40178.208333333336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40178.208333333336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40178.208333333336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39478.208333333336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39478.208333333336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39478.208333333336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39507.208333333336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39507.208333333336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39507.208333333336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39538.166666666664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39538.166666666664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39538.166666666664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39568.166666666664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39568.166666666664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39568.166666666664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39599.166666666664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39599.166666666664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39599.166666666664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39629.166666666664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39629.166666666664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39629.166666666664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39660.166666666664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39660.166666666664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39660.166666666664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39691.166666666664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39691.166666666664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39691.166666666664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39721.166666666664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39721.166666666664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39721.166666666664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39752.166666666664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39752.166666666664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39752.166666666664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39782.208333333336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39782.208333333336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39782.208333333336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39813.208333333336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39813.208333333336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39813.208333333336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39844.208333333336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39844.208333333336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39844.208333333336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39872.208333333336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39872.208333333336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39872.208333333336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39903.166666666664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39903.166666666664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39903.166666666664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39933.166666666664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39933.166666666664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39933.166666666664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39964.166666666664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39964.166666666664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39964.166666666664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39994.166666666664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39994.166666666664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39994.166666666664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40025.166666666664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40025.166666666664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40025.166666666664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40056.166666666664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40056.166666666664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40056.166666666664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40086.166666666664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40086.166666666664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40086.166666666664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40117.166666666664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40117.166666666664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40117.166666666664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40147.208333333336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40147.208333333336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40147.208333333336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40178.208333333336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40178.208333333336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40178.208333333336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39478.208333333336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39478.208333333336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39478.208333333336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39478.208333333336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39478.208333333336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39478.208333333336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39478.208333333336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39478.208333333336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39478.208333333336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39507.208333333336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39507.208333333336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39507.208333333336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39507.208333333336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39507.208333333336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39507.208333333336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39507.208333333336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39507.208333333336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39507.208333333336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39538.166666666664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39538.166666666664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39538.166666666664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39538.166666666664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39538.166666666664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39538.166666666664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39538.166666666664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39538.166666666664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39538.166666666664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39568.166666666664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39568.166666666664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39568.166666666664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39568.166666666664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39568.166666666664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39568.166666666664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39568.166666666664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39568.166666666664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39568.166666666664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39599.166666666664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39599.166666666664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39599.166666666664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39599.166666666664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39599.166666666664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39599.166666666664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39599.166666666664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39599.166666666664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39599.166666666664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39629.166666666664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39629.166666666664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39629.166666666664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39629.166666666664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39629.166666666664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39629.166666666664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39629.166666666664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39629.166666666664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39629.166666666664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39660.166666666664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39660.166666666664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39660.166666666664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39660.166666666664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39660.166666666664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39660.166666666664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39660.166666666664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39660.166666666664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39660.166666666664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39691.166666666664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39691.166666666664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39691.166666666664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39691.166666666664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39691.166666666664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39691.166666666664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39691.166666666664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39691.166666666664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39691.166666666664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39721.166666666664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39721.166666666664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39721.166666666664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39721.166666666664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39721.166666666664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39721.166666666664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39721.166666666664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39721.166666666664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39721.166666666664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39752.166666666664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39752.166666666664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39752.166666666664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39752.166666666664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39752.166666666664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39752.166666666664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39752.166666666664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39752.166666666664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39752.166666666664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39782.208333333336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39782.208333333336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39782.208333333336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39782.208333333336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39782.208333333336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39782.208333333336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39782.208333333336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39782.208333333336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39782.208333333336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39813.208333333336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39813.208333333336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39813.208333333336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39813.208333333336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39813.208333333336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39813.208333333336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39813.208333333336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39813.208333333336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39813.208333333336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39844.208333333336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39844.208333333336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39844.208333333336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39844.208333333336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39844.208333333336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39844.208333333336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39844.208333333336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39844.208333333336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39844.208333333336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39872.208333333336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39872.208333333336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39872.208333333336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39872.208333333336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39872.208333333336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39872.208333333336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39872.208333333336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39872.208333333336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39872.208333333336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39903.166666666664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39903.166666666664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39903.166666666664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39903.166666666664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39903.166666666664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39903.166666666664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39903.166666666664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39903.166666666664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39903.166666666664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39933.166666666664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39933.166666666664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39933.166666666664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39933.166666666664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39933.166666666664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39933.166666666664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39933.166666666664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39933.166666666664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39933.166666666664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39964.166666666664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39964.166666666664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39964.166666666664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39964.166666666664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39964.166666666664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39964.166666666664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39964.166666666664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39964.166666666664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39964.166666666664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39994.166666666664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39994.166666666664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39994.166666666664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39994.166666666664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39994.166666666664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39994.166666666664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39994.166666666664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39994.166666666664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39994.166666666664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40025.166666666664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40025.166666666664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40025.166666666664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40025.166666666664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40025.166666666664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40025.166666666664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40025.166666666664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40025.166666666664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40025.166666666664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40056.166666666664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40056.166666666664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40056.166666666664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40056.166666666664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40056.166666666664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40056.166666666664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40056.166666666664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40056.166666666664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40056.166666666664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40086.166666666664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40086.166666666664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40086.166666666664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40086.166666666664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40086.166666666664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40086.166666666664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40086.166666666664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40086.166666666664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40086.166666666664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40117.166666666664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40117.166666666664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40117.166666666664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40117.166666666664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40117.166666666664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40117.166666666664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40117.166666666664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40117.166666666664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40117.166666666664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40147.208333333336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40147.208333333336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40147.208333333336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40147.208333333336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40147.208333333336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40147.208333333336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40147.208333333336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40147.208333333336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40147.208333333336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40178.208333333336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40178.208333333336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40178.208333333336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40178.208333333336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40178.208333333336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40178.208333333336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40178.208333333336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40178.208333333336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40178.208333333336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40209.208333333336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40209.208333333336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40209.208333333336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40209.208333333336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40209.208333333336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40209.208333333336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40209.208333333336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40209.208333333336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40209.208333333336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40209.208333333336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40209.208333333336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40209.208333333336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40209.208333333336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40209.208333333336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40209.208333333336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40209.208333333336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40237.208333333336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40237.208333333336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40237.208333333336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40237.208333333336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40237.208333333336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40237.208333333336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40237.208333333336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40237.208333333336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40237.208333333336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40237.208333333336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40237.208333333336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40237.208333333336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40237.208333333336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40237.208333333336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40237.208333333336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40237.208333333336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40268.166666666664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40268.166666666664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40268.166666666664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40268.166666666664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40268.166666666664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40268.166666666664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40268.166666666664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40268.166666666664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40268.166666666664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40268.166666666664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40268.166666666664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40268.166666666664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40268.166666666664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40268.166666666664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40268.166666666664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40268.166666666664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40298.166666666664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40298.166666666664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40298.166666666664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40298.166666666664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40298.166666666664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40298.166666666664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40298.166666666664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40298.166666666664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40298.166666666664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40298.166666666664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40298.166666666664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40298.166666666664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40298.166666666664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40298.166666666664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40298.166666666664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40298.166666666664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40329.166666666664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40329.166666666664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40329.166666666664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40329.166666666664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40329.166666666664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40329.166666666664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40329.166666666664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40329.166666666664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40329.166666666664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40329.166666666664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40329.166666666664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40329.166666666664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40329.166666666664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40329.166666666664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40329.166666666664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40329.166666666664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40359.166666666664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40359.166666666664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40359.166666666664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40359.166666666664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40359.166666666664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40359.166666666664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40359.166666666664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40359.166666666664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40359.166666666664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40359.166666666664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40359.166666666664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40359.166666666664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40359.166666666664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40359.166666666664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40359.166666666664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40359.166666666664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40390.166666666664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40390.166666666664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40390.166666666664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40390.166666666664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40390.166666666664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40390.166666666664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40390.166666666664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40390.166666666664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40390.166666666664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40390.166666666664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40390.166666666664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40390.166666666664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40390.166666666664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40390.166666666664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40390.166666666664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40390.166666666664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40421.166666666664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40421.166666666664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40421.166666666664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40421.166666666664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40421.166666666664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40421.166666666664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40421.166666666664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40421.166666666664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40421.166666666664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40421.166666666664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40421.166666666664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40421.166666666664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40421.166666666664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40421.166666666664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40421.166666666664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40421.166666666664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40451.166666666664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40451.166666666664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40451.166666666664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40451.166666666664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40451.166666666664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40451.166666666664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40451.166666666664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40451.166666666664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40451.166666666664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40451.166666666664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40451.166666666664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40451.166666666664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40451.166666666664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40451.166666666664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40451.166666666664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40451.166666666664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40482.166666666664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40482.166666666664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40482.166666666664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40482.166666666664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40482.166666666664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40482.166666666664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40482.166666666664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40482.166666666664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40482.166666666664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40482.166666666664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40482.166666666664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40482.166666666664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40482.166666666664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40482.166666666664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40482.166666666664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40482.166666666664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40512.208333333336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40512.208333333336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40512.208333333336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40512.208333333336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40512.208333333336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40512.208333333336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40512.208333333336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40512.208333333336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40512.208333333336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40512.208333333336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40512.208333333336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40512.208333333336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40512.208333333336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40512.208333333336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40512.208333333336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40512.208333333336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40543.208333333336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40543.208333333336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40543.208333333336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40543.208333333336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40543.208333333336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40543.208333333336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40543.208333333336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40543.208333333336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40543.208333333336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40543.208333333336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40543.208333333336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40543.208333333336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40543.208333333336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40543.208333333336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40543.208333333336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40543.208333333336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40209.208333333336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40209.208333333336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40209.208333333336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40209.208333333336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40209.208333333336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40209.208333333336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40209.208333333336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40209.208333333336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40209.208333333336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40209.208333333336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40209.208333333336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40237.208333333336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40237.208333333336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40237.208333333336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40237.208333333336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40237.208333333336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40237.208333333336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40237.208333333336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40237.208333333336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40237.208333333336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40237.208333333336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40237.208333333336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40268.166666666664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40268.166666666664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40268.166666666664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40268.166666666664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40268.166666666664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40268.166666666664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40268.166666666664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40268.166666666664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40268.166666666664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40268.166666666664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40268.166666666664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40298.166666666664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40298.166666666664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40298.166666666664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40298.166666666664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40298.166666666664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40298.166666666664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40298.166666666664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40298.166666666664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40298.166666666664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40298.166666666664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40298.166666666664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40329.166666666664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40329.166666666664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40329.166666666664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40329.166666666664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40329.166666666664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40329.166666666664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40329.166666666664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40329.166666666664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40329.166666666664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40329.166666666664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40329.166666666664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40359.166666666664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40359.166666666664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40359.166666666664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40359.166666666664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40359.166666666664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40359.166666666664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40359.166666666664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40359.166666666664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40359.166666666664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40359.166666666664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40359.166666666664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40390.166666666664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40390.166666666664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40390.166666666664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40390.166666666664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40390.166666666664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40390.166666666664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40390.166666666664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40390.166666666664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40390.166666666664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40390.166666666664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40390.166666666664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40421.166666666664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40421.166666666664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40421.166666666664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40421.166666666664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40421.166666666664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40421.166666666664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40421.166666666664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40421.166666666664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40421.166666666664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40421.166666666664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40421.166666666664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40451.166666666664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40451.166666666664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40451.166666666664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40451.166666666664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40451.166666666664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40451.166666666664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40451.166666666664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40451.166666666664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40451.166666666664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40451.166666666664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40451.166666666664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40482.166666666664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40482.166666666664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40482.166666666664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40482.166666666664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40482.166666666664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40482.166666666664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40482.166666666664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40482.166666666664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40482.166666666664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40482.166666666664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40482.166666666664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40512.208333333336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40512.208333333336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40512.208333333336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40512.208333333336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40512.208333333336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40512.208333333336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40512.208333333336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40512.208333333336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40512.208333333336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40512.208333333336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40512.208333333336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40543.208333333336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40543.208333333336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40543.208333333336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40543.208333333336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40543.208333333336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40543.208333333336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40543.208333333336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40543.208333333336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40543.208333333336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40543.208333333336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40543.208333333336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40209.208333333336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40209.208333333336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40209.208333333336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40237.208333333336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40237.208333333336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40237.208333333336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40268.166666666664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40268.166666666664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40268.166666666664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40298.166666666664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40298.166666666664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40298.166666666664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40329.166666666664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40329.166666666664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40329.166666666664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40359.166666666664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40359.166666666664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40359.166666666664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40390.166666666664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40390.166666666664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40390.166666666664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40421.166666666664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40421.166666666664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40421.166666666664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40451.166666666664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40451.166666666664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40451.166666666664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40482.166666666664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40482.166666666664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40482.166666666664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40512.208333333336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40512.208333333336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40512.208333333336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40543.208333333336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40543.208333333336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40543.208333333336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40209.208333333336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40209.208333333336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40209.208333333336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40209.208333333336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40209.208333333336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40209.208333333336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40209.208333333336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40209.208333333336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40209.208333333336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40237.208333333336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40237.208333333336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40237.208333333336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40237.208333333336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40237.208333333336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40237.208333333336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40237.208333333336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40237.208333333336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40237.208333333336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40268.166666666664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40268.166666666664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40268.166666666664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40268.166666666664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40268.166666666664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40268.166666666664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40268.166666666664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40268.166666666664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40268.166666666664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40298.166666666664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40298.166666666664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40298.166666666664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40298.166666666664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40298.166666666664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40298.166666666664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40298.166666666664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40298.166666666664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40298.166666666664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40329.166666666664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40329.166666666664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40329.166666666664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40329.166666666664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40329.166666666664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40329.166666666664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40329.166666666664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40329.166666666664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40329.166666666664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40359.166666666664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40359.166666666664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40359.166666666664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40359.166666666664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40359.166666666664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40359.166666666664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40359.166666666664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40359.166666666664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40359.166666666664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40390.166666666664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40390.166666666664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40390.166666666664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40390.166666666664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40390.166666666664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40390.166666666664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40390.166666666664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40390.166666666664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40390.166666666664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40421.166666666664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40421.166666666664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40421.166666666664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40421.166666666664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40421.166666666664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40421.166666666664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40421.166666666664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40421.166666666664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40421.166666666664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40451.166666666664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40451.166666666664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40451.166666666664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40451.166666666664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40451.166666666664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40451.166666666664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40451.166666666664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40451.166666666664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40451.166666666664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40482.166666666664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40482.166666666664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40482.166666666664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40482.166666666664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40482.166666666664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40482.166666666664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40482.166666666664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40482.166666666664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40482.166666666664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40512.208333333336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40512.208333333336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40512.208333333336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40512.208333333336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40512.208333333336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40512.208333333336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40512.208333333336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40512.208333333336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40512.208333333336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40543.208333333336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40543.208333333336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40543.208333333336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40543.208333333336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40543.208333333336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40543.208333333336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40543.208333333336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40543.208333333336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40543.208333333336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40209.208333333336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40209.208333333336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40209.208333333336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40209.208333333336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40209.208333333336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40209.208333333336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40209.208333333336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40209.208333333336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40209.208333333336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40209.208333333336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40237.208333333336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40237.208333333336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40237.208333333336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40237.208333333336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40237.208333333336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40237.208333333336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40237.208333333336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40237.208333333336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40237.208333333336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40237.208333333336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40268.166666666664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40268.166666666664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40268.166666666664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40268.166666666664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40268.166666666664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40268.166666666664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40268.166666666664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40268.166666666664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40268.166666666664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40268.166666666664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40298.166666666664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40298.166666666664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40298.166666666664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40298.166666666664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40298.166666666664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40298.166666666664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40298.166666666664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40298.166666666664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40298.166666666664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40298.166666666664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40329.166666666664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40329.166666666664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40329.166666666664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40329.166666666664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40329.166666666664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40329.166666666664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40329.166666666664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40329.166666666664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40329.166666666664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40329.166666666664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40359.166666666664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40359.166666666664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40359.166666666664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40359.166666666664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40359.166666666664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40359.166666666664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40359.166666666664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40359.166666666664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40359.166666666664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40359.166666666664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40390.166666666664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40390.166666666664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40390.166666666664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40390.166666666664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40390.166666666664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40390.166666666664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40390.166666666664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40390.166666666664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40390.166666666664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40390.166666666664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40421.166666666664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40421.166666666664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40421.166666666664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40421.166666666664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40421.166666666664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40421.166666666664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40421.166666666664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40421.166666666664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40421.166666666664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40421.166666666664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40451.166666666664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40451.166666666664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40451.166666666664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40451.166666666664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40451.166666666664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40451.166666666664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40451.166666666664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40451.166666666664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40451.166666666664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40451.166666666664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40482.166666666664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40482.166666666664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40482.166666666664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40482.166666666664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40482.166666666664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40482.166666666664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40482.166666666664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40482.166666666664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40482.166666666664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40482.166666666664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40512.208333333336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40512.208333333336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40512.208333333336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40512.208333333336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40512.208333333336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40512.208333333336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40512.208333333336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40512.208333333336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40512.208333333336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40512.208333333336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40543.208333333336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40543.208333333336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40543.208333333336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40543.208333333336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40543.208333333336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40543.208333333336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40543.208333333336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40543.208333333336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40543.208333333336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40543.208333333336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40209.208333333336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40209.208333333336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40209.208333333336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40209.208333333336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40209.208333333336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40209.208333333336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40237.208333333336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40237.208333333336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40237.208333333336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40237.208333333336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40237.208333333336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40237.208333333336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40268.166666666664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40268.166666666664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40268.166666666664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40268.166666666664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40268.166666666664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40268.166666666664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40298.166666666664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40298.166666666664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40298.166666666664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40298.166666666664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40298.166666666664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40298.166666666664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40329.166666666664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40329.166666666664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40329.166666666664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40329.166666666664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40329.166666666664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40329.166666666664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40359.166666666664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40359.166666666664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40359.166666666664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40359.166666666664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40359.166666666664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40359.166666666664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40390.166666666664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40390.166666666664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40390.166666666664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40390.166666666664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40390.166666666664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40390.166666666664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40421.166666666664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40421.166666666664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40421.166666666664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40421.166666666664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40421.166666666664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40421.166666666664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40451.166666666664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40451.166666666664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40451.166666666664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40451.166666666664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40451.166666666664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40451.166666666664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40482.166666666664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40482.166666666664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40482.166666666664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40482.166666666664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40482.166666666664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40482.166666666664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40512.208333333336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40512.208333333336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40512.208333333336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40512.208333333336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40512.208333333336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40512.208333333336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40543.208333333336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40543.208333333336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40543.208333333336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40543.208333333336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40543.208333333336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40543.208333333336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39599.166666666664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39599.166666666664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39599.166666666664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39599.166666666664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39599.166666666664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39599.166666666664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39599.166666666664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39599.166666666664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39599.166666666664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39599.166666666664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39599.166666666664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39599.166666666664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39599.166666666664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39599.166666666664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39599.166666666664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39599.166666666664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39599.166666666664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39599.166666666664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39599.166666666664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39599.166666666664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39599.166666666664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39599.166666666664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39599.166666666664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39599.166666666664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39599.166666666664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39629.166666666664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39629.166666666664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39629.166666666664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39629.166666666664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39629.166666666664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39629.166666666664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39629.166666666664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39629.166666666664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39629.166666666664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39629.166666666664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39629.166666666664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39629.166666666664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39629.166666666664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39629.166666666664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39629.166666666664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39629.166666666664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39629.166666666664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39629.166666666664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39629.166666666664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39629.166666666664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39629.166666666664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39629.166666666664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39629.166666666664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39629.166666666664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39629.166666666664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38717.208333333336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38717.208333333336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38717.208333333336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38717.208333333336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38717.208333333336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38717.208333333336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38717.208333333336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38717.208333333336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38717.208333333336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38717.208333333336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38717.208333333336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38717.208333333336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38717.208333333336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38717.208333333336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38717.208333333336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38717.208333333336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39082.208333333336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39082.208333333336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39082.208333333336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39082.208333333336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39082.208333333336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39082.208333333336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39082.208333333336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39082.208333333336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39082.208333333336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39082.208333333336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39082.208333333336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39082.208333333336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39082.208333333336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39082.208333333336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39082.208333333336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39082.208333333336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39447.208333333336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39447.208333333336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39447.208333333336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39447.208333333336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39447.208333333336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39447.208333333336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39447.208333333336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39447.208333333336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39447.208333333336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39447.208333333336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39447.208333333336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39447.208333333336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39447.208333333336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39447.208333333336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39447.208333333336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39447.208333333336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39813.208333333336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39813.208333333336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39813.208333333336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39813.208333333336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39813.208333333336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39813.208333333336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39813.208333333336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39813.208333333336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39813.208333333336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39813.208333333336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39813.208333333336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39813.208333333336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39813.208333333336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39813.208333333336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39813.208333333336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39813.208333333336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40178.208333333336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40178.208333333336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40178.208333333336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40178.208333333336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40178.208333333336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40178.208333333336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40178.208333333336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40178.208333333336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40178.208333333336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40178.208333333336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40178.208333333336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40178.208333333336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40178.208333333336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40178.208333333336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40178.208333333336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40178.208333333336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38717.208333333336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38717.208333333336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38717.208333333336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38717.208333333336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38717.208333333336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38717.208333333336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38717.208333333336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38717.208333333336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38717.208333333336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38717.208333333336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38717.208333333336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39082.208333333336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39082.208333333336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39082.208333333336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39082.208333333336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39082.208333333336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39082.208333333336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39082.208333333336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39082.208333333336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39082.208333333336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39082.208333333336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39082.208333333336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39447.208333333336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39447.208333333336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39447.208333333336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39447.208333333336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39447.208333333336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39447.208333333336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39447.208333333336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39447.208333333336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39447.208333333336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39447.208333333336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39447.208333333336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39813.208333333336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39813.208333333336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39813.208333333336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39813.208333333336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39813.208333333336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39813.208333333336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39813.208333333336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39813.208333333336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39813.208333333336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39813.208333333336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39813.208333333336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40178.208333333336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40178.208333333336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40178.208333333336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40178.208333333336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40178.208333333336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40178.208333333336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40178.208333333336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40178.208333333336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40178.208333333336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40178.208333333336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40178.208333333336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38717.208333333336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38717.208333333336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38717.208333333336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39082.208333333336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39082.208333333336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39082.208333333336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39447.208333333336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39447.208333333336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39447.208333333336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39813.208333333336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39813.208333333336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39813.208333333336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40178.208333333336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40178.208333333336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40178.208333333336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38717.208333333336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38717.208333333336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38717.208333333336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38717.208333333336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38717.208333333336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38717.208333333336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38717.208333333336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38717.208333333336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38717.208333333336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38717.208333333336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39082.208333333336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39082.208333333336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39082.208333333336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39082.208333333336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39082.208333333336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39082.208333333336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39082.208333333336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39082.208333333336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39082.208333333336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39082.208333333336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39447.208333333336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39447.208333333336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39447.208333333336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39447.208333333336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39447.208333333336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39447.208333333336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39447.208333333336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39447.208333333336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39447.208333333336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39447.208333333336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39813.208333333336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39813.208333333336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39813.208333333336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39813.208333333336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39813.208333333336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39813.208333333336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39813.208333333336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39813.208333333336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39813.208333333336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39813.208333333336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40178.208333333336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40178.208333333336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40178.208333333336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40178.208333333336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40178.208333333336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40178.208333333336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40178.208333333336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40178.208333333336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40178.208333333336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40178.208333333336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38717.208333333336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38717.208333333336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38717.208333333336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38717.208333333336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38717.208333333336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38717.208333333336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38717.208333333336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38717.208333333336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38717.208333333336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38717.208333333336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39082.208333333336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39082.208333333336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39082.208333333336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39082.208333333336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39082.208333333336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39082.208333333336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39082.208333333336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39082.208333333336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39082.208333333336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39082.208333333336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39447.208333333336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39447.208333333336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39447.208333333336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39447.208333333336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39447.208333333336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39447.208333333336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39447.208333333336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39447.208333333336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39447.208333333336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39447.208333333336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39813.208333333336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39813.208333333336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39813.208333333336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39813.208333333336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39813.208333333336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39813.208333333336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39813.208333333336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39813.208333333336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39813.208333333336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39813.208333333336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40178.208333333336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40178.208333333336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40178.208333333336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40178.208333333336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40178.208333333336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40178.208333333336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40178.208333333336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40178.208333333336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40178.208333333336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40178.208333333336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38717.208333333336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38717.208333333336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38717.208333333336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38717.208333333336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38717.208333333336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38717.208333333336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39082.208333333336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39082.208333333336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39082.208333333336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39082.208333333336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39082.208333333336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39082.208333333336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39447.208333333336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39447.208333333336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39447.208333333336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39447.208333333336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39447.208333333336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39447.208333333336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39813.208333333336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39813.208333333336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39813.208333333336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39813.208333333336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39813.208333333336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39813.208333333336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40178.208333333336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40178.208333333336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40178.208333333336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40178.208333333336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40178.208333333336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40178.208333333336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39660.166666666664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39660.166666666664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39660.166666666664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39660.166666666664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39660.166666666664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39660.166666666664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39660.166666666664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39660.166666666664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39660.166666666664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39660.166666666664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39660.166666666664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39660.166666666664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39660.166666666664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39660.166666666664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39660.166666666664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39660.166666666664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39660.166666666664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39660.166666666664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39660.166666666664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39660.166666666664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39660.166666666664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39660.166666666664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39660.166666666664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39660.166666666664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39660.166666666664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39660.166666666664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39660.166666666664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39660.166666666664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39660.166666666664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39660.166666666664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39660.166666666664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39660.166666666664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39660.166666666664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39660.166666666664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39660.166666666664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39660.166666666664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39660.166666666664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39660.166666666664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39660.166666666664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39660.166666666664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39660.166666666664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39691.166666666664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39691.166666666664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39691.166666666664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39691.166666666664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39691.166666666664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39691.166666666664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39691.166666666664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39691.166666666664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39691.166666666664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39691.166666666664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39691.166666666664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39691.166666666664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39691.166666666664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39691.166666666664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39691.166666666664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39691.166666666664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39691.166666666664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39691.166666666664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39691.166666666664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39691.166666666664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39691.166666666664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39691.166666666664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39691.166666666664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39691.166666666664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39691.166666666664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39691.166666666664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39691.166666666664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39691.166666666664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39691.166666666664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39691.166666666664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39691.166666666664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39691.166666666664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39691.166666666664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39691.166666666664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39691.166666666664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39691.166666666664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39691.166666666664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39691.166666666664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39691.166666666664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39691.166666666664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39691.166666666664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39721.166666666664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39721.166666666664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39721.166666666664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39721.166666666664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39721.166666666664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39721.166666666664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39721.166666666664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39721.166666666664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39721.166666666664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39721.166666666664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39721.166666666664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39721.166666666664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39721.166666666664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39721.166666666664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39721.166666666664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39721.166666666664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39721.166666666664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39721.166666666664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39721.166666666664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39721.166666666664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39721.166666666664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39721.166666666664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39721.166666666664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39721.166666666664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39721.166666666664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39721.166666666664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39721.166666666664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39721.166666666664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39721.166666666664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39721.166666666664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39721.166666666664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39721.166666666664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39721.166666666664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39721.166666666664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39721.166666666664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39721.166666666664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39721.166666666664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39721.166666666664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39721.166666666664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39721.166666666664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39721.166666666664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39752.166666666664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39752.166666666664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39752.166666666664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39752.166666666664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39752.166666666664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39752.166666666664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39752.166666666664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39752.166666666664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39752.166666666664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39752.166666666664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39752.166666666664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39752.166666666664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39752.166666666664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39752.166666666664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39752.166666666664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39752.166666666664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39752.166666666664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39752.166666666664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39752.166666666664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39752.166666666664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39752.166666666664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39752.166666666664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39752.166666666664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39752.166666666664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39752.166666666664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39752.166666666664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39752.166666666664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39752.166666666664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39752.166666666664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39752.166666666664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39752.166666666664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39752.166666666664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39752.166666666664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39752.166666666664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39752.166666666664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39752.166666666664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39752.166666666664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39752.166666666664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39752.166666666664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39752.166666666664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39752.166666666664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39782.208333333336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39782.208333333336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39782.208333333336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39782.208333333336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39782.208333333336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39782.208333333336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39782.208333333336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39782.208333333336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39782.208333333336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39782.208333333336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39782.208333333336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39782.208333333336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39782.208333333336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39782.208333333336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39782.208333333336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39782.208333333336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39782.208333333336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39782.208333333336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39782.208333333336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39782.208333333336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39782.208333333336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39782.208333333336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39782.208333333336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39782.208333333336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39782.208333333336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39782.208333333336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39782.208333333336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39782.208333333336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39782.208333333336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39782.208333333336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39782.208333333336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39782.208333333336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39782.208333333336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39782.208333333336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39782.208333333336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39782.208333333336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39782.208333333336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39782.208333333336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39782.208333333336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39782.208333333336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39782.208333333336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40543.208333333336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40543.208333333336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40543.208333333336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40543.208333333336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40543.208333333336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40543.208333333336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40543.208333333336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40543.208333333336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40543.208333333336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40543.208333333336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40543.208333333336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40543.208333333336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40543.208333333336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40543.208333333336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40543.208333333336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40543.208333333336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40543.208333333336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40543.208333333336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40543.208333333336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40543.208333333336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40543.208333333336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40543.208333333336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40543.208333333336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40543.208333333336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40543.208333333336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40543.208333333336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40543.208333333336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40543.208333333336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40543.208333333336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40543.208333333336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40543.208333333336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40543.208333333336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40543.208333333336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40543.208333333336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40543.208333333336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40543.208333333336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40543.208333333336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40543.208333333336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40543.208333333336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40543.208333333336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40543.208333333336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40543.208333333336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40543.208333333336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40543.208333333336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39813.208333333336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39813.208333333336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39813.208333333336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39813.208333333336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39813.208333333336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39813.208333333336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39813.208333333336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39813.208333333336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39813.208333333336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39813.208333333336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39813.208333333336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39813.208333333336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39813.208333333336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39813.208333333336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39813.208333333336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39813.208333333336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39813.208333333336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39813.208333333336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39813.208333333336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39813.208333333336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39813.208333333336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39813.208333333336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39813.208333333336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39813.208333333336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39813.208333333336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39813.208333333336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39813.208333333336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39813.208333333336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39813.208333333336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39813.208333333336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39813.208333333336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39813.208333333336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39813.208333333336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39813.208333333336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39813.208333333336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39813.208333333336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39813.208333333336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39813.208333333336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39813.208333333336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39813.208333333336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39813.208333333336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39813.208333333336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39813.208333333336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39844.208333333336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39844.208333333336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39844.208333333336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39844.208333333336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39844.208333333336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39844.208333333336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39844.208333333336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39844.208333333336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39844.208333333336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39844.208333333336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39844.208333333336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39844.208333333336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39844.208333333336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39844.208333333336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39844.208333333336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39844.208333333336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39844.208333333336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39844.208333333336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39844.208333333336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39844.208333333336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39844.208333333336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39844.208333333336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39844.208333333336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39844.208333333336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39844.208333333336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39844.208333333336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39844.208333333336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39844.208333333336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39844.208333333336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39844.208333333336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39844.208333333336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39844.208333333336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39844.208333333336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39844.208333333336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39844.208333333336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39844.208333333336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39844.208333333336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39844.208333333336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39844.208333333336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39844.208333333336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39844.208333333336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39844.208333333336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39844.208333333336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40574.208333333336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40574.208333333336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40574.208333333336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40574.208333333336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40574.208333333336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40574.208333333336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40574.208333333336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40574.208333333336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40574.208333333336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40574.208333333336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40574.208333333336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40574.208333333336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40574.208333333336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40574.208333333336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40574.208333333336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40574.208333333336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40574.208333333336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40574.208333333336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40574.208333333336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40574.208333333336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40574.208333333336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40574.208333333336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40574.208333333336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40574.208333333336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40574.208333333336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40574.208333333336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40574.208333333336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40574.208333333336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40574.208333333336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40574.208333333336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40574.208333333336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40574.208333333336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40574.208333333336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40574.208333333336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40574.208333333336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40602.208333333336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40602.208333333336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40602.208333333336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40602.208333333336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40602.208333333336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40602.208333333336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40602.208333333336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40602.208333333336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40602.208333333336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40602.208333333336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40602.208333333336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40602.208333333336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40602.208333333336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40602.208333333336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40602.208333333336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40602.208333333336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40602.208333333336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40602.208333333336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40602.208333333336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40602.208333333336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40602.208333333336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40602.208333333336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40602.208333333336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40602.208333333336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40602.208333333336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40602.208333333336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40602.208333333336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40602.208333333336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40602.208333333336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40602.208333333336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40602.208333333336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40602.208333333336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40602.208333333336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40602.208333333336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40602.208333333336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40633.166666666664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40633.166666666664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40633.166666666664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40633.166666666664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40633.166666666664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40633.166666666664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40633.166666666664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40633.166666666664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40633.166666666664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40633.166666666664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40633.166666666664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40633.166666666664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40633.166666666664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40633.166666666664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40633.166666666664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40633.166666666664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40633.166666666664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40633.166666666664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40633.166666666664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40633.166666666664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40633.166666666664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40633.166666666664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40633.166666666664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40633.166666666664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40633.166666666664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40633.166666666664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40633.166666666664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40633.166666666664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40633.166666666664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40633.166666666664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40633.166666666664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40633.166666666664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40633.166666666664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40633.166666666664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40633.166666666664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40663.166666666664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40663.166666666664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40663.166666666664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40663.166666666664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40663.166666666664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40663.166666666664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40663.166666666664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40663.166666666664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40663.166666666664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40663.166666666664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40663.166666666664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40663.166666666664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40663.166666666664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40663.166666666664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40663.166666666664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40663.166666666664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40663.166666666664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40663.166666666664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40663.166666666664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40663.166666666664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40663.166666666664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40663.166666666664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40663.166666666664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40663.166666666664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40663.166666666664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40663.166666666664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40663.166666666664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40663.166666666664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40663.166666666664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40663.166666666664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40663.166666666664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40663.166666666664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40663.166666666664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40663.166666666664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40663.166666666664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40694.166666666664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40694.166666666664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40694.166666666664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40694.166666666664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40694.166666666664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40694.166666666664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40694.166666666664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40694.166666666664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40694.166666666664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40694.166666666664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40694.166666666664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40694.166666666664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40694.166666666664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40694.166666666664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40694.166666666664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40694.166666666664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40694.166666666664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40694.166666666664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40694.166666666664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40694.166666666664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40694.166666666664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40694.166666666664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40694.166666666664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40694.166666666664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40694.166666666664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40694.166666666664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40694.166666666664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40694.166666666664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40694.166666666664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40694.166666666664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40694.166666666664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40694.166666666664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40694.166666666664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40694.166666666664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40694.166666666664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40724.166666666664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40724.166666666664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40724.166666666664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40724.166666666664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40724.166666666664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40724.166666666664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40724.166666666664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40724.166666666664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40724.166666666664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40724.166666666664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40724.166666666664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40724.166666666664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40724.166666666664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40724.166666666664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40724.166666666664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40724.166666666664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40724.166666666664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40724.166666666664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40724.166666666664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40724.166666666664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40724.166666666664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40724.166666666664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40724.166666666664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40724.166666666664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40724.166666666664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40724.166666666664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40724.166666666664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40724.166666666664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40724.166666666664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40724.166666666664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40724.166666666664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40724.166666666664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40724.166666666664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40724.166666666664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40724.166666666664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40755.166666666664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40755.166666666664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40755.166666666664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40755.166666666664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40755.166666666664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40755.166666666664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40755.166666666664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40755.166666666664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40755.166666666664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40755.166666666664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40755.166666666664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40755.166666666664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40755.166666666664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40755.166666666664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40755.166666666664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40755.166666666664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40755.166666666664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40755.166666666664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40755.166666666664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40755.166666666664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40755.166666666664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40755.166666666664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40755.166666666664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40755.166666666664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40755.166666666664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40755.166666666664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40755.166666666664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40755.166666666664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40755.166666666664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40755.166666666664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40755.166666666664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40755.166666666664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40755.166666666664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40755.166666666664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40755.166666666664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40786.166666666664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40786.166666666664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40786.166666666664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40786.166666666664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40786.166666666664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40786.166666666664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40786.166666666664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40786.166666666664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40786.166666666664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40786.166666666664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40786.166666666664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40786.166666666664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40786.166666666664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40786.166666666664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40786.166666666664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40786.166666666664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40786.166666666664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40786.166666666664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40786.166666666664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40786.166666666664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40786.166666666664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40786.166666666664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40786.166666666664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40786.166666666664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40786.166666666664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40786.166666666664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40786.166666666664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40786.166666666664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40786.166666666664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40786.166666666664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40786.166666666664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40786.166666666664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40786.166666666664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40786.166666666664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40786.166666666664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40816.166666666664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40816.166666666664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40816.166666666664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40816.166666666664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40816.166666666664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40816.166666666664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40816.166666666664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40816.166666666664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40816.166666666664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40816.166666666664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40816.166666666664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40816.166666666664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40816.166666666664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40816.166666666664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40816.166666666664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40816.166666666664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40816.166666666664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40816.166666666664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40816.166666666664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40816.166666666664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40816.166666666664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40816.166666666664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40816.166666666664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40816.166666666664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40816.166666666664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40816.166666666664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40816.166666666664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40816.166666666664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40816.166666666664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40816.166666666664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40816.166666666664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40816.166666666664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40816.166666666664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40816.166666666664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40816.166666666664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40847.166666666664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40847.166666666664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40847.166666666664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40847.166666666664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40847.166666666664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40847.166666666664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40847.166666666664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40847.166666666664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40847.166666666664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40847.166666666664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40847.166666666664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40847.166666666664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40847.166666666664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40847.166666666664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40847.166666666664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40847.166666666664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40847.166666666664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40847.166666666664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40847.166666666664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40847.166666666664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40847.166666666664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40847.166666666664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40847.166666666664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40847.166666666664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40847.166666666664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40847.166666666664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40847.166666666664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40847.166666666664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40847.166666666664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40847.166666666664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40847.166666666664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40847.166666666664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40847.166666666664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40847.166666666664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40847.166666666664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40877.208333333336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40877.208333333336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40877.208333333336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40877.208333333336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40877.208333333336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40877.208333333336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40877.208333333336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40877.208333333336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40877.208333333336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40877.208333333336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40877.208333333336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40877.208333333336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40877.208333333336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40877.208333333336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40877.208333333336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40877.208333333336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40877.208333333336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40877.208333333336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40877.208333333336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40877.208333333336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40877.208333333336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40877.208333333336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40877.208333333336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40877.208333333336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40877.208333333336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40877.208333333336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40877.208333333336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40877.208333333336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40877.208333333336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40877.208333333336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40877.208333333336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40877.208333333336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40877.208333333336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40877.208333333336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40877.208333333336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40908.208333333336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40908.208333333336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40908.208333333336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40908.208333333336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40908.208333333336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40908.208333333336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40908.208333333336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40908.208333333336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40908.208333333336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40908.208333333336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40908.208333333336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40908.208333333336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40908.208333333336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40908.208333333336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40908.208333333336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40908.208333333336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40908.208333333336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40908.208333333336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40908.208333333336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40908.208333333336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40908.208333333336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40908.208333333336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40908.208333333336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40908.208333333336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40908.208333333336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40908.208333333336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40908.208333333336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40908.208333333336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40908.208333333336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40908.208333333336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40908.208333333336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40908.208333333336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40908.208333333336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40908.208333333336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40908.208333333336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40574.208333333336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40574.208333333336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40574.208333333336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40574.208333333336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40574.208333333336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40574.208333333336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40574.208333333336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40574.208333333336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40574.208333333336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40574.208333333336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40574.208333333336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40574.208333333336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40574.208333333336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40574.208333333336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40602.208333333336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40602.208333333336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40602.208333333336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40602.208333333336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40602.208333333336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40602.208333333336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40602.208333333336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40602.208333333336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40602.208333333336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40602.208333333336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40602.208333333336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40602.208333333336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40602.208333333336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40602.208333333336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40633.166666666664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40633.166666666664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40633.166666666664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40633.166666666664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40633.166666666664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40633.166666666664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40633.166666666664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40633.166666666664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40633.166666666664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40633.166666666664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40633.166666666664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40633.166666666664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40633.166666666664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40633.166666666664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40663.166666666664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40663.166666666664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40663.166666666664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40663.166666666664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40663.166666666664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40663.166666666664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40663.166666666664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40663.166666666664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40663.166666666664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40663.166666666664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40663.166666666664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40663.166666666664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40663.166666666664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40663.166666666664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40694.166666666664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40694.166666666664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40694.166666666664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40694.166666666664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40694.166666666664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40694.166666666664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40694.166666666664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40694.166666666664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40694.166666666664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40694.166666666664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40694.166666666664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40694.166666666664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40694.166666666664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40694.166666666664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40724.166666666664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40724.166666666664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40724.166666666664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40724.166666666664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40724.166666666664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40724.166666666664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40724.166666666664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40724.166666666664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40724.166666666664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40724.166666666664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40724.166666666664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40724.166666666664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40724.166666666664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40724.166666666664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40755.166666666664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40755.166666666664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40755.166666666664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40755.166666666664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40755.166666666664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40755.166666666664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40755.166666666664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40755.166666666664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40755.166666666664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40755.166666666664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40755.166666666664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40755.166666666664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40755.166666666664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40755.166666666664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40786.166666666664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40786.166666666664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40786.166666666664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40786.166666666664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40786.166666666664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40786.166666666664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40786.166666666664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40786.166666666664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40786.166666666664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40786.166666666664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40786.166666666664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40786.166666666664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40786.166666666664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40786.166666666664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40816.166666666664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40816.166666666664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40816.166666666664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40816.166666666664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40816.166666666664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40816.166666666664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40816.166666666664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40816.166666666664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40816.166666666664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40816.166666666664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40816.166666666664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40816.166666666664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40816.166666666664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40816.166666666664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40847.166666666664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40847.166666666664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40847.166666666664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40847.166666666664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40847.166666666664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40847.166666666664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40847.166666666664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40847.166666666664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40847.166666666664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40847.166666666664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40847.166666666664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40847.166666666664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40847.166666666664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40847.166666666664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40877.208333333336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40877.208333333336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40877.208333333336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40877.208333333336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40877.208333333336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40877.208333333336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40877.208333333336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40877.208333333336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40877.208333333336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40877.208333333336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40877.208333333336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40877.208333333336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40877.208333333336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40877.208333333336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40908.208333333336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40908.208333333336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40908.208333333336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40908.208333333336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40908.208333333336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40908.208333333336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40908.208333333336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40908.208333333336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40908.208333333336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40908.208333333336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40908.208333333336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40908.208333333336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40908.208333333336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40908.208333333336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40574.208333333336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40574.208333333336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40574.208333333336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40574.208333333336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40574.208333333336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40574.208333333336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40574.208333333336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40574.208333333336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40574.208333333336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40574.208333333336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40574.208333333336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40574.208333333336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40574.208333333336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40574.208333333336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40574.208333333336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40574.208333333336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40574.208333333336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40574.208333333336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40574.208333333336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40574.208333333336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40574.208333333336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40574.208333333336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40574.208333333336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40574.208333333336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40602.208333333336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40602.208333333336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40602.208333333336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40602.208333333336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40602.208333333336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40602.208333333336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40602.208333333336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40602.208333333336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40602.208333333336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40602.208333333336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40602.208333333336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40602.208333333336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40602.208333333336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40602.208333333336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40602.208333333336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40602.208333333336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40602.208333333336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40602.208333333336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40602.208333333336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40602.208333333336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40602.208333333336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40602.208333333336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40602.208333333336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40602.208333333336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40633.166666666664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40633.166666666664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40633.166666666664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40633.166666666664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40633.166666666664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40633.166666666664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40633.166666666664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40633.166666666664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40633.166666666664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40633.166666666664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40633.166666666664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40633.166666666664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40633.166666666664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40633.166666666664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40633.166666666664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40633.166666666664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40633.166666666664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40633.166666666664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40633.166666666664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40633.166666666664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40633.166666666664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40633.166666666664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40633.166666666664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40633.166666666664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40663.166666666664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40663.166666666664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40663.166666666664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40663.166666666664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40663.166666666664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40663.166666666664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40663.166666666664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40663.166666666664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40663.166666666664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40663.166666666664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40663.166666666664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40663.166666666664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40663.166666666664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40663.166666666664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40663.166666666664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40663.166666666664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40663.166666666664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40663.166666666664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40663.166666666664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40663.166666666664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40663.166666666664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40663.166666666664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40663.166666666664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40663.166666666664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40694.166666666664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40694.166666666664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40694.166666666664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40694.166666666664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40694.166666666664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40694.166666666664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40694.166666666664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40694.166666666664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40694.166666666664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40694.166666666664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40694.166666666664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40694.166666666664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40694.166666666664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40694.166666666664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40694.166666666664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40694.166666666664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40694.166666666664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40694.166666666664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40694.166666666664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40694.166666666664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40694.166666666664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40694.166666666664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40694.166666666664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40694.166666666664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40724.166666666664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40724.166666666664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40724.166666666664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40724.166666666664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40724.166666666664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40724.166666666664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40724.166666666664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40724.166666666664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40724.166666666664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40724.166666666664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40724.166666666664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40724.166666666664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40724.166666666664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40724.166666666664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40724.166666666664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40724.166666666664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40724.166666666664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40724.166666666664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40724.166666666664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40724.166666666664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40724.166666666664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40724.166666666664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40724.166666666664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40724.166666666664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40755.166666666664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40755.166666666664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40755.166666666664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40755.166666666664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40755.166666666664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40755.166666666664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40755.166666666664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40755.166666666664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40755.166666666664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40755.166666666664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40755.166666666664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40755.166666666664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40755.166666666664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40755.166666666664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40755.166666666664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40755.166666666664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40755.166666666664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40755.166666666664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40755.166666666664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40755.166666666664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40755.166666666664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40755.166666666664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40755.166666666664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40755.166666666664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40786.166666666664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40786.166666666664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40786.166666666664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40786.166666666664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40786.166666666664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40786.166666666664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40786.166666666664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40786.166666666664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40786.166666666664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40786.166666666664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40786.166666666664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40786.166666666664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40786.166666666664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40786.166666666664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40786.166666666664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40786.166666666664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40786.166666666664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40786.166666666664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40786.166666666664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40786.166666666664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40786.166666666664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40786.166666666664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40786.166666666664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40786.166666666664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40816.166666666664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40816.166666666664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40816.166666666664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40816.166666666664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40816.166666666664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40816.166666666664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40816.166666666664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40816.166666666664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40816.166666666664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40816.166666666664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40816.166666666664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40816.166666666664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40816.166666666664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40816.166666666664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40816.166666666664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40816.166666666664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40816.166666666664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40816.166666666664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40816.166666666664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40816.166666666664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40816.166666666664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40816.166666666664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40816.166666666664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40816.166666666664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40847.166666666664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40847.166666666664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40847.166666666664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40847.166666666664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40847.166666666664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40847.166666666664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40847.166666666664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40847.166666666664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40847.166666666664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40847.166666666664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40847.166666666664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40847.166666666664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40847.166666666664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40847.166666666664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40847.166666666664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40847.166666666664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40847.166666666664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40847.166666666664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40847.166666666664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40847.166666666664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40847.166666666664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40847.166666666664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40847.166666666664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40847.166666666664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40877.208333333336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40877.208333333336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40877.208333333336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40877.208333333336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40877.208333333336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40877.208333333336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40877.208333333336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40877.208333333336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40877.208333333336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40877.208333333336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40877.208333333336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40877.208333333336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40877.208333333336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40877.208333333336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40877.208333333336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40877.208333333336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40877.208333333336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40877.208333333336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40877.208333333336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40877.208333333336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40877.208333333336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40877.208333333336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40877.208333333336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40877.208333333336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40908.208333333336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40908.208333333336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40908.208333333336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40908.208333333336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40908.208333333336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40908.208333333336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40908.208333333336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40908.208333333336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40908.208333333336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40908.208333333336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40908.208333333336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40908.208333333336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40908.208333333336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40908.208333333336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40908.208333333336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40908.208333333336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40908.208333333336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40908.208333333336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40908.208333333336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40908.208333333336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40908.208333333336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40908.208333333336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40908.208333333336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40908.208333333336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40209.208333333336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40209.208333333336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40209.208333333336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40209.208333333336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40209.208333333336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40209.208333333336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40209.208333333336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40209.208333333336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40209.208333333336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40209.208333333336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40209.208333333336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40209.208333333336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40209.208333333336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40209.208333333336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40237.208333333336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40237.208333333336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40237.208333333336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40237.208333333336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40237.208333333336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40237.208333333336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40237.208333333336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40237.208333333336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40237.208333333336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40237.208333333336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40237.208333333336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40237.208333333336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40237.208333333336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40237.208333333336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40268.166666666664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40268.166666666664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40268.166666666664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40268.166666666664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40268.166666666664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40268.166666666664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40268.166666666664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40268.166666666664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40268.166666666664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40268.166666666664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40268.166666666664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40268.166666666664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40268.166666666664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40268.166666666664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40298.166666666664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40298.166666666664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40298.166666666664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40298.166666666664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40298.166666666664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40298.166666666664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40298.166666666664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40298.166666666664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40298.166666666664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40298.166666666664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40298.166666666664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40298.166666666664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40298.166666666664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40298.166666666664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40329.166666666664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40329.166666666664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40329.166666666664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40329.166666666664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40329.166666666664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40329.166666666664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40329.166666666664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40329.166666666664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40329.166666666664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40329.166666666664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40329.166666666664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40329.166666666664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40329.166666666664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40329.166666666664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40359.166666666664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40359.166666666664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40359.166666666664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40359.166666666664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40359.166666666664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40359.166666666664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40359.166666666664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40359.166666666664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40359.166666666664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40359.166666666664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40359.166666666664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40359.166666666664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40359.166666666664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40359.166666666664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40390.166666666664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40390.166666666664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40390.166666666664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40390.166666666664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40390.166666666664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40390.166666666664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40390.166666666664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40390.166666666664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40390.166666666664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40390.166666666664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40390.166666666664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40390.166666666664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40390.166666666664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40390.166666666664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40421.166666666664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40421.166666666664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40421.166666666664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40421.166666666664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40421.166666666664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40421.166666666664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40421.166666666664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40421.166666666664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40421.166666666664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40421.166666666664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40421.166666666664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40421.166666666664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40421.166666666664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40421.166666666664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40451.166666666664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40451.166666666664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40451.166666666664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40451.166666666664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40451.166666666664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40451.166666666664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40451.166666666664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40451.166666666664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40451.166666666664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40451.166666666664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40451.166666666664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40451.166666666664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40451.166666666664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40451.166666666664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40482.166666666664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40482.166666666664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40482.166666666664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40482.166666666664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40482.166666666664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40482.166666666664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40482.166666666664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40482.166666666664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40482.166666666664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40482.166666666664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40482.166666666664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40482.166666666664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40482.166666666664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40482.166666666664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40512.208333333336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40512.208333333336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40512.208333333336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40512.208333333336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40512.208333333336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40512.208333333336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40512.208333333336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40512.208333333336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40512.208333333336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40512.208333333336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40512.208333333336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40512.208333333336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40512.208333333336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40512.208333333336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40543.208333333336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40543.208333333336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40543.208333333336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40543.208333333336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40543.208333333336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40543.208333333336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40543.208333333336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40543.208333333336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40543.208333333336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40543.208333333336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40543.208333333336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40543.208333333336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40543.208333333336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40543.208333333336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40209.208333333336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40209.208333333336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40209.208333333336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40209.208333333336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40209.208333333336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40209.208333333336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40237.208333333336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40237.208333333336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40237.208333333336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40237.208333333336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40237.208333333336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40237.208333333336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40268.166666666664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40268.166666666664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40268.166666666664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40268.166666666664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40268.166666666664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40268.166666666664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40298.166666666664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40298.166666666664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40298.166666666664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40298.166666666664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40298.166666666664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40298.166666666664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40329.166666666664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40329.166666666664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40329.166666666664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40329.166666666664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40329.166666666664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40329.166666666664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40359.166666666664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40359.166666666664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40359.166666666664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40359.166666666664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40359.166666666664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40359.166666666664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40390.166666666664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40390.166666666664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40390.166666666664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40390.166666666664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40390.166666666664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40390.166666666664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40421.166666666664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40421.166666666664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40421.166666666664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40421.166666666664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40421.166666666664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40421.166666666664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40451.166666666664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40451.166666666664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40451.166666666664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40451.166666666664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40451.166666666664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40451.166666666664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40482.166666666664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40482.166666666664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40482.166666666664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40482.166666666664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40482.166666666664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40482.166666666664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40512.208333333336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40512.208333333336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40512.208333333336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40512.208333333336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40512.208333333336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40512.208333333336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40543.208333333336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40543.208333333336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40543.208333333336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40543.208333333336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40543.208333333336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40543.208333333336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39872.208333333336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39872.208333333336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39872.208333333336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39872.208333333336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39872.208333333336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39872.208333333336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39872.208333333336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39872.208333333336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39872.208333333336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39872.208333333336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39872.208333333336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39872.208333333336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39872.208333333336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39872.208333333336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39872.208333333336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39872.208333333336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39872.208333333336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39872.208333333336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39872.208333333336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39872.208333333336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39872.208333333336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39872.208333333336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39872.208333333336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39872.208333333336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39872.208333333336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39872.208333333336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39872.208333333336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39872.208333333336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39872.208333333336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39872.208333333336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39872.208333333336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39872.208333333336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39872.208333333336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39872.208333333336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39872.208333333336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39872.208333333336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39872.208333333336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39872.208333333336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39872.208333333336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39872.208333333336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39872.208333333336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39872.208333333336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39872.208333333336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39903.166666666664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39903.166666666664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39903.166666666664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39903.166666666664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39903.166666666664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39903.166666666664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39903.166666666664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39903.166666666664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39903.166666666664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39903.166666666664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39903.166666666664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39903.166666666664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39903.166666666664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39903.166666666664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39903.166666666664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39903.166666666664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39903.166666666664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39903.166666666664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39903.166666666664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39903.166666666664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39903.166666666664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39903.166666666664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39903.166666666664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39903.166666666664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39903.166666666664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39903.166666666664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39903.166666666664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39903.166666666664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39903.166666666664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39903.166666666664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39903.166666666664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39903.166666666664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39903.166666666664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39903.166666666664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39903.166666666664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39903.166666666664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39903.166666666664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39903.166666666664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39903.166666666664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39903.166666666664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39903.166666666664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39903.166666666664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39903.166666666664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39933.166666666664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39933.166666666664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39933.166666666664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39933.166666666664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39933.166666666664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39933.166666666664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39933.166666666664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39933.166666666664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39933.166666666664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39933.166666666664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39933.166666666664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39933.166666666664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39933.166666666664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39933.166666666664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39933.166666666664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39933.166666666664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39933.166666666664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39933.166666666664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39933.166666666664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39933.166666666664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39933.166666666664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39933.166666666664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39933.166666666664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39933.166666666664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39933.166666666664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39933.166666666664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39933.166666666664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39933.166666666664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39933.166666666664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39933.166666666664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39933.166666666664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39933.166666666664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39933.166666666664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39933.166666666664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39933.166666666664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39933.166666666664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39933.166666666664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39933.166666666664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39933.166666666664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39933.166666666664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39933.166666666664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39933.166666666664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39933.166666666664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39964.166666666664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39964.166666666664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39964.166666666664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39964.166666666664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39964.166666666664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39964.166666666664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39964.166666666664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39964.166666666664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39964.166666666664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39964.166666666664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39964.166666666664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39964.166666666664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39964.166666666664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39964.166666666664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39964.166666666664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39964.166666666664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39964.166666666664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39964.166666666664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39964.166666666664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39964.166666666664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39964.166666666664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39964.166666666664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39964.166666666664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39964.166666666664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39964.166666666664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39964.166666666664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39964.166666666664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39964.166666666664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39964.166666666664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39964.166666666664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39964.166666666664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39964.166666666664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39964.166666666664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39964.166666666664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39964.166666666664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39964.166666666664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39964.166666666664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39964.166666666664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39964.166666666664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39964.166666666664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39964.166666666664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39964.166666666664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39964.166666666664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39994.166666666664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39994.166666666664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39994.166666666664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39994.166666666664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39994.166666666664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39994.166666666664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39994.166666666664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39994.166666666664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39994.166666666664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39994.166666666664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39994.166666666664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39994.166666666664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39994.166666666664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39994.166666666664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39994.166666666664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39994.166666666664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39994.166666666664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39994.166666666664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39994.166666666664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39994.166666666664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39994.166666666664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39994.166666666664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39994.166666666664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39994.166666666664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39994.166666666664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39994.166666666664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39994.166666666664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39994.166666666664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39994.166666666664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39994.166666666664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39994.166666666664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39994.166666666664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39994.166666666664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39994.166666666664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39994.166666666664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39994.166666666664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39994.166666666664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39994.166666666664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39994.166666666664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39994.166666666664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39994.166666666664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39994.166666666664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39994.166666666664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40025.166666666664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40025.166666666664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40025.166666666664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40025.166666666664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40025.166666666664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40025.166666666664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40025.166666666664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40025.166666666664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40025.166666666664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40025.166666666664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40025.166666666664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40025.166666666664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40025.166666666664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40025.166666666664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40025.166666666664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40025.166666666664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40025.166666666664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40025.166666666664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40025.166666666664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40025.166666666664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40025.166666666664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40025.166666666664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40025.166666666664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40025.166666666664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40025.166666666664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40025.166666666664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40025.166666666664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40025.166666666664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40025.166666666664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40025.166666666664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40025.166666666664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40025.166666666664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40025.166666666664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40025.166666666664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40025.166666666664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40025.166666666664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40025.166666666664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40025.166666666664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40025.166666666664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40025.166666666664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40025.166666666664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40025.166666666664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40025.166666666664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40056.166666666664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40056.166666666664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40056.166666666664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40056.166666666664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40056.166666666664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40056.166666666664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40056.166666666664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40056.166666666664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40056.166666666664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40056.166666666664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40056.166666666664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40056.166666666664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40056.166666666664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40056.166666666664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40056.166666666664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40056.166666666664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40056.166666666664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40056.166666666664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40056.166666666664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40056.166666666664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40056.166666666664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40056.166666666664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40056.166666666664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40056.166666666664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40056.166666666664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40056.166666666664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40056.166666666664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40056.166666666664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40056.166666666664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40056.166666666664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40056.166666666664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40056.166666666664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40056.166666666664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40056.166666666664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40056.166666666664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40056.166666666664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40056.166666666664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40056.166666666664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40056.166666666664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40056.166666666664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40056.166666666664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40056.166666666664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40056.166666666664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40086.166666666664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40086.166666666664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40086.166666666664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40086.166666666664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40086.166666666664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40086.166666666664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40086.166666666664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40086.166666666664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40086.166666666664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40086.166666666664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40086.166666666664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40086.166666666664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40086.166666666664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40086.166666666664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40086.166666666664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40086.166666666664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40086.166666666664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40086.166666666664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40086.166666666664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40086.166666666664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40086.166666666664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40086.166666666664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40086.166666666664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40086.166666666664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40086.166666666664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40086.166666666664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40086.166666666664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40086.166666666664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40086.166666666664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40086.166666666664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40086.166666666664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40086.166666666664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40086.166666666664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40086.166666666664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40086.166666666664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40086.166666666664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40086.166666666664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40086.166666666664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40086.166666666664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40086.166666666664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40086.166666666664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40086.166666666664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40086.166666666664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40117.166666666664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40117.166666666664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40117.166666666664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40117.166666666664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40117.166666666664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40117.166666666664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40117.166666666664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40117.166666666664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40117.166666666664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40117.166666666664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40117.166666666664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40117.166666666664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40117.166666666664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40117.166666666664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40117.166666666664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40117.166666666664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40117.166666666664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40117.166666666664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40117.166666666664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40117.166666666664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40117.166666666664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40117.166666666664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40117.166666666664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40117.166666666664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40117.166666666664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40117.166666666664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40117.166666666664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40117.166666666664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40117.166666666664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40117.166666666664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40117.166666666664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40117.166666666664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40117.166666666664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40117.166666666664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40117.166666666664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40117.166666666664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40117.166666666664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40117.166666666664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40117.166666666664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40117.166666666664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40117.166666666664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40117.166666666664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40117.166666666664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40147.208333333336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40147.208333333336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40147.208333333336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40147.208333333336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40147.208333333336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40147.208333333336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40147.208333333336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40147.208333333336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40147.208333333336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40147.208333333336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40147.208333333336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40147.208333333336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40147.208333333336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40147.208333333336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40147.208333333336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40147.208333333336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40147.208333333336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40147.208333333336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40147.208333333336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40147.208333333336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40147.208333333336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40147.208333333336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40147.208333333336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40147.208333333336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40147.208333333336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40147.208333333336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40147.208333333336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40147.208333333336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40147.208333333336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40147.208333333336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40147.208333333336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40147.208333333336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40147.208333333336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40147.208333333336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40147.208333333336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40147.208333333336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40147.208333333336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40147.208333333336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40147.208333333336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40147.208333333336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40147.208333333336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40147.208333333336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40147.208333333336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40178.208333333336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40178.208333333336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40178.208333333336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40178.208333333336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40178.208333333336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40178.208333333336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40178.208333333336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40178.208333333336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40178.208333333336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40178.208333333336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40178.208333333336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40178.208333333336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40178.208333333336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40178.208333333336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40178.208333333336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40178.208333333336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40178.208333333336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40178.208333333336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40178.208333333336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40178.208333333336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40178.208333333336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40178.208333333336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40178.208333333336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40178.208333333336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40178.208333333336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40178.208333333336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40178.208333333336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40178.208333333336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40178.208333333336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40178.208333333336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40178.208333333336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40178.208333333336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40178.208333333336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40178.208333333336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40178.208333333336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40178.208333333336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40178.208333333336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40178.208333333336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40178.208333333336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40178.208333333336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40178.208333333336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40178.208333333336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40178.208333333336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40543.208333333336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40543.208333333336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40543.208333333336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40543.208333333336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40543.208333333336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40543.208333333336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40543.208333333336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40543.208333333336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40543.208333333336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40543.208333333336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40543.208333333336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40543.208333333336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40543.208333333336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40543.208333333336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40543.208333333336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40543.208333333336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40543.208333333336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40543.208333333336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40543.208333333336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40543.208333333336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40543.208333333336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40543.208333333336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40543.208333333336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40543.208333333336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40543.208333333336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40543.208333333336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40543.208333333336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40543.208333333336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40543.208333333336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40543.208333333336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40543.208333333336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40543.208333333336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40543.208333333336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40543.208333333336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40543.208333333336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40939.208333333336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40939.208333333336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40939.208333333336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40939.208333333336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40939.208333333336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40939.208333333336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40939.208333333336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40939.208333333336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40939.208333333336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40939.208333333336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40939.208333333336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40939.208333333336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40939.208333333336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40939.208333333336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40939.208333333336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40939.208333333336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40939.208333333336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40939.208333333336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40939.208333333336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40939.208333333336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40939.208333333336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40939.208333333336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40939.208333333336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40939.208333333336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40939.208333333336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40939.208333333336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40939.208333333336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40939.208333333336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40939.208333333336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40939.208333333336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40939.208333333336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40939.208333333336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40939.208333333336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40939.208333333336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40939.208333333336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40968.208333333336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40968.208333333336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40968.208333333336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40968.208333333336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40968.208333333336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40968.208333333336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40968.208333333336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40968.208333333336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40968.208333333336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40968.208333333336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40968.208333333336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40968.208333333336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40968.208333333336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40968.208333333336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40968.208333333336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40968.208333333336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40968.208333333336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40968.208333333336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40968.208333333336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40968.208333333336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40968.208333333336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40968.208333333336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40968.208333333336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40968.208333333336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40968.208333333336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40968.208333333336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40968.208333333336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40968.208333333336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40968.208333333336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40968.208333333336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40968.208333333336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40968.208333333336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40968.208333333336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40968.208333333336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40968.208333333336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40999.166666666664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40999.166666666664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40999.166666666664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40999.166666666664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40999.166666666664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40999.166666666664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40999.166666666664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40999.166666666664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40999.166666666664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40999.166666666664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40999.166666666664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40999.166666666664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40999.166666666664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40999.166666666664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40999.166666666664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40999.166666666664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40999.166666666664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40999.166666666664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40999.166666666664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40999.166666666664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40999.166666666664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40999.166666666664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40999.166666666664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40999.166666666664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40999.166666666664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40999.166666666664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40999.166666666664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40999.166666666664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40999.166666666664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40999.166666666664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40999.166666666664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40999.166666666664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40999.166666666664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40999.166666666664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40999.166666666664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41029.166666666664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41029.166666666664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41029.166666666664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41029.166666666664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41029.166666666664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41029.166666666664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41029.166666666664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41029.166666666664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41029.166666666664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41029.166666666664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41029.166666666664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41029.166666666664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41029.166666666664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41029.166666666664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41029.166666666664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41029.166666666664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41029.166666666664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41029.166666666664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41029.166666666664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41029.166666666664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41029.166666666664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41029.166666666664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41029.166666666664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41029.166666666664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41029.166666666664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41029.166666666664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41029.166666666664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41029.166666666664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41029.166666666664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41029.166666666664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41029.166666666664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41029.166666666664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41029.166666666664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41029.166666666664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41029.166666666664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41060.166666666664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41060.166666666664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41060.166666666664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41060.166666666664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41060.166666666664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41060.166666666664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41060.166666666664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41060.166666666664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41060.166666666664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41060.166666666664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41060.166666666664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41060.166666666664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41060.166666666664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41060.166666666664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41060.166666666664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41060.166666666664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41060.166666666664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41060.166666666664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41060.166666666664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41060.166666666664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41060.166666666664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41060.166666666664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41060.166666666664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41060.166666666664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41060.166666666664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41060.166666666664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41060.166666666664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41060.166666666664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41060.166666666664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41060.166666666664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41060.166666666664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41060.166666666664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41060.166666666664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41060.166666666664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41060.166666666664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41090.166666666664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41090.166666666664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41090.166666666664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41090.166666666664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41090.166666666664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41090.166666666664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41090.166666666664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41090.166666666664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41090.166666666664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41090.166666666664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41090.166666666664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41090.166666666664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41090.166666666664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41090.166666666664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41090.166666666664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41090.166666666664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41090.166666666664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41090.166666666664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41090.166666666664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41090.166666666664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41090.166666666664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41090.166666666664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41090.166666666664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41090.166666666664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41090.166666666664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41090.166666666664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41090.166666666664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41090.166666666664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41090.166666666664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41090.166666666664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41090.166666666664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41090.166666666664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41090.166666666664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41090.166666666664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41090.166666666664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41121.166666666664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41121.166666666664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41121.166666666664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41121.166666666664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41121.166666666664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41121.166666666664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41121.166666666664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41121.166666666664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41121.166666666664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41121.166666666664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41121.166666666664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41121.166666666664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41121.166666666664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41121.166666666664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41121.166666666664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41121.166666666664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41121.166666666664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41121.166666666664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41121.166666666664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41121.166666666664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41121.166666666664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41121.166666666664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41121.166666666664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41121.166666666664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41121.166666666664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41121.166666666664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41121.166666666664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41121.166666666664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41121.166666666664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41121.166666666664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41121.166666666664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41121.166666666664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41121.166666666664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41121.166666666664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41121.166666666664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41152.166666666664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41152.166666666664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41152.166666666664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41152.166666666664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41152.166666666664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41152.166666666664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41152.166666666664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41152.166666666664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41152.166666666664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41152.166666666664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41152.166666666664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41152.166666666664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41152.166666666664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41152.166666666664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41152.166666666664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41152.166666666664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41152.166666666664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41152.166666666664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41152.166666666664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41152.166666666664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41152.166666666664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41152.166666666664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41152.166666666664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41152.166666666664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41152.166666666664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41152.166666666664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41152.166666666664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41152.166666666664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41152.166666666664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41152.166666666664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41152.166666666664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41152.166666666664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41152.166666666664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41152.166666666664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41152.166666666664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41182.166666666664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41182.166666666664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41182.166666666664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41182.166666666664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41182.166666666664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41182.166666666664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41182.166666666664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41182.166666666664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41182.166666666664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41182.166666666664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41182.166666666664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41182.166666666664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41182.166666666664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41182.166666666664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41182.166666666664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41182.166666666664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41182.166666666664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41182.166666666664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41182.166666666664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41182.166666666664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41182.166666666664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41182.166666666664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41182.166666666664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41182.166666666664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41182.166666666664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41182.166666666664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41182.166666666664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41182.166666666664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41182.166666666664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41182.166666666664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41182.166666666664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41182.166666666664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41182.166666666664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41182.166666666664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41182.166666666664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41213.166666666664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41213.166666666664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41213.166666666664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41213.166666666664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41213.166666666664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41213.166666666664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41213.166666666664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41213.166666666664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41213.166666666664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41213.166666666664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41213.166666666664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41213.166666666664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41213.166666666664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41213.166666666664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41213.166666666664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41213.166666666664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41213.166666666664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41213.166666666664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41213.166666666664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41213.166666666664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41213.166666666664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41213.166666666664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41213.166666666664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41213.166666666664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41213.166666666664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41213.166666666664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41213.166666666664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41213.166666666664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41213.166666666664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41213.166666666664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41213.166666666664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41213.166666666664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41213.166666666664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41213.166666666664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41213.166666666664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41243.208333333336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41243.208333333336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41243.208333333336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41243.208333333336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41243.208333333336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41243.208333333336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41243.208333333336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41243.208333333336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41243.208333333336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41243.208333333336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41243.208333333336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41243.208333333336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41243.208333333336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41243.208333333336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41243.208333333336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41243.208333333336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41243.208333333336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41243.208333333336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41243.208333333336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41243.208333333336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41243.208333333336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41243.208333333336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41243.208333333336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41243.208333333336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41243.208333333336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41243.208333333336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41243.208333333336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41243.208333333336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41243.208333333336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41243.208333333336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41243.208333333336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41243.208333333336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41243.208333333336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41243.208333333336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41243.208333333336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41274.208333333336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41274.208333333336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41274.208333333336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41274.208333333336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41274.208333333336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41274.208333333336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41274.208333333336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41274.208333333336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41274.208333333336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41274.208333333336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41274.208333333336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41274.208333333336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41274.208333333336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41274.208333333336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41274.208333333336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41274.208333333336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41274.208333333336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41274.208333333336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41274.208333333336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41274.208333333336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41274.208333333336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41274.208333333336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41274.208333333336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41274.208333333336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41274.208333333336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41274.208333333336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41274.208333333336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41274.208333333336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41274.208333333336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41274.208333333336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41274.208333333336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41274.208333333336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41274.208333333336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41274.208333333336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41274.208333333336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40543.208333333336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40543.208333333336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40543.208333333336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40543.208333333336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40543.208333333336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40543.208333333336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40543.208333333336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40543.208333333336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40543.208333333336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40543.208333333336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40543.208333333336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40543.208333333336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40543.208333333336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40543.208333333336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40939.208333333336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40939.208333333336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40939.208333333336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40939.208333333336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40939.208333333336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40939.208333333336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40939.208333333336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40939.208333333336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40939.208333333336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40939.208333333336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40939.208333333336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40939.208333333336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40939.208333333336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40939.208333333336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40968.208333333336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40968.208333333336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40968.208333333336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40968.208333333336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40968.208333333336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40968.208333333336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40968.208333333336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40968.208333333336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40968.208333333336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40968.208333333336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40968.208333333336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40968.208333333336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40968.208333333336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40968.208333333336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40999.166666666664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40999.166666666664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40999.166666666664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40999.166666666664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40999.166666666664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40999.166666666664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40999.166666666664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40999.166666666664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40999.166666666664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40999.166666666664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40999.166666666664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40999.166666666664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40999.166666666664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40999.166666666664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41029.166666666664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41029.166666666664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41029.166666666664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41029.166666666664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41029.166666666664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41029.166666666664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41029.166666666664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41029.166666666664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41029.166666666664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41029.166666666664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41029.166666666664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41029.166666666664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41029.166666666664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41029.166666666664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41060.166666666664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41060.166666666664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41060.166666666664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41060.166666666664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41060.166666666664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41060.166666666664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41060.166666666664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41060.166666666664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41060.166666666664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41060.166666666664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41060.166666666664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41060.166666666664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41060.166666666664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41060.166666666664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41090.166666666664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41090.166666666664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41090.166666666664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41090.166666666664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41090.166666666664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41090.166666666664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41090.166666666664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41090.166666666664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41090.166666666664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41090.166666666664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41090.166666666664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41090.166666666664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41090.166666666664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41090.166666666664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41121.166666666664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41121.166666666664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41121.166666666664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41121.166666666664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41121.166666666664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41121.166666666664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41121.166666666664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41121.166666666664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41121.166666666664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41121.166666666664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41121.166666666664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41121.166666666664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41121.166666666664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41121.166666666664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41152.166666666664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41152.166666666664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41152.166666666664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41152.166666666664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41152.166666666664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41152.166666666664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41152.166666666664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41152.166666666664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41152.166666666664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41152.166666666664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41152.166666666664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41152.166666666664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41152.166666666664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41152.166666666664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41182.166666666664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41182.166666666664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41182.166666666664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41182.166666666664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41182.166666666664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41182.166666666664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41182.166666666664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41182.166666666664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41182.166666666664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41182.166666666664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41182.166666666664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41182.166666666664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41182.166666666664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41182.166666666664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41213.166666666664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41213.166666666664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41213.166666666664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41213.166666666664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41213.166666666664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41213.166666666664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41213.166666666664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41213.166666666664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41213.166666666664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41213.166666666664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41213.166666666664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41213.166666666664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41213.166666666664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41213.166666666664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41243.208333333336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41243.208333333336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41243.208333333336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41243.208333333336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41243.208333333336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41243.208333333336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41243.208333333336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41243.208333333336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41243.208333333336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41243.208333333336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41243.208333333336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41243.208333333336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41243.208333333336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41243.208333333336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41274.208333333336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41274.208333333336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41274.208333333336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41274.208333333336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41274.208333333336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41274.208333333336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41274.208333333336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41274.208333333336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41274.208333333336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41274.208333333336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41274.208333333336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41274.208333333336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41274.208333333336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41274.208333333336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40939.208333333336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40939.208333333336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40939.208333333336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40939.208333333336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40939.208333333336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40939.208333333336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40939.208333333336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40939.208333333336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40939.208333333336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40939.208333333336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40939.208333333336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40939.208333333336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40939.208333333336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40939.208333333336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40939.208333333336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40939.208333333336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40939.208333333336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40939.208333333336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40939.208333333336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40939.208333333336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40939.208333333336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40939.208333333336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40939.208333333336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40939.208333333336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40968.208333333336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40968.208333333336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40968.208333333336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40968.208333333336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40968.208333333336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40968.208333333336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40968.208333333336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40968.208333333336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40968.208333333336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40968.208333333336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40968.208333333336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40968.208333333336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40968.208333333336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40968.208333333336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40968.208333333336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40968.208333333336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40968.208333333336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40968.208333333336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40968.208333333336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40968.208333333336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40968.208333333336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40968.208333333336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40968.208333333336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40968.208333333336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40999.166666666664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40999.166666666664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40999.166666666664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40999.166666666664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40999.166666666664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40999.166666666664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40999.166666666664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40999.166666666664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40999.166666666664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40999.166666666664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40999.166666666664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40999.166666666664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40999.166666666664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40999.166666666664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40999.166666666664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40999.166666666664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40999.166666666664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40999.166666666664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40999.166666666664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40999.166666666664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40999.166666666664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40999.166666666664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40999.166666666664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40999.166666666664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41029.166666666664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41029.166666666664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41029.166666666664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41029.166666666664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41029.166666666664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41029.166666666664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41029.166666666664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41029.166666666664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41029.166666666664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41029.166666666664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41029.166666666664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41029.166666666664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41029.166666666664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41029.166666666664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41029.166666666664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41029.166666666664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41029.166666666664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41029.166666666664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41029.166666666664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41029.166666666664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41029.166666666664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41029.166666666664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41029.166666666664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41029.166666666664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41060.166666666664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41060.166666666664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41060.166666666664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41060.166666666664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41060.166666666664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41060.166666666664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41060.166666666664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41060.166666666664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41060.166666666664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41060.166666666664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41060.166666666664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41060.166666666664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41060.166666666664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41060.166666666664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41060.166666666664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41060.166666666664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41060.166666666664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41060.166666666664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41060.166666666664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41060.166666666664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41060.166666666664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41060.166666666664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41060.166666666664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41060.166666666664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41090.166666666664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41090.166666666664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41090.166666666664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41090.166666666664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41090.166666666664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41090.166666666664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41090.166666666664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41090.166666666664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41090.166666666664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41090.166666666664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41090.166666666664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41090.166666666664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41090.166666666664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41090.166666666664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41090.166666666664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41090.166666666664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41090.166666666664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41090.166666666664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41090.166666666664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41090.166666666664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41090.166666666664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41090.166666666664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41090.166666666664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41090.166666666664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41121.166666666664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41121.166666666664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41121.166666666664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41121.166666666664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41121.166666666664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41121.166666666664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41121.166666666664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41121.166666666664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41121.166666666664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41121.166666666664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41121.166666666664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41121.166666666664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41121.166666666664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41121.166666666664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41121.166666666664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41121.166666666664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41121.166666666664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41121.166666666664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41121.166666666664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41121.166666666664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41121.166666666664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41121.166666666664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41121.166666666664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41121.166666666664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41152.166666666664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41152.166666666664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41152.166666666664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41152.166666666664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41152.166666666664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41152.166666666664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41152.166666666664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41152.166666666664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41152.166666666664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41152.166666666664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41152.166666666664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41152.166666666664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41152.166666666664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41152.166666666664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41152.166666666664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41152.166666666664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41152.166666666664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41152.166666666664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41152.166666666664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41152.166666666664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41152.166666666664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41152.166666666664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41152.166666666664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41152.166666666664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41182.166666666664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41182.166666666664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41182.166666666664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41182.166666666664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41182.166666666664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41182.166666666664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41182.166666666664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41182.166666666664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41182.166666666664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41182.166666666664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41182.166666666664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41182.166666666664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41182.166666666664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41182.166666666664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41182.166666666664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41182.166666666664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41182.166666666664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41182.166666666664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41182.166666666664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41182.166666666664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41182.166666666664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41182.166666666664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41182.166666666664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41182.166666666664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41213.166666666664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41213.166666666664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41213.166666666664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41213.166666666664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41213.166666666664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41213.166666666664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41213.166666666664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41213.166666666664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41213.166666666664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41213.166666666664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41213.166666666664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41213.166666666664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41213.166666666664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41213.166666666664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41213.166666666664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41213.166666666664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41213.166666666664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41213.166666666664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41213.166666666664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41213.166666666664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41213.166666666664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41213.166666666664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41213.166666666664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41213.166666666664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41243.208333333336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41243.208333333336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41243.208333333336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41243.208333333336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41243.208333333336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41243.208333333336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41243.208333333336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41243.208333333336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41243.208333333336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41243.208333333336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41243.208333333336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41243.208333333336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41243.208333333336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41243.208333333336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41243.208333333336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41243.208333333336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41243.208333333336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41243.208333333336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41243.208333333336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41243.208333333336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41243.208333333336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41243.208333333336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41243.208333333336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41243.208333333336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41274.208333333336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41274.208333333336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41274.208333333336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41274.208333333336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41274.208333333336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41274.208333333336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41274.208333333336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41274.208333333336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41274.208333333336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41274.208333333336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41274.208333333336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41274.208333333336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41274.208333333336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41274.208333333336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41274.208333333336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41274.208333333336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41274.208333333336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41274.208333333336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41274.208333333336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41274.208333333336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41274.208333333336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41274.208333333336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41274.208333333336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41274.208333333336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40574.208333333336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40574.208333333336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40574.208333333336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40574.208333333336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40574.208333333336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40574.208333333336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40574.208333333336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40574.208333333336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40574.208333333336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40574.208333333336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40574.208333333336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40574.208333333336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40574.208333333336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40574.208333333336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40602.208333333336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40602.208333333336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40602.208333333336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40602.208333333336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40602.208333333336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40602.208333333336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40602.208333333336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40602.208333333336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40602.208333333336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40602.208333333336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40602.208333333336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40602.208333333336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40602.208333333336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40602.208333333336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40633.166666666664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40633.166666666664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40633.166666666664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40633.166666666664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40633.166666666664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40633.166666666664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40633.166666666664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40633.166666666664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40633.166666666664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40633.166666666664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40633.166666666664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40633.166666666664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40633.166666666664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40633.166666666664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40663.166666666664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40663.166666666664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40663.166666666664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40663.166666666664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40663.166666666664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40663.166666666664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40663.166666666664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40663.166666666664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40663.166666666664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40663.166666666664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40663.166666666664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40663.166666666664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40663.166666666664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40663.166666666664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40694.166666666664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40694.166666666664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40694.166666666664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40694.166666666664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40694.166666666664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40694.166666666664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40694.166666666664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40694.166666666664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40694.166666666664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40694.166666666664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40694.166666666664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40694.166666666664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40694.166666666664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40694.166666666664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40724.166666666664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40724.166666666664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40724.166666666664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40724.166666666664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40724.166666666664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40724.166666666664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40724.166666666664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40724.166666666664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40724.166666666664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40724.166666666664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40724.166666666664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40724.166666666664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40724.166666666664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40724.166666666664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40755.166666666664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40755.166666666664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40755.166666666664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40755.166666666664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40755.166666666664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40755.166666666664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40755.166666666664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40755.166666666664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40755.166666666664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40755.166666666664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40755.166666666664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40755.166666666664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40755.166666666664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40755.166666666664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40786.166666666664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40786.166666666664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40786.166666666664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40786.166666666664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40786.166666666664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40786.166666666664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40786.166666666664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40786.166666666664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40786.166666666664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40786.166666666664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40786.166666666664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40786.166666666664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40786.166666666664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40786.166666666664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40816.166666666664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40816.166666666664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40816.166666666664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40816.166666666664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40816.166666666664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40816.166666666664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40816.166666666664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40816.166666666664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40816.166666666664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40816.166666666664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40816.166666666664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40816.166666666664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40816.166666666664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40816.166666666664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40847.166666666664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40847.166666666664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40847.166666666664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40847.166666666664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40847.166666666664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40847.166666666664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40847.166666666664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40847.166666666664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40847.166666666664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40847.166666666664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40847.166666666664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40847.166666666664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40847.166666666664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40847.166666666664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40877.208333333336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40877.208333333336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40877.208333333336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40877.208333333336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40877.208333333336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40877.208333333336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40877.208333333336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40877.208333333336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40877.208333333336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40877.208333333336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40877.208333333336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40877.208333333336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40877.208333333336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40877.208333333336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40908.208333333336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40908.208333333336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40908.208333333336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40908.208333333336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40908.208333333336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40908.208333333336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40908.208333333336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40908.208333333336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40908.208333333336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40908.208333333336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40908.208333333336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40908.208333333336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40908.208333333336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40908.208333333336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40939.208333333336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40939.208333333336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40939.208333333336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40939.208333333336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40939.208333333336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40939.208333333336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40939.208333333336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40939.208333333336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40939.208333333336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40939.208333333336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40939.208333333336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40939.208333333336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40939.208333333336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40939.208333333336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40968.208333333336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40968.208333333336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40968.208333333336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40968.208333333336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40968.208333333336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40968.208333333336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40968.208333333336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40968.208333333336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40968.208333333336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40968.208333333336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40968.208333333336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40968.208333333336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40968.208333333336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40968.208333333336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40999.166666666664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40999.166666666664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40999.166666666664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40999.166666666664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40999.166666666664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40999.166666666664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40999.166666666664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40999.166666666664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40999.166666666664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40999.166666666664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40999.166666666664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40999.166666666664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40999.166666666664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40999.166666666664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41029.166666666664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41029.166666666664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41029.166666666664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41029.166666666664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41029.166666666664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41029.166666666664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41029.166666666664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41029.166666666664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41029.166666666664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41029.166666666664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41029.166666666664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41029.166666666664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41029.166666666664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41029.166666666664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41060.166666666664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41060.166666666664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41060.166666666664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41060.166666666664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41060.166666666664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41060.166666666664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41060.166666666664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41060.166666666664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41060.166666666664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41060.166666666664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41060.166666666664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41060.166666666664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41060.166666666664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41060.166666666664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41090.166666666664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41090.166666666664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41090.166666666664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41090.166666666664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41090.166666666664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41090.166666666664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41090.166666666664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41090.166666666664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41090.166666666664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41090.166666666664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41090.166666666664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41090.166666666664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41090.166666666664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41090.166666666664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41121.166666666664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41121.166666666664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41121.166666666664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41121.166666666664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41121.166666666664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41121.166666666664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41121.166666666664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41121.166666666664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41121.166666666664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41121.166666666664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41121.166666666664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41121.166666666664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41121.166666666664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41121.166666666664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41152.166666666664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41152.166666666664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41152.166666666664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41152.166666666664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41152.166666666664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41152.166666666664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41152.166666666664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41152.166666666664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41152.166666666664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41152.166666666664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41152.166666666664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41152.166666666664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41152.166666666664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41152.166666666664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41182.166666666664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41182.166666666664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41182.166666666664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41182.166666666664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41182.166666666664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41182.166666666664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41182.166666666664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41182.166666666664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41182.166666666664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41182.166666666664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41182.166666666664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41182.166666666664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41182.166666666664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41182.166666666664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41213.166666666664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41213.166666666664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41213.166666666664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41213.166666666664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41213.166666666664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41213.166666666664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41213.166666666664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41213.166666666664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41213.166666666664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41213.166666666664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41213.166666666664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41213.166666666664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41213.166666666664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41213.166666666664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41243.208333333336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41243.208333333336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41243.208333333336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41243.208333333336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41243.208333333336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41243.208333333336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41243.208333333336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41243.208333333336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41243.208333333336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41243.208333333336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41243.208333333336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41243.208333333336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41243.208333333336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41243.208333333336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41274.208333333336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41274.208333333336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41274.208333333336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41274.208333333336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41274.208333333336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41274.208333333336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41274.208333333336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41274.208333333336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41274.208333333336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41274.208333333336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41274.208333333336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41274.208333333336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41274.208333333336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41274.208333333336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40574.208333333336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40574.208333333336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40574.208333333336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40574.208333333336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40574.208333333336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40574.208333333336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40602.208333333336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40602.208333333336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40602.208333333336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40602.208333333336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40602.208333333336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40602.208333333336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40633.166666666664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40633.166666666664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40633.166666666664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40633.166666666664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40633.166666666664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40633.166666666664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40663.166666666664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40663.166666666664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40663.166666666664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40663.166666666664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40663.166666666664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40663.166666666664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40694.166666666664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40694.166666666664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40694.166666666664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40694.166666666664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40694.166666666664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40694.166666666664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40724.166666666664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40724.166666666664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40724.166666666664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40724.166666666664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40724.166666666664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40724.166666666664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40755.166666666664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40755.166666666664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40755.166666666664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40755.166666666664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40755.166666666664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40755.166666666664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40786.166666666664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40786.166666666664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40786.166666666664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40786.166666666664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40786.166666666664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40786.166666666664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40816.166666666664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40816.166666666664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40816.166666666664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40816.166666666664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40816.166666666664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40816.166666666664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40847.166666666664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40847.166666666664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40847.166666666664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40847.166666666664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40847.166666666664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40847.166666666664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40877.208333333336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40877.208333333336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40877.208333333336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40877.208333333336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40877.208333333336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40877.208333333336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40908.208333333336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40908.208333333336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40908.208333333336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40908.208333333336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40908.208333333336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40908.208333333336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40939.208333333336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40939.208333333336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40939.208333333336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40939.208333333336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40939.208333333336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40939.208333333336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40968.208333333336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40968.208333333336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40968.208333333336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40968.208333333336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40968.208333333336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40968.208333333336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40999.166666666664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40999.166666666664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40999.166666666664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40999.166666666664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40999.166666666664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40999.166666666664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41029.166666666664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41029.166666666664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41029.166666666664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41029.166666666664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41029.166666666664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41029.166666666664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41060.166666666664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41060.166666666664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41060.166666666664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41060.166666666664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41060.166666666664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41060.166666666664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41090.166666666664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41090.166666666664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41090.166666666664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41090.166666666664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41090.166666666664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41090.166666666664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41121.166666666664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41121.166666666664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41121.166666666664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41121.166666666664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41121.166666666664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41121.166666666664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41152.166666666664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41152.166666666664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41152.166666666664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41152.166666666664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41152.166666666664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41152.166666666664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41182.166666666664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41182.166666666664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41182.166666666664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41182.166666666664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41182.166666666664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41182.166666666664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41213.166666666664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41213.166666666664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41213.166666666664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41213.166666666664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41213.166666666664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41213.166666666664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41243.208333333336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41243.208333333336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41243.208333333336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41243.208333333336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41243.208333333336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41243.208333333336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41274.208333333336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41274.208333333336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41274.208333333336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41274.208333333336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41274.208333333336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41274.208333333336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40209.208333333336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40209.208333333336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40209.208333333336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40209.208333333336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40209.208333333336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40209.208333333336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40209.208333333336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40209.208333333336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40209.208333333336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40209.208333333336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40209.208333333336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40209.208333333336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40209.208333333336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40209.208333333336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40209.208333333336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40209.208333333336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40209.208333333336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40209.208333333336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40209.208333333336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40209.208333333336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40209.208333333336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40209.208333333336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40209.208333333336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40209.208333333336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40209.208333333336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40209.208333333336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40209.208333333336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40209.208333333336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40209.208333333336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40209.208333333336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40209.208333333336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40209.208333333336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40209.208333333336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40209.208333333336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40209.208333333336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40209.208333333336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40209.208333333336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40209.208333333336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40209.208333333336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40209.208333333336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40209.208333333336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40209.208333333336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40209.208333333336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40237.208333333336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40237.208333333336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40237.208333333336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40237.208333333336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40237.208333333336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40237.208333333336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40237.208333333336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40237.208333333336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40237.208333333336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40237.208333333336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40237.208333333336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40237.208333333336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40237.208333333336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40237.208333333336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40237.208333333336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40237.208333333336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40237.208333333336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40237.208333333336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40237.208333333336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40237.208333333336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40237.208333333336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40237.208333333336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40237.208333333336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40237.208333333336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40237.208333333336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40237.208333333336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40237.208333333336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40237.208333333336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40237.208333333336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40237.208333333336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40237.208333333336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40237.208333333336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40237.208333333336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40237.208333333336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40237.208333333336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40237.208333333336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40237.208333333336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40237.208333333336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40237.208333333336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40237.208333333336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40237.208333333336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40237.208333333336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40237.208333333336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40268.166666666664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40268.166666666664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40268.166666666664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40268.166666666664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40268.166666666664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40268.166666666664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40268.166666666664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40268.166666666664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40268.166666666664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40268.166666666664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40268.166666666664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40268.166666666664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40268.166666666664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40268.166666666664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40268.166666666664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40268.166666666664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40268.166666666664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40268.166666666664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40268.166666666664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40268.166666666664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40268.166666666664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40268.166666666664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40268.166666666664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40268.166666666664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40268.166666666664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40268.166666666664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40268.166666666664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40268.166666666664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40268.166666666664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40268.166666666664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40268.166666666664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40268.166666666664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40268.166666666664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40268.166666666664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40268.166666666664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40268.166666666664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40268.166666666664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40268.166666666664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40268.166666666664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40268.166666666664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40268.166666666664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40268.166666666664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40268.166666666664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40298.166666666664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40298.166666666664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40298.166666666664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40298.166666666664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40298.166666666664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40298.166666666664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40298.166666666664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40298.166666666664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40298.166666666664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40298.166666666664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40298.166666666664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40298.166666666664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40298.166666666664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40298.166666666664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40298.166666666664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40298.166666666664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40298.166666666664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40298.166666666664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40298.166666666664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40298.166666666664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40298.166666666664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40298.166666666664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40298.166666666664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40298.166666666664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40298.166666666664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40298.166666666664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40298.166666666664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40298.166666666664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40298.166666666664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40298.166666666664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40298.166666666664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40298.166666666664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40298.166666666664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40298.166666666664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40298.166666666664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40298.166666666664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40298.166666666664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40298.166666666664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40298.166666666664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40298.166666666664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40298.166666666664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40298.166666666664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40298.166666666664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40329.166666666664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40329.166666666664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40329.166666666664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40329.166666666664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40329.166666666664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40329.166666666664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40329.166666666664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40329.166666666664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40329.166666666664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40329.166666666664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40329.166666666664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40329.166666666664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40329.166666666664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40329.166666666664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40329.166666666664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40329.166666666664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40329.166666666664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40329.166666666664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40329.166666666664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40329.166666666664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40329.166666666664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40329.166666666664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40329.166666666664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40329.166666666664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40329.166666666664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40329.166666666664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40329.166666666664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40329.166666666664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40329.166666666664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40329.166666666664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40329.166666666664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40329.166666666664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40329.166666666664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40329.166666666664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40329.166666666664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40329.166666666664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40329.166666666664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40329.166666666664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40329.166666666664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40329.166666666664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40329.166666666664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40329.166666666664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40329.166666666664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40359.166666666664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40359.166666666664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40359.166666666664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40359.166666666664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40359.166666666664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40359.166666666664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40359.166666666664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40359.166666666664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40359.166666666664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40359.166666666664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40359.166666666664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40359.166666666664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40359.166666666664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40359.166666666664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40359.166666666664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40359.166666666664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40359.166666666664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40359.166666666664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40359.166666666664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40359.166666666664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40359.166666666664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40359.166666666664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40359.166666666664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40359.166666666664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40359.166666666664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40359.166666666664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40359.166666666664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40359.166666666664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40359.166666666664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40359.166666666664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40359.166666666664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40359.166666666664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40359.166666666664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40359.166666666664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40359.166666666664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40359.166666666664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40359.166666666664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40359.166666666664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40359.166666666664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40359.166666666664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40359.166666666664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40359.166666666664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40359.166666666664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40359.166666666664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40359.166666666664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40359.166666666664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40390.166666666664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40390.166666666664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40390.166666666664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40390.166666666664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40390.166666666664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40390.166666666664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40390.166666666664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40390.166666666664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40390.166666666664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40390.166666666664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40390.166666666664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40390.166666666664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40390.166666666664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40390.166666666664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40390.166666666664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40390.166666666664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40390.166666666664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40390.166666666664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40390.166666666664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40390.166666666664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40390.166666666664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40390.166666666664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40390.166666666664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40390.166666666664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40390.166666666664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40390.166666666664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40390.166666666664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40390.166666666664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40390.166666666664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40390.166666666664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40390.166666666664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40390.166666666664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40390.166666666664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40390.166666666664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40390.166666666664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40390.166666666664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40390.166666666664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40390.166666666664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40390.166666666664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40390.166666666664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40390.166666666664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40390.166666666664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40390.166666666664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40390.166666666664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40390.166666666664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40390.166666666664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40390.166666666664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40421.166666666664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40421.166666666664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40421.166666666664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40421.166666666664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40421.166666666664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40421.166666666664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40421.166666666664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40421.166666666664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40421.166666666664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40421.166666666664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40421.166666666664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40421.166666666664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40421.166666666664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40421.166666666664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40421.166666666664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40421.166666666664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40421.166666666664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40421.166666666664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40421.166666666664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40421.166666666664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40421.166666666664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40421.166666666664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40421.166666666664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40421.166666666664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40421.166666666664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40421.166666666664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40421.166666666664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40421.166666666664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40421.166666666664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40421.166666666664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40421.166666666664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40421.166666666664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40421.166666666664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40421.166666666664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40421.166666666664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40421.166666666664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40421.166666666664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40421.166666666664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40421.166666666664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40421.166666666664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40421.166666666664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40421.166666666664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40421.166666666664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40421.166666666664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40421.166666666664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40421.166666666664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40421.166666666664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40451.166666666664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40451.166666666664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40451.166666666664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40451.166666666664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40451.166666666664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40451.166666666664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40451.166666666664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40451.166666666664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40451.166666666664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40451.166666666664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40451.166666666664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40451.166666666664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40451.166666666664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40451.166666666664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40451.166666666664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40451.166666666664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40451.166666666664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40451.166666666664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40451.166666666664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40451.166666666664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40451.166666666664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40451.166666666664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40451.166666666664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40451.166666666664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40451.166666666664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40451.166666666664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40451.166666666664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40451.166666666664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40451.166666666664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40451.166666666664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40451.166666666664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40451.166666666664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40451.166666666664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40451.166666666664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40451.166666666664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40451.166666666664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40451.166666666664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40451.166666666664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40451.166666666664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40451.166666666664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40451.166666666664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40451.166666666664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40451.166666666664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40451.166666666664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40451.166666666664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40451.166666666664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40451.166666666664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40482.166666666664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40482.166666666664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40482.166666666664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40482.166666666664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40482.166666666664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40482.166666666664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40482.166666666664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40482.166666666664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40482.166666666664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40482.166666666664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40482.166666666664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40482.166666666664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40482.166666666664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40482.166666666664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40482.166666666664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40482.166666666664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40482.166666666664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40482.166666666664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40482.166666666664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40482.166666666664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40482.166666666664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40482.166666666664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40482.166666666664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40482.166666666664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40482.166666666664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40482.166666666664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40482.166666666664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40482.166666666664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40482.166666666664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40482.166666666664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40482.166666666664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40482.166666666664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40482.166666666664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40482.166666666664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40482.166666666664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40482.166666666664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40482.166666666664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40482.166666666664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40482.166666666664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40482.166666666664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40482.166666666664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40482.166666666664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40482.166666666664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40482.166666666664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40482.166666666664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40482.166666666664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40482.166666666664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40512.208333333336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40512.208333333336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40512.208333333336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40512.208333333336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40512.208333333336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40512.208333333336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40512.208333333336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40512.208333333336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40512.208333333336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40512.208333333336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40512.208333333336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40512.208333333336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40512.208333333336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40512.208333333336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40512.208333333336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40512.208333333336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40512.208333333336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40512.208333333336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40512.208333333336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40512.208333333336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40512.208333333336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40512.208333333336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40512.208333333336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40512.208333333336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40512.208333333336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40512.208333333336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40512.208333333336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40512.208333333336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40512.208333333336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40512.208333333336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40512.208333333336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40512.208333333336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40512.208333333336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40512.208333333336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40512.208333333336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40512.208333333336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40512.208333333336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40512.208333333336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40512.208333333336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40512.208333333336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40512.208333333336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40512.208333333336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40512.208333333336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40512.208333333336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40512.208333333336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40512.208333333336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40512.208333333336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40543.208333333336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40543.208333333336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40543.208333333336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40543.208333333336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40543.208333333336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40543.208333333336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40543.208333333336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40543.208333333336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40543.208333333336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40543.208333333336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40543.208333333336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40543.208333333336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40543.208333333336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40543.208333333336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40543.208333333336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40543.208333333336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40543.208333333336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40543.208333333336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40543.208333333336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40543.208333333336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40543.208333333336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40543.208333333336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40543.208333333336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40543.208333333336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40543.208333333336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40543.208333333336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40543.208333333336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40543.208333333336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40543.208333333336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40543.208333333336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40543.208333333336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40543.208333333336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40543.208333333336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40543.208333333336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40543.208333333336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40543.208333333336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40543.208333333336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40543.208333333336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40543.208333333336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40543.208333333336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40543.208333333336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40543.208333333336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40543.208333333336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40543.208333333336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40543.208333333336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40543.208333333336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40543.208333333336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41305.208333333336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41305.208333333336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41305.208333333336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41305.208333333336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41305.208333333336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41305.208333333336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41305.208333333336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41305.208333333336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41305.208333333336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41305.208333333336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41305.208333333336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41305.208333333336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41305.208333333336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41305.208333333336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41305.208333333336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41305.208333333336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41305.208333333336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41305.208333333336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41305.208333333336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41305.208333333336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41305.208333333336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41305.208333333336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41305.208333333336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41305.208333333336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41305.208333333336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41305.208333333336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41305.208333333336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41305.208333333336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41305.208333333336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41305.208333333336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41305.208333333336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41305.208333333336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41305.208333333336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41305.208333333336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41305.208333333336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41333.208333333336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41333.208333333336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41333.208333333336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41333.208333333336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41333.208333333336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41333.208333333336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41333.208333333336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41333.208333333336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41333.208333333336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41333.208333333336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41333.208333333336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41333.208333333336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41333.208333333336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41333.208333333336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41333.208333333336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41333.208333333336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41333.208333333336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41333.208333333336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41333.208333333336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41333.208333333336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41333.208333333336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41333.208333333336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41333.208333333336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41333.208333333336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41333.208333333336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41333.208333333336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41333.208333333336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41333.208333333336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41333.208333333336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41333.208333333336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41333.208333333336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41333.208333333336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41333.208333333336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41333.208333333336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41333.208333333336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41364.166666666664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41364.166666666664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41364.166666666664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41364.166666666664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41364.166666666664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41364.166666666664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41364.166666666664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41364.166666666664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41364.166666666664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41364.166666666664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41364.166666666664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41364.166666666664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41364.166666666664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41364.166666666664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41364.166666666664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41364.166666666664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41364.166666666664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41364.166666666664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41364.166666666664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41364.166666666664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41364.166666666664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41364.166666666664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41364.166666666664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41364.166666666664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41364.166666666664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41364.166666666664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41364.166666666664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41364.166666666664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41364.166666666664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41364.166666666664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41364.166666666664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41364.166666666664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41364.166666666664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41364.166666666664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41364.166666666664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41394.166666666664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41394.166666666664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41394.166666666664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41394.166666666664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41394.166666666664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41394.166666666664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41394.166666666664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41394.166666666664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41394.166666666664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41394.166666666664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41394.166666666664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41394.166666666664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41394.166666666664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41394.166666666664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41394.166666666664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41394.166666666664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41394.166666666664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41394.166666666664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41394.166666666664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41394.166666666664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41394.166666666664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41394.166666666664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41394.166666666664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41394.166666666664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41394.166666666664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41394.166666666664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41394.166666666664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41394.166666666664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41394.166666666664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41394.166666666664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41394.166666666664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41394.166666666664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41394.166666666664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41394.166666666664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41394.166666666664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41425.166666666664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41425.166666666664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41425.166666666664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41425.166666666664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41425.166666666664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41425.166666666664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41425.166666666664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41425.166666666664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41425.166666666664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41425.166666666664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41425.166666666664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41425.166666666664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41425.166666666664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41425.166666666664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41425.166666666664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41425.166666666664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41425.166666666664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41425.166666666664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41425.166666666664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41425.166666666664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41425.166666666664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41425.166666666664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41425.166666666664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41425.166666666664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41425.166666666664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41425.166666666664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41425.166666666664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41425.166666666664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41425.166666666664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41425.166666666664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41425.166666666664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41425.166666666664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41425.166666666664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41425.166666666664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41425.166666666664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41455.166666666664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41455.166666666664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41455.166666666664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41455.166666666664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41455.166666666664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41455.166666666664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41455.166666666664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41455.166666666664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41455.166666666664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41455.166666666664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41455.166666666664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41455.166666666664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41455.166666666664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41455.166666666664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41455.166666666664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41455.166666666664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41455.166666666664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41455.166666666664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41455.166666666664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41455.166666666664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41455.166666666664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41455.166666666664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41455.166666666664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41455.166666666664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41455.166666666664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41455.166666666664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41455.166666666664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41455.166666666664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41455.166666666664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41455.166666666664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41455.166666666664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41455.166666666664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41455.166666666664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41455.166666666664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41455.166666666664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41486.166666666664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41486.166666666664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41486.166666666664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41486.166666666664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41486.166666666664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41486.166666666664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41486.166666666664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41486.166666666664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41486.166666666664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41486.166666666664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41486.166666666664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41486.166666666664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41486.166666666664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41486.166666666664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41486.166666666664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41486.166666666664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41486.166666666664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41486.166666666664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41486.166666666664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41486.166666666664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41486.166666666664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41486.166666666664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41486.166666666664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41486.166666666664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41486.166666666664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41486.166666666664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41486.166666666664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41486.166666666664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41486.166666666664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41486.166666666664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41486.166666666664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41486.166666666664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41486.166666666664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41486.166666666664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41486.166666666664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41517.166666666664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41517.166666666664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41517.166666666664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41517.166666666664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41517.166666666664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41517.166666666664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41517.166666666664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41517.166666666664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41517.166666666664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41517.166666666664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41517.166666666664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41517.166666666664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41517.166666666664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41517.166666666664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41517.166666666664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41517.166666666664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41517.166666666664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41517.166666666664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41517.166666666664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41517.166666666664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41517.166666666664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41517.166666666664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41517.166666666664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41517.166666666664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41517.166666666664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41517.166666666664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41517.166666666664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41517.166666666664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41517.166666666664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41517.166666666664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41517.166666666664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41517.166666666664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41517.166666666664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41517.166666666664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41517.166666666664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41547.166666666664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41547.166666666664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41547.166666666664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41547.166666666664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41547.166666666664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41547.166666666664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41547.166666666664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41547.166666666664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41547.166666666664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41547.166666666664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41547.166666666664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41547.166666666664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41547.166666666664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41547.166666666664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41547.166666666664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41547.166666666664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41547.166666666664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41547.166666666664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41547.166666666664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41547.166666666664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41547.166666666664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41547.166666666664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41547.166666666664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41547.166666666664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41547.166666666664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41547.166666666664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41547.166666666664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41547.166666666664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41547.166666666664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41547.166666666664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41547.166666666664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41547.166666666664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41547.166666666664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41547.166666666664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41547.166666666664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41578.166666666664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41578.166666666664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41578.166666666664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41578.166666666664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41578.166666666664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41578.166666666664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41578.166666666664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41578.166666666664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41578.166666666664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41578.166666666664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41578.166666666664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41578.166666666664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41578.166666666664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41578.166666666664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41578.166666666664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41578.166666666664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41578.166666666664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41578.166666666664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41578.166666666664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41578.166666666664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41578.166666666664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41578.166666666664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41578.166666666664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41578.166666666664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41578.166666666664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41578.166666666664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41578.166666666664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41578.166666666664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41578.166666666664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41578.166666666664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41578.166666666664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41578.166666666664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41578.166666666664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41578.166666666664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41578.166666666664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41608.208333333336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41608.208333333336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41608.208333333336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41608.208333333336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41608.208333333336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41608.208333333336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41608.208333333336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41608.208333333336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41608.208333333336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41608.208333333336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41608.208333333336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41608.208333333336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41608.208333333336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41608.208333333336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41608.208333333336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41608.208333333336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41608.208333333336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41608.208333333336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41608.208333333336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41608.208333333336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41608.208333333336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41608.208333333336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41608.208333333336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41608.208333333336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41608.208333333336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41608.208333333336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41608.208333333336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41608.208333333336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41608.208333333336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41608.208333333336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41608.208333333336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41608.208333333336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41608.208333333336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41608.208333333336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41608.208333333336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41639.208333333336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41639.208333333336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41639.208333333336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41639.208333333336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41639.208333333336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41639.208333333336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41639.208333333336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41639.208333333336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41639.208333333336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41639.208333333336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41639.208333333336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41639.208333333336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41639.208333333336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41639.208333333336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41639.208333333336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41639.208333333336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41639.208333333336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41639.208333333336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41639.208333333336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41639.208333333336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41639.208333333336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41639.208333333336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41639.208333333336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41639.208333333336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41639.208333333336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41639.208333333336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41639.208333333336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41639.208333333336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41639.208333333336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41639.208333333336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41639.208333333336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41639.208333333336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41639.208333333336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41639.208333333336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41639.208333333336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41305.208333333336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41305.208333333336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41305.208333333336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41305.208333333336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41305.208333333336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41305.208333333336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41305.208333333336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41305.208333333336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41305.208333333336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41305.208333333336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41305.208333333336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41305.208333333336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41305.208333333336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41305.208333333336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41333.208333333336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41333.208333333336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41333.208333333336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41333.208333333336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41333.208333333336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41333.208333333336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41333.208333333336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41333.208333333336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41333.208333333336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41333.208333333336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41333.208333333336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41333.208333333336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41333.208333333336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41333.208333333336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41364.166666666664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41364.166666666664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41364.166666666664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41364.166666666664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41364.166666666664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41364.166666666664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41364.166666666664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41364.166666666664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41364.166666666664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41364.166666666664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41364.166666666664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41364.166666666664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41364.166666666664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41364.166666666664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41394.166666666664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41394.166666666664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41394.166666666664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41394.166666666664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41394.166666666664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41394.166666666664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41394.166666666664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41394.166666666664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41394.166666666664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41394.166666666664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41394.166666666664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41394.166666666664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41394.166666666664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41394.166666666664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41425.166666666664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41425.166666666664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41425.166666666664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41425.166666666664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41425.166666666664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41425.166666666664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41425.166666666664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41425.166666666664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41425.166666666664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41425.166666666664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41425.166666666664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41425.166666666664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41425.166666666664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41425.166666666664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41455.166666666664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41455.166666666664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41455.166666666664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41455.166666666664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41455.166666666664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41455.166666666664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41455.166666666664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41455.166666666664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41455.166666666664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41455.166666666664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41455.166666666664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41455.166666666664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41455.166666666664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41455.166666666664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41486.166666666664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41486.166666666664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41486.166666666664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41486.166666666664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41486.166666666664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41486.166666666664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41486.166666666664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41486.166666666664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41486.166666666664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41486.166666666664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41486.166666666664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41486.166666666664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41486.166666666664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41486.166666666664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41517.166666666664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41517.166666666664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41517.166666666664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41517.166666666664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41517.166666666664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41517.166666666664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41517.166666666664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41517.166666666664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41517.166666666664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41517.166666666664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41517.166666666664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41517.166666666664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41517.166666666664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41517.166666666664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41547.166666666664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41547.166666666664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41547.166666666664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41547.166666666664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41547.166666666664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41547.166666666664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41547.166666666664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41547.166666666664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41547.166666666664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41547.166666666664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41547.166666666664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41547.166666666664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41547.166666666664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41547.166666666664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41578.166666666664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41578.166666666664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41578.166666666664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41578.166666666664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41578.166666666664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41578.166666666664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41578.166666666664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41578.166666666664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41578.166666666664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41578.166666666664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41578.166666666664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41578.166666666664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41578.166666666664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41578.166666666664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41608.208333333336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41608.208333333336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41608.208333333336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41608.208333333336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41608.208333333336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41608.208333333336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41608.208333333336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41608.208333333336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41608.208333333336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41608.208333333336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41608.208333333336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41608.208333333336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41608.208333333336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41608.208333333336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41639.208333333336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41639.208333333336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41639.208333333336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41639.208333333336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41639.208333333336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41639.208333333336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41639.208333333336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41639.208333333336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41639.208333333336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41639.208333333336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41639.208333333336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41639.208333333336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41639.208333333336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41639.208333333336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41305.208333333336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41305.208333333336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41305.208333333336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41305.208333333336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41305.208333333336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41305.208333333336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41305.208333333336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41305.208333333336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41305.208333333336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41305.208333333336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41305.208333333336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41305.208333333336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41305.208333333336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41305.208333333336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41305.208333333336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41305.208333333336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41305.208333333336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41305.208333333336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41305.208333333336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41305.208333333336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41305.208333333336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41305.208333333336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41305.208333333336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41305.208333333336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41333.208333333336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41333.208333333336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41333.208333333336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41333.208333333336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41333.208333333336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41333.208333333336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41333.208333333336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41333.208333333336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41333.208333333336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41333.208333333336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41333.208333333336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41333.208333333336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41333.208333333336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41333.208333333336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41333.208333333336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41333.208333333336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41333.208333333336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41333.208333333336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41333.208333333336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41333.208333333336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41333.208333333336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41333.208333333336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41333.208333333336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41333.208333333336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41364.166666666664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41364.166666666664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41364.166666666664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41364.166666666664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41364.166666666664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41364.166666666664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41364.166666666664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41364.166666666664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41364.166666666664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41364.166666666664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41364.166666666664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41364.166666666664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41364.166666666664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41364.166666666664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41364.166666666664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41364.166666666664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41364.166666666664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41364.166666666664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41364.166666666664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41364.166666666664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41364.166666666664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41364.166666666664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41364.166666666664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41364.166666666664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41394.166666666664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41394.166666666664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41394.166666666664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41394.166666666664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41394.166666666664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41394.166666666664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41394.166666666664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41394.166666666664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41394.166666666664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41394.166666666664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41394.166666666664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41394.166666666664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41394.166666666664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41394.166666666664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41394.166666666664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41394.166666666664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41394.166666666664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41394.166666666664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41394.166666666664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41394.166666666664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41394.166666666664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41394.166666666664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41394.166666666664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41394.166666666664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41425.166666666664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41425.166666666664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41425.166666666664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41425.166666666664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41425.166666666664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41425.166666666664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41425.166666666664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41425.166666666664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41425.166666666664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41425.166666666664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41425.166666666664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41425.166666666664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41425.166666666664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41425.166666666664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41425.166666666664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41425.166666666664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41425.166666666664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41425.166666666664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41425.166666666664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41425.166666666664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41425.166666666664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41425.166666666664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41425.166666666664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41425.166666666664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41455.166666666664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41455.166666666664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41455.166666666664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41455.166666666664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41455.166666666664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41455.166666666664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41455.166666666664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41455.166666666664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41455.166666666664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41455.166666666664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41455.166666666664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41455.166666666664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41455.166666666664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41455.166666666664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41455.166666666664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41455.166666666664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41455.166666666664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41455.166666666664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41455.166666666664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41455.166666666664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41455.166666666664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41455.166666666664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41455.166666666664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41455.166666666664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41486.166666666664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41486.166666666664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41486.166666666664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41486.166666666664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41486.166666666664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41486.166666666664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41486.166666666664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41486.166666666664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41486.166666666664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41486.166666666664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41486.166666666664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41486.166666666664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41486.166666666664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41486.166666666664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41486.166666666664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41486.166666666664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41486.166666666664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41486.166666666664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41486.166666666664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41486.166666666664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41486.166666666664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41486.166666666664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41486.166666666664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41486.166666666664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41517.166666666664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41517.166666666664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41517.166666666664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41517.166666666664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41517.166666666664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41517.166666666664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41517.166666666664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41517.166666666664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41517.166666666664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41517.166666666664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41517.166666666664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41517.166666666664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41517.166666666664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41517.166666666664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41517.166666666664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41517.166666666664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41517.166666666664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41517.166666666664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41517.166666666664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41517.166666666664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41517.166666666664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41517.166666666664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41517.166666666664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41517.166666666664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41547.166666666664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41547.166666666664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41547.166666666664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41547.166666666664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41547.166666666664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41547.166666666664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41547.166666666664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41547.166666666664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41547.166666666664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41547.166666666664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41547.166666666664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41547.166666666664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41547.166666666664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41547.166666666664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41547.166666666664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41547.166666666664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41547.166666666664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41547.166666666664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41547.166666666664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41547.166666666664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41547.166666666664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41547.166666666664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41547.166666666664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41547.166666666664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41578.166666666664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41578.166666666664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41578.166666666664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41578.166666666664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41578.166666666664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41578.166666666664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41578.166666666664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41578.166666666664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41578.166666666664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41578.166666666664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41578.166666666664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41578.166666666664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41578.166666666664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41578.166666666664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41578.166666666664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41578.166666666664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41578.166666666664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41578.166666666664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41578.166666666664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41578.166666666664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41578.166666666664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41578.166666666664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41578.166666666664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41578.166666666664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41608.208333333336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41608.208333333336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41608.208333333336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41608.208333333336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41608.208333333336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41608.208333333336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41608.208333333336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41608.208333333336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41608.208333333336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41608.208333333336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41608.208333333336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41608.208333333336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41608.208333333336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41608.208333333336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41608.208333333336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41608.208333333336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41608.208333333336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41608.208333333336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41608.208333333336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41608.208333333336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41608.208333333336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41608.208333333336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41608.208333333336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41608.208333333336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41639.208333333336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41639.208333333336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41639.208333333336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41639.208333333336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41639.208333333336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41639.208333333336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41639.208333333336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41639.208333333336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41639.208333333336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41639.208333333336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41639.208333333336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41639.208333333336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41639.208333333336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41639.208333333336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41639.208333333336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41639.208333333336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41639.208333333336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41639.208333333336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41639.208333333336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41639.208333333336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41639.208333333336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41639.208333333336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41639.208333333336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41639.208333333336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41305.208333333336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41305.208333333336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41305.208333333336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41305.208333333336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41305.208333333336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41305.208333333336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41305.208333333336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41305.208333333336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41305.208333333336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41305.208333333336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41305.208333333336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41305.208333333336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41305.208333333336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41305.208333333336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41333.208333333336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41333.208333333336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41333.208333333336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41333.208333333336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41333.208333333336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41333.208333333336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41333.208333333336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41333.208333333336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41333.208333333336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41333.208333333336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41333.208333333336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41333.208333333336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41333.208333333336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41333.208333333336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41364.166666666664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41364.166666666664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41364.166666666664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41364.166666666664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41364.166666666664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41364.166666666664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41364.166666666664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41364.166666666664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41364.166666666664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41364.166666666664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41364.166666666664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41364.166666666664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41364.166666666664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41364.166666666664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41394.166666666664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41394.166666666664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41394.166666666664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41394.166666666664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41394.166666666664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41394.166666666664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41394.166666666664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41394.166666666664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41394.166666666664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41394.166666666664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41394.166666666664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41394.166666666664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41394.166666666664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41394.166666666664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41425.166666666664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41425.166666666664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41425.166666666664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41425.166666666664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41425.166666666664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41425.166666666664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41425.166666666664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41425.166666666664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41425.166666666664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41425.166666666664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41425.166666666664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41425.166666666664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41425.166666666664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41425.166666666664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41455.166666666664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41455.166666666664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41455.166666666664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41455.166666666664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41455.166666666664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41455.166666666664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41455.166666666664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41455.166666666664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41455.166666666664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41455.166666666664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41455.166666666664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41455.166666666664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41455.166666666664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41455.166666666664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41486.166666666664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41486.166666666664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41486.166666666664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41486.166666666664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41486.166666666664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41486.166666666664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41486.166666666664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41486.166666666664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41486.166666666664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41486.166666666664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41486.166666666664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41486.166666666664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41486.166666666664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41486.166666666664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41517.166666666664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41517.166666666664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41517.166666666664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41517.166666666664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41517.166666666664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41517.166666666664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41517.166666666664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41517.166666666664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41517.166666666664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41517.166666666664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41517.166666666664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41517.166666666664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41517.166666666664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41517.166666666664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41547.166666666664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41547.166666666664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41547.166666666664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41547.166666666664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41547.166666666664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41547.166666666664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41547.166666666664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41547.166666666664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41547.166666666664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41547.166666666664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41547.166666666664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41547.166666666664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41547.166666666664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41547.166666666664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41578.166666666664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41578.166666666664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41578.166666666664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41578.166666666664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41578.166666666664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41578.166666666664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41578.166666666664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41578.166666666664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41578.166666666664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41578.166666666664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41578.166666666664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41578.166666666664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41578.166666666664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41578.166666666664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41608.208333333336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41608.208333333336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41608.208333333336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41608.208333333336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41608.208333333336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41608.208333333336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41608.208333333336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41608.208333333336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41608.208333333336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41608.208333333336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41608.208333333336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41608.208333333336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41608.208333333336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41608.208333333336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41639.208333333336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41639.208333333336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41639.208333333336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41639.208333333336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41639.208333333336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41639.208333333336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41639.208333333336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41639.208333333336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41639.208333333336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41639.208333333336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41639.208333333336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41639.208333333336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41639.208333333336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41639.208333333336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41305.208333333336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41305.208333333336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41305.208333333336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41305.208333333336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41305.208333333336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41305.208333333336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41333.208333333336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41333.208333333336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41333.208333333336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41333.208333333336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41333.208333333336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41333.208333333336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41364.166666666664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41364.166666666664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41364.166666666664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41364.166666666664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41364.166666666664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41364.166666666664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41394.166666666664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41394.166666666664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41394.166666666664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41394.166666666664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41394.166666666664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41394.166666666664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41425.166666666664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41425.166666666664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41425.166666666664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41425.166666666664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41425.166666666664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41425.166666666664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41455.166666666664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41455.166666666664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41455.166666666664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41455.166666666664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41455.166666666664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41455.166666666664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41486.166666666664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41486.166666666664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41486.166666666664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41486.166666666664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41486.166666666664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41486.166666666664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41517.166666666664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41517.166666666664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41517.166666666664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41517.166666666664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41517.166666666664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41517.166666666664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41547.166666666664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41547.166666666664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41547.166666666664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41547.166666666664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41547.166666666664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41547.166666666664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41578.166666666664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41578.166666666664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41578.166666666664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41578.166666666664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41578.166666666664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41578.166666666664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41608.208333333336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41608.208333333336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41608.208333333336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41608.208333333336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41608.208333333336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41608.208333333336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41639.208333333336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41639.208333333336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41639.208333333336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41639.208333333336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41639.208333333336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41639.208333333336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40574.208333333336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40574.208333333336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40574.208333333336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40574.208333333336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40574.208333333336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40574.208333333336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40574.208333333336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40574.208333333336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40574.208333333336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40574.208333333336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40574.208333333336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40574.208333333336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40574.208333333336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40574.208333333336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40574.208333333336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40574.208333333336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40574.208333333336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40574.208333333336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40574.208333333336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40574.208333333336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40574.208333333336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40574.208333333336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40574.208333333336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40574.208333333336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40574.208333333336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40574.208333333336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40574.208333333336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40574.208333333336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40574.208333333336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40574.208333333336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40574.208333333336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40574.208333333336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40574.208333333336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40574.208333333336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40574.208333333336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40574.208333333336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40574.208333333336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40574.208333333336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40574.208333333336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40574.208333333336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40574.208333333336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40574.208333333336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40574.208333333336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40574.208333333336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40574.208333333336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40574.208333333336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40574.208333333336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40602.208333333336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40602.208333333336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40602.208333333336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40602.208333333336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40602.208333333336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40602.208333333336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40602.208333333336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40602.208333333336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40602.208333333336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40602.208333333336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40602.208333333336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40602.208333333336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40602.208333333336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40602.208333333336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40602.208333333336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40602.208333333336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40602.208333333336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40602.208333333336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40602.208333333336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40602.208333333336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40602.208333333336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40602.208333333336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40602.208333333336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40602.208333333336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40602.208333333336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40602.208333333336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40602.208333333336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40602.208333333336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40602.208333333336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40602.208333333336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40602.208333333336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40602.208333333336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40602.208333333336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40602.208333333336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40602.208333333336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40602.208333333336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40602.208333333336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40602.208333333336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40602.208333333336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40602.208333333336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40602.208333333336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40602.208333333336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40602.208333333336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40602.208333333336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40602.208333333336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40602.208333333336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40602.208333333336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40633.166666666664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40633.166666666664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40633.166666666664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40633.166666666664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40633.166666666664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40633.166666666664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40633.166666666664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40633.166666666664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40633.166666666664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40633.166666666664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40633.166666666664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40633.166666666664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40633.166666666664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40633.166666666664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40633.166666666664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40633.166666666664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40633.166666666664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40633.166666666664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40633.166666666664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40633.166666666664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40633.166666666664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40633.166666666664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40633.166666666664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40633.166666666664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40633.166666666664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40633.166666666664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40633.166666666664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40633.166666666664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40633.166666666664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40633.166666666664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40633.166666666664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40633.166666666664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40633.166666666664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40633.166666666664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40633.166666666664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40633.166666666664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40633.166666666664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40633.166666666664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40633.166666666664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40633.166666666664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40633.166666666664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40633.166666666664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40633.166666666664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40633.166666666664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40633.166666666664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40633.166666666664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40633.166666666664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40663.166666666664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40663.166666666664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40663.166666666664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40663.166666666664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40663.166666666664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40663.166666666664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40663.166666666664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40663.166666666664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40663.166666666664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40663.166666666664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40663.166666666664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40663.166666666664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40663.166666666664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40663.166666666664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40663.166666666664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40663.166666666664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40663.166666666664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40663.166666666664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40663.166666666664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40663.166666666664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40663.166666666664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40663.166666666664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40663.166666666664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40663.166666666664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40663.166666666664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40663.166666666664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40663.166666666664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40663.166666666664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40663.166666666664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40663.166666666664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40663.166666666664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40663.166666666664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40663.166666666664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40663.166666666664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40663.166666666664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40663.166666666664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40663.166666666664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40663.166666666664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40663.166666666664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40663.166666666664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40663.166666666664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40663.166666666664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40663.166666666664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40663.166666666664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40663.166666666664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40663.166666666664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40663.166666666664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40694.166666666664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40694.166666666664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40694.166666666664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40694.166666666664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40694.166666666664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40694.166666666664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40694.166666666664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40694.166666666664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40694.166666666664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40694.166666666664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40694.166666666664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40694.166666666664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40694.166666666664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40694.166666666664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40694.166666666664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40694.166666666664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40694.166666666664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40694.166666666664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40694.166666666664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40694.166666666664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40694.166666666664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40694.166666666664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40694.166666666664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40694.166666666664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40694.166666666664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40694.166666666664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40694.166666666664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40694.166666666664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40694.166666666664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40694.166666666664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40694.166666666664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40694.166666666664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40694.166666666664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40694.166666666664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40694.166666666664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40694.166666666664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40694.166666666664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40694.166666666664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40694.166666666664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40694.166666666664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40694.166666666664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40694.166666666664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40694.166666666664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40694.166666666664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40694.166666666664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40694.166666666664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40694.166666666664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40724.166666666664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40724.166666666664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40724.166666666664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40724.166666666664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40724.166666666664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40724.166666666664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40724.166666666664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40724.166666666664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40724.166666666664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40724.166666666664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40724.166666666664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40724.166666666664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40724.166666666664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40724.166666666664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40724.166666666664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40724.166666666664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40724.166666666664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40724.166666666664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40724.166666666664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40724.166666666664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40724.166666666664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40724.166666666664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40724.166666666664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40724.166666666664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40724.166666666664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40724.166666666664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40724.166666666664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40724.166666666664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40724.166666666664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40724.166666666664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40724.166666666664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40724.166666666664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40724.166666666664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40724.166666666664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40724.166666666664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40724.166666666664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40724.166666666664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40724.166666666664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40724.166666666664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40724.166666666664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40724.166666666664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40724.166666666664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40724.166666666664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40724.166666666664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40724.166666666664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40724.166666666664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40724.166666666664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40755.166666666664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40755.166666666664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40755.166666666664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40755.166666666664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40755.166666666664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40755.166666666664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40755.166666666664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40755.166666666664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40755.166666666664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40755.166666666664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40755.166666666664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40755.166666666664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40755.166666666664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40755.166666666664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40755.166666666664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40755.166666666664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40755.166666666664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40755.166666666664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40755.166666666664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40755.166666666664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40755.166666666664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40755.166666666664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40755.166666666664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40755.166666666664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40755.166666666664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40755.166666666664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40755.166666666664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40755.166666666664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40755.166666666664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40755.166666666664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40755.166666666664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40755.166666666664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40755.166666666664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40755.166666666664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40755.166666666664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40755.166666666664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40755.166666666664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40755.166666666664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40755.166666666664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40755.166666666664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40755.166666666664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40755.166666666664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40755.166666666664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40755.166666666664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40755.166666666664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40755.166666666664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40755.166666666664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40786.166666666664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40786.166666666664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40786.166666666664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40786.166666666664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40786.166666666664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40786.166666666664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40786.166666666664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40786.166666666664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40786.166666666664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40786.166666666664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40786.166666666664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40786.166666666664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40786.166666666664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40786.166666666664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40786.166666666664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40786.166666666664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40786.166666666664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40786.166666666664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40786.166666666664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40786.166666666664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40786.166666666664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40786.166666666664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40786.166666666664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40786.166666666664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40786.166666666664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40786.166666666664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40786.166666666664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40786.166666666664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40786.166666666664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40786.166666666664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40786.166666666664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40786.166666666664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40786.166666666664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40786.166666666664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40786.166666666664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40786.166666666664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40786.166666666664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40786.166666666664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40786.166666666664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40786.166666666664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40786.166666666664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40786.166666666664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40786.166666666664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40786.166666666664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40786.166666666664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40786.166666666664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40786.166666666664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40816.166666666664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40816.166666666664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40816.166666666664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40816.166666666664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40816.166666666664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40816.166666666664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40816.166666666664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40816.166666666664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40816.166666666664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40816.166666666664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40816.166666666664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40816.166666666664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40816.166666666664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40816.166666666664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40816.166666666664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40816.166666666664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40816.166666666664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40816.166666666664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40816.166666666664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40816.166666666664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40816.166666666664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40816.166666666664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40816.166666666664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40816.166666666664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40816.166666666664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40816.166666666664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40816.166666666664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40816.166666666664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40816.166666666664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40816.166666666664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40816.166666666664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40816.166666666664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40816.166666666664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40816.166666666664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40816.166666666664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40816.166666666664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40816.166666666664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40816.166666666664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40816.166666666664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40816.166666666664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40816.166666666664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40816.166666666664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40816.166666666664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40816.166666666664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40816.166666666664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40816.166666666664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40816.166666666664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40847.166666666664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40847.166666666664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40847.166666666664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40847.166666666664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40847.166666666664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40847.166666666664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40847.166666666664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40847.166666666664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40847.166666666664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40847.166666666664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40847.166666666664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40847.166666666664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40847.166666666664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40847.166666666664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40847.166666666664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40847.166666666664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40847.166666666664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40847.166666666664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40847.166666666664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40847.166666666664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40847.166666666664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40847.166666666664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40847.166666666664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40847.166666666664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40847.166666666664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40847.166666666664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40847.166666666664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40847.166666666664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40847.166666666664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40847.166666666664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40847.166666666664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40847.166666666664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40847.166666666664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40847.166666666664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40847.166666666664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40847.166666666664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40847.166666666664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40847.166666666664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40847.166666666664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40847.166666666664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40847.166666666664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40847.166666666664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40847.166666666664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40847.166666666664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40847.166666666664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40847.166666666664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40847.166666666664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40877.208333333336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40877.208333333336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40877.208333333336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40877.208333333336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40877.208333333336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40877.208333333336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40877.208333333336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40877.208333333336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40877.208333333336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40877.208333333336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40877.208333333336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40877.208333333336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40877.208333333336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40877.208333333336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40877.208333333336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40877.208333333336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40877.208333333336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40877.208333333336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40877.208333333336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40877.208333333336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40877.208333333336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40877.208333333336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40877.208333333336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40877.208333333336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40877.208333333336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40877.208333333336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40877.208333333336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40877.208333333336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40877.208333333336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40877.208333333336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40877.208333333336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40877.208333333336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40877.208333333336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40877.208333333336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40877.208333333336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40877.208333333336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40877.208333333336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40877.208333333336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40877.208333333336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40877.208333333336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40877.208333333336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40877.208333333336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40877.208333333336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40877.208333333336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40877.208333333336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40877.208333333336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40877.208333333336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40908.208333333336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40908.208333333336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40908.208333333336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40908.208333333336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40908.208333333336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40908.208333333336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40908.208333333336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40908.208333333336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40908.208333333336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40908.208333333336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40908.208333333336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40908.208333333336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40908.208333333336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40908.208333333336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40908.208333333336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40908.208333333336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40908.208333333336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40908.208333333336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40908.208333333336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40908.208333333336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40908.208333333336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40908.208333333336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40908.208333333336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40908.208333333336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40908.208333333336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40908.208333333336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40908.208333333336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40908.208333333336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40908.208333333336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40908.208333333336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40908.208333333336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40908.208333333336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40908.208333333336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40908.208333333336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40908.208333333336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40908.208333333336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40908.208333333336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40908.208333333336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40908.208333333336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40908.208333333336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40908.208333333336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40908.208333333336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40908.208333333336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40908.208333333336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40908.208333333336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40908.208333333336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40908.208333333336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41670.208333333336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41670.208333333336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41670.208333333336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41670.208333333336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41670.208333333336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41670.208333333336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41670.208333333336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41670.208333333336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41670.208333333336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41670.208333333336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41670.208333333336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41670.208333333336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41670.208333333336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41670.208333333336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41670.208333333336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41670.208333333336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41670.208333333336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41670.208333333336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41670.208333333336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41670.208333333336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41670.208333333336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41670.208333333336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41670.208333333336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41670.208333333336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41670.208333333336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41670.208333333336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41670.208333333336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41670.208333333336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41670.208333333336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41670.208333333336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41670.208333333336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41670.208333333336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41670.208333333336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41670.208333333336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41670.208333333336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41698.208333333336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41698.208333333336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41698.208333333336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41698.208333333336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41698.208333333336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41698.208333333336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41698.208333333336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41698.208333333336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41698.208333333336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41698.208333333336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41698.208333333336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41698.208333333336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41698.208333333336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41698.208333333336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41698.208333333336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41698.208333333336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41698.208333333336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41698.208333333336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41698.208333333336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41698.208333333336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41698.208333333336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41698.208333333336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41698.208333333336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41698.208333333336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41698.208333333336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41698.208333333336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41698.208333333336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41698.208333333336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41698.208333333336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41698.208333333336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41698.208333333336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41698.208333333336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41698.208333333336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41698.208333333336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41698.208333333336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41729.166666666664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41729.166666666664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41729.166666666664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41729.166666666664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41729.166666666664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41729.166666666664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41729.166666666664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41729.166666666664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41729.166666666664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41729.166666666664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41729.166666666664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41729.166666666664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41729.166666666664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41729.166666666664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41729.166666666664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41729.166666666664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41729.166666666664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41729.166666666664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41729.166666666664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41729.166666666664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41729.166666666664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41729.166666666664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41729.166666666664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41729.166666666664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41729.166666666664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41729.166666666664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41729.166666666664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41729.166666666664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41729.166666666664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41729.166666666664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41729.166666666664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41729.166666666664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41729.166666666664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41729.166666666664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41729.166666666664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41759.166666666664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41759.166666666664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41759.166666666664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41759.166666666664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41759.166666666664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41759.166666666664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41759.166666666664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41759.166666666664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41759.166666666664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41759.166666666664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41759.166666666664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41759.166666666664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41759.166666666664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41759.166666666664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41759.166666666664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41759.166666666664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41759.166666666664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41759.166666666664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41759.166666666664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41759.166666666664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41759.166666666664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41759.166666666664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41759.166666666664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41759.166666666664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41759.166666666664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41759.166666666664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41759.166666666664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41759.166666666664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41759.166666666664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41759.166666666664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41759.166666666664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41759.166666666664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41759.166666666664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41759.166666666664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41759.166666666664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41790.166666666664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41790.166666666664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41790.166666666664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41790.166666666664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41790.166666666664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41790.166666666664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41790.166666666664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41790.166666666664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41790.166666666664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41790.166666666664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41790.166666666664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41790.166666666664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41790.166666666664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41790.166666666664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41790.166666666664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41790.166666666664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41790.166666666664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41790.166666666664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41790.166666666664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41790.166666666664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41790.166666666664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41790.166666666664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41790.166666666664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41790.166666666664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41790.166666666664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41790.166666666664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41790.166666666664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41790.166666666664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41790.166666666664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41790.166666666664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41790.166666666664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41790.166666666664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41790.166666666664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41790.166666666664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41790.166666666664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41820.166666666664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41820.166666666664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41820.166666666664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41820.166666666664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41820.166666666664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41820.166666666664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41820.166666666664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41820.166666666664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41820.166666666664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41820.166666666664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41820.166666666664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41820.166666666664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41820.166666666664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41820.166666666664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41820.166666666664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41820.166666666664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41820.166666666664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41820.166666666664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41820.166666666664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41820.166666666664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41820.166666666664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41820.166666666664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41820.166666666664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41820.166666666664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41820.166666666664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41820.166666666664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41820.166666666664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41820.166666666664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41820.166666666664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41820.166666666664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41820.166666666664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41820.166666666664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41820.166666666664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41820.166666666664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41820.166666666664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41851.166666666664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41851.166666666664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41851.166666666664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41851.166666666664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41851.166666666664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41851.166666666664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41851.166666666664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41851.166666666664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41851.166666666664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41851.166666666664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41851.166666666664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41851.166666666664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41851.166666666664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41851.166666666664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41851.166666666664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41851.166666666664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41851.166666666664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41851.166666666664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41851.166666666664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41851.166666666664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41851.166666666664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41851.166666666664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41851.166666666664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41851.166666666664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41851.166666666664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41851.166666666664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41851.166666666664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41851.166666666664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41851.166666666664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41851.166666666664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41851.166666666664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41851.166666666664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41851.166666666664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41851.166666666664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41851.166666666664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41882.166666666664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41882.166666666664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41882.166666666664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41882.166666666664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41882.166666666664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41882.166666666664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41882.166666666664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41882.166666666664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41882.166666666664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41882.166666666664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41882.166666666664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41882.166666666664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41882.166666666664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41882.166666666664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41882.166666666664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41882.166666666664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41882.166666666664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41882.166666666664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41882.166666666664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41882.166666666664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41882.166666666664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41882.166666666664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41882.166666666664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41882.166666666664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41882.166666666664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41882.166666666664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41882.166666666664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41882.166666666664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41882.166666666664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41882.166666666664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41882.166666666664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41882.166666666664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41882.166666666664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41882.166666666664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41882.166666666664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41912.166666666664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41912.166666666664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41912.166666666664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41912.166666666664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41912.166666666664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41912.166666666664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41912.166666666664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41912.166666666664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41912.166666666664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41912.166666666664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41912.166666666664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41912.166666666664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41912.166666666664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41912.166666666664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41912.166666666664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41912.166666666664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41912.166666666664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41912.166666666664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41912.166666666664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41912.166666666664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41912.166666666664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41912.166666666664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41912.166666666664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41912.166666666664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41912.166666666664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41912.166666666664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41912.166666666664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41912.166666666664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41912.166666666664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41912.166666666664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41912.166666666664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41912.166666666664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41912.166666666664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41912.166666666664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41912.166666666664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41943.166666666664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41943.166666666664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41943.166666666664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41943.166666666664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41943.166666666664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41943.166666666664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41943.166666666664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41943.166666666664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41943.166666666664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41943.166666666664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41943.166666666664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41943.166666666664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41943.166666666664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41943.166666666664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41943.166666666664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41943.166666666664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41943.166666666664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41943.166666666664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41943.166666666664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41943.166666666664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41943.166666666664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41943.166666666664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41943.166666666664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41943.166666666664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41943.166666666664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41943.166666666664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41943.166666666664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41943.166666666664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41943.166666666664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41943.166666666664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41943.166666666664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41943.166666666664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41943.166666666664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41943.166666666664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41943.166666666664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41973.208333333336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41973.208333333336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41973.208333333336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41973.208333333336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41973.208333333336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41973.208333333336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41973.208333333336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41973.208333333336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41973.208333333336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41973.208333333336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41973.208333333336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41973.208333333336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41973.208333333336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41973.208333333336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41973.208333333336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41973.208333333336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41973.208333333336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41973.208333333336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41973.208333333336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41973.208333333336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41973.208333333336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41973.208333333336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41973.208333333336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41973.208333333336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41973.208333333336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41973.208333333336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41973.208333333336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41973.208333333336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41973.208333333336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41973.208333333336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41973.208333333336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41973.208333333336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41973.208333333336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41973.208333333336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41973.208333333336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42004.208333333336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42004.208333333336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42004.208333333336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42004.208333333336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42004.208333333336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42004.208333333336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42004.208333333336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42004.208333333336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42004.208333333336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42004.208333333336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42004.208333333336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42004.208333333336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42004.208333333336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42004.208333333336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42004.208333333336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42004.208333333336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42004.208333333336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42004.208333333336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42004.208333333336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42004.208333333336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42004.208333333336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42004.208333333336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42004.208333333336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42004.208333333336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42004.208333333336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42004.208333333336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42004.208333333336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42004.208333333336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42004.208333333336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42004.208333333336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42004.208333333336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42004.208333333336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42004.208333333336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42004.208333333336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42004.208333333336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41670.208333333336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41670.208333333336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41670.208333333336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41670.208333333336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41670.208333333336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41670.208333333336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41670.208333333336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41670.208333333336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41670.208333333336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41670.208333333336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41670.208333333336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41670.208333333336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41670.208333333336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41670.208333333336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41698.208333333336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41698.208333333336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41698.208333333336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41698.208333333336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41698.208333333336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41698.208333333336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41698.208333333336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41698.208333333336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41698.208333333336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41698.208333333336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41698.208333333336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41698.208333333336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41698.208333333336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41698.208333333336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41729.166666666664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41729.166666666664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41729.166666666664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41729.166666666664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41729.166666666664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41729.166666666664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41729.166666666664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41729.166666666664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41729.166666666664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41729.166666666664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41729.166666666664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41729.166666666664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41729.166666666664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41729.166666666664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41759.166666666664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41759.166666666664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41759.166666666664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41759.166666666664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41759.166666666664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41759.166666666664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41759.166666666664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41759.166666666664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41759.166666666664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41759.166666666664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41759.166666666664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41759.166666666664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41759.166666666664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41759.166666666664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41790.166666666664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41790.166666666664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41790.166666666664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41790.166666666664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41790.166666666664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41790.166666666664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41790.166666666664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41790.166666666664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41790.166666666664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41790.166666666664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41790.166666666664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41790.166666666664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41790.166666666664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41790.166666666664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41820.166666666664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41820.166666666664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41820.166666666664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41820.166666666664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41820.166666666664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41820.166666666664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41820.166666666664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41820.166666666664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41820.166666666664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41820.166666666664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41820.166666666664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41820.166666666664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41820.166666666664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41820.166666666664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41851.166666666664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41851.166666666664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41851.166666666664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41851.166666666664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41851.166666666664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41851.166666666664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41851.166666666664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41851.166666666664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41851.166666666664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41851.166666666664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41851.166666666664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41851.166666666664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41851.166666666664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41851.166666666664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41882.166666666664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41882.166666666664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41882.166666666664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41882.166666666664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41882.166666666664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41882.166666666664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41882.166666666664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41882.166666666664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41882.166666666664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41882.166666666664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41882.166666666664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41882.166666666664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41882.166666666664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41882.166666666664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41912.166666666664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41912.166666666664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41912.166666666664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41912.166666666664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41912.166666666664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41912.166666666664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41912.166666666664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41912.166666666664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41912.166666666664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41912.166666666664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41912.166666666664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41912.166666666664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41912.166666666664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41912.166666666664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41943.166666666664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41943.166666666664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41943.166666666664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41943.166666666664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41943.166666666664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41943.166666666664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41943.166666666664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41943.166666666664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41943.166666666664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41943.166666666664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41943.166666666664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41943.166666666664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41943.166666666664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41943.166666666664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41973.208333333336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41973.208333333336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41973.208333333336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41973.208333333336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41973.208333333336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41973.208333333336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41973.208333333336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41973.208333333336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41973.208333333336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41973.208333333336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41973.208333333336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41973.208333333336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41973.208333333336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41973.208333333336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42004.208333333336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42004.208333333336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42004.208333333336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42004.208333333336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42004.208333333336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42004.208333333336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42004.208333333336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42004.208333333336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42004.208333333336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42004.208333333336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42004.208333333336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42004.208333333336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42004.208333333336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42004.208333333336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41670.208333333336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41670.208333333336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41670.208333333336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41670.208333333336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41670.208333333336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41670.208333333336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41670.208333333336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41670.208333333336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41670.208333333336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41670.208333333336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41670.208333333336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41670.208333333336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41670.208333333336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41670.208333333336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41670.208333333336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41670.208333333336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41670.208333333336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41670.208333333336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41670.208333333336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41670.208333333336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41670.208333333336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41670.208333333336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41670.208333333336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41670.208333333336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41698.208333333336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41698.208333333336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41698.208333333336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41698.208333333336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41698.208333333336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41698.208333333336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41698.208333333336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41698.208333333336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41698.208333333336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41698.208333333336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41698.208333333336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41698.208333333336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41698.208333333336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41698.208333333336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41698.208333333336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41698.208333333336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41698.208333333336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41698.208333333336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41698.208333333336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41698.208333333336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41698.208333333336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41698.208333333336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41698.208333333336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41698.208333333336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41729.166666666664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41729.166666666664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41729.166666666664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41729.166666666664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41729.166666666664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41729.166666666664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41729.166666666664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41729.166666666664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41729.166666666664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41729.166666666664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41729.166666666664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41729.166666666664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41729.166666666664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41729.166666666664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41729.166666666664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41729.166666666664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41729.166666666664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41729.166666666664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41729.166666666664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41729.166666666664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41729.166666666664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41729.166666666664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41729.166666666664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41729.166666666664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41759.166666666664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41759.166666666664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41759.166666666664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41759.166666666664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41759.166666666664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41759.166666666664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41759.166666666664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41759.166666666664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41759.166666666664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41759.166666666664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41759.166666666664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41759.166666666664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41759.166666666664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41759.166666666664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41759.166666666664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41759.166666666664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41759.166666666664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41759.166666666664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41759.166666666664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41759.166666666664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41759.166666666664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41759.166666666664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41759.166666666664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41759.166666666664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41790.166666666664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41790.166666666664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41790.166666666664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41790.166666666664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41790.166666666664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41790.166666666664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41790.166666666664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41790.166666666664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41790.166666666664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41790.166666666664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41790.166666666664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41790.166666666664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41790.166666666664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41790.166666666664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41790.166666666664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41790.166666666664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41790.166666666664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41790.166666666664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41790.166666666664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41790.166666666664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41790.166666666664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41790.166666666664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41790.166666666664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41790.166666666664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41820.166666666664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41820.166666666664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41820.166666666664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41820.166666666664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41820.166666666664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41820.166666666664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41820.166666666664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41820.166666666664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41820.166666666664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41820.166666666664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41820.166666666664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41820.166666666664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41820.166666666664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41820.166666666664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41820.166666666664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41820.166666666664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41820.166666666664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41820.166666666664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41820.166666666664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41820.166666666664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41820.166666666664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41820.166666666664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41820.166666666664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41820.166666666664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41851.166666666664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41851.166666666664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41851.166666666664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41851.166666666664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41851.166666666664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41851.166666666664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41851.166666666664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41851.166666666664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41851.166666666664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41851.166666666664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41851.166666666664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41851.166666666664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41851.166666666664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41851.166666666664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41851.166666666664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41851.166666666664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41851.166666666664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41851.166666666664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41851.166666666664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41851.166666666664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41851.166666666664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41851.166666666664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41851.166666666664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41851.166666666664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41882.166666666664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41882.166666666664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41882.166666666664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41882.166666666664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41882.166666666664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41882.166666666664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41882.166666666664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41882.166666666664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41882.166666666664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41882.166666666664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41882.166666666664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41882.166666666664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41882.166666666664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41882.166666666664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41882.166666666664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41882.166666666664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41882.166666666664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41882.166666666664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41882.166666666664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41882.166666666664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41882.166666666664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41882.166666666664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41882.166666666664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41882.166666666664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41912.166666666664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41912.166666666664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41912.166666666664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41912.166666666664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41912.166666666664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41912.166666666664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41912.166666666664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41912.166666666664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41912.166666666664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41912.166666666664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41912.166666666664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41912.166666666664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41912.166666666664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41912.166666666664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41912.166666666664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41912.166666666664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41912.166666666664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41912.166666666664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41912.166666666664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41912.166666666664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41912.166666666664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41912.166666666664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41912.166666666664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41912.166666666664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41943.166666666664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41943.166666666664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41943.166666666664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41943.166666666664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41943.166666666664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41943.166666666664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41943.166666666664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41943.166666666664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41943.166666666664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41943.166666666664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41943.166666666664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41943.166666666664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41943.166666666664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41943.166666666664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41943.166666666664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41943.166666666664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41943.166666666664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41943.166666666664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41943.166666666664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41943.166666666664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41943.166666666664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41943.166666666664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41943.166666666664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41943.166666666664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41973.208333333336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41973.208333333336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41973.208333333336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41973.208333333336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41973.208333333336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41973.208333333336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41973.208333333336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41973.208333333336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41973.208333333336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41973.208333333336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41973.208333333336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41973.208333333336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41973.208333333336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41973.208333333336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41973.208333333336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41973.208333333336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41973.208333333336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41973.208333333336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41973.208333333336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41973.208333333336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41973.208333333336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41973.208333333336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41973.208333333336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41973.208333333336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42004.208333333336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42004.208333333336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42004.208333333336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42004.208333333336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42004.208333333336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42004.208333333336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42004.208333333336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42004.208333333336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42004.208333333336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42004.208333333336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42004.208333333336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42004.208333333336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42004.208333333336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42004.208333333336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42004.208333333336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42004.208333333336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42004.208333333336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42004.208333333336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42004.208333333336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42004.208333333336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42004.208333333336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42004.208333333336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42004.208333333336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42004.208333333336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41670.208333333336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41670.208333333336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41670.208333333336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41670.208333333336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41670.208333333336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41670.208333333336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41670.208333333336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41670.208333333336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41670.208333333336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41670.208333333336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41670.208333333336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41670.208333333336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41670.208333333336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41670.208333333336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41698.208333333336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41698.208333333336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41698.208333333336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41698.208333333336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41698.208333333336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41698.208333333336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41698.208333333336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41698.208333333336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41698.208333333336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41698.208333333336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41698.208333333336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41698.208333333336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41698.208333333336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41698.208333333336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41729.166666666664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41729.166666666664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41729.166666666664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41729.166666666664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41729.166666666664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41729.166666666664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41729.166666666664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41729.166666666664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41729.166666666664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41729.166666666664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41729.166666666664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41729.166666666664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41729.166666666664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41729.166666666664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41759.166666666664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41759.166666666664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41759.166666666664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41759.166666666664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41759.166666666664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41759.166666666664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41759.166666666664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41759.166666666664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41759.166666666664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41759.166666666664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41759.166666666664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41759.166666666664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41759.166666666664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41759.166666666664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41790.166666666664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41790.166666666664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41790.166666666664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41790.166666666664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41790.166666666664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41790.166666666664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41790.166666666664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41790.166666666664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41790.166666666664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41790.166666666664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41790.166666666664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41790.166666666664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41790.166666666664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41790.166666666664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41820.166666666664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41820.166666666664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41820.166666666664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41820.166666666664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41820.166666666664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41820.166666666664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41820.166666666664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41820.166666666664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41820.166666666664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41820.166666666664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41820.166666666664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41820.166666666664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41820.166666666664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41820.166666666664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41851.166666666664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41851.166666666664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41851.166666666664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41851.166666666664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41851.166666666664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41851.166666666664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41851.166666666664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41851.166666666664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41851.166666666664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41851.166666666664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41851.166666666664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41851.166666666664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41851.166666666664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41851.166666666664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41882.166666666664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41882.166666666664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41882.166666666664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41882.166666666664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41882.166666666664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41882.166666666664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41882.166666666664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41882.166666666664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41882.166666666664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41882.166666666664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41882.166666666664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41882.166666666664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41882.166666666664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41882.166666666664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41912.166666666664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41912.166666666664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41912.166666666664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41912.166666666664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41912.166666666664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41912.166666666664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41912.166666666664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41912.166666666664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41912.166666666664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41912.166666666664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41912.166666666664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41912.166666666664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41912.166666666664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41912.166666666664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41943.166666666664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41943.166666666664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41943.166666666664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41943.166666666664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41943.166666666664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41943.166666666664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41943.166666666664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41943.166666666664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41943.166666666664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41943.166666666664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41943.166666666664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41943.166666666664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41943.166666666664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41943.166666666664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41973.208333333336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41973.208333333336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41973.208333333336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41973.208333333336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41973.208333333336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41973.208333333336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41973.208333333336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41973.208333333336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41973.208333333336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41973.208333333336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41973.208333333336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41973.208333333336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41973.208333333336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41973.208333333336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42004.208333333336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42004.208333333336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42004.208333333336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42004.208333333336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42004.208333333336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42004.208333333336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42004.208333333336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42004.208333333336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42004.208333333336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42004.208333333336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42004.208333333336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42004.208333333336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42004.208333333336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42004.208333333336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41670.208333333336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41670.208333333336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41670.208333333336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41670.208333333336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41670.208333333336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41670.208333333336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41698.208333333336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41698.208333333336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41698.208333333336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41698.208333333336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41698.208333333336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41698.208333333336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41729.166666666664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41729.166666666664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41729.166666666664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41729.166666666664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41729.166666666664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41729.166666666664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41759.166666666664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41759.166666666664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41759.166666666664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41759.166666666664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41759.166666666664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41759.166666666664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41790.166666666664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41790.166666666664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41790.166666666664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41790.166666666664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41790.166666666664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41790.166666666664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41820.166666666664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41820.166666666664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41820.166666666664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41820.166666666664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41820.166666666664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41820.166666666664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41851.166666666664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41851.166666666664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41851.166666666664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41851.166666666664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41851.166666666664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41851.166666666664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41882.166666666664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41882.166666666664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41882.166666666664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41882.166666666664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41882.166666666664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41882.166666666664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41912.166666666664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41912.166666666664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41912.166666666664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41912.166666666664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41912.166666666664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41912.166666666664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41943.166666666664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41943.166666666664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41943.166666666664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41943.166666666664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41943.166666666664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41943.166666666664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41973.208333333336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41973.208333333336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41973.208333333336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41973.208333333336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41973.208333333336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41973.208333333336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42004.208333333336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42004.208333333336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42004.208333333336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42004.208333333336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42004.208333333336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42004.208333333336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40939.208333333336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40939.208333333336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40939.208333333336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40939.208333333336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40939.208333333336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40939.208333333336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40939.208333333336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40939.208333333336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40939.208333333336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40939.208333333336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40939.208333333336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40939.208333333336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40939.208333333336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40939.208333333336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40939.208333333336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40939.208333333336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40939.208333333336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40939.208333333336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40939.208333333336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40939.208333333336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40939.208333333336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40939.208333333336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40939.208333333336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40939.208333333336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40939.208333333336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40939.208333333336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40939.208333333336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40939.208333333336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40939.208333333336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40939.208333333336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40939.208333333336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40939.208333333336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40939.208333333336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40939.208333333336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40939.208333333336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40939.208333333336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40939.208333333336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40939.208333333336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40939.208333333336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40939.208333333336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40939.208333333336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40939.208333333336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40939.208333333336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40939.208333333336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40939.208333333336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40939.208333333336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40939.208333333336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40968.208333333336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40968.208333333336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40968.208333333336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40968.208333333336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40968.208333333336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40968.208333333336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40968.208333333336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40968.208333333336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40968.208333333336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40968.208333333336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40968.208333333336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40968.208333333336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40968.208333333336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40968.208333333336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40968.208333333336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40968.208333333336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40968.208333333336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40968.208333333336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40968.208333333336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40968.208333333336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40968.208333333336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40968.208333333336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40968.208333333336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40968.208333333336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40968.208333333336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40968.208333333336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40968.208333333336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40968.208333333336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40968.208333333336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40968.208333333336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40968.208333333336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40968.208333333336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40968.208333333336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40968.208333333336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40968.208333333336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40968.208333333336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40968.208333333336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40968.208333333336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40968.208333333336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40968.208333333336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40968.208333333336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40968.208333333336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40968.208333333336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40968.208333333336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40968.208333333336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40968.208333333336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40968.208333333336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40999.166666666664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40999.166666666664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40999.166666666664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40999.166666666664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40999.166666666664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40999.166666666664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40999.166666666664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40999.166666666664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40999.166666666664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40999.166666666664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40999.166666666664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40999.166666666664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40999.166666666664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40999.166666666664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40999.166666666664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40999.166666666664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40999.166666666664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40999.166666666664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40999.166666666664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40999.166666666664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40999.166666666664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40999.166666666664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40999.166666666664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40999.166666666664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40999.166666666664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40999.166666666664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40999.166666666664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40999.166666666664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40999.166666666664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40999.166666666664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40999.166666666664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40999.166666666664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40999.166666666664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40999.166666666664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40999.166666666664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40999.166666666664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40999.166666666664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40999.166666666664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40999.166666666664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40999.166666666664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40999.166666666664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40999.166666666664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40999.166666666664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40999.166666666664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40999.166666666664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40999.166666666664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40999.166666666664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42004.208333333336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42004.208333333336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42004.208333333336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42004.208333333336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42004.208333333336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42004.208333333336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42004.208333333336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42004.208333333336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42004.208333333336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42004.208333333336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42004.208333333336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42004.208333333336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42004.208333333336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42004.208333333336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42004.208333333336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42004.208333333336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42004.208333333336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42004.208333333336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42004.208333333336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42004.208333333336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42004.208333333336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42004.208333333336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42004.208333333336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42004.208333333336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42004.208333333336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42004.208333333336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42004.208333333336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42004.208333333336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42004.208333333336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42004.208333333336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42004.208333333336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42004.208333333336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42004.208333333336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42004.208333333336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42004.208333333336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42004.208333333336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42004.208333333336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42004.208333333336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42004.208333333336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42004.208333333336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42004.208333333336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42004.208333333336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42004.208333333336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42004.208333333336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42004.208333333336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42004.208333333336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42004.208333333336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42004.208333333336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42004.208333333336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42004.208333333336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42004.208333333336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42004.208333333336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42004.208333333336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42004.208333333336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42004.208333333336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42004.208333333336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42004.208333333336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42004.208333333336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42004.208333333336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42004.208333333336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42004.208333333336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42004.208333333336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42004.208333333336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42004.208333333336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42004.208333333336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42004.208333333336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42004.208333333336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42004.208333333336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42004.208333333336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42004.208333333336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42004.208333333336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42004.208333333336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42004.208333333336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42004.208333333336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42004.208333333336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42004.208333333336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42004.208333333336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42004.208333333336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42004.208333333336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42004.208333333336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42004.208333333336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42004.208333333336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42004.208333333336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42004.208333333336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42004.208333333336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42004.208333333336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42004.208333333336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42004.208333333336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42004.208333333336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42004.208333333336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42004.208333333336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42004.208333333336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42004.208333333336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41029.166666666664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41029.166666666664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41029.166666666664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41029.166666666664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41029.166666666664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41029.166666666664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41029.166666666664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41029.166666666664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41029.166666666664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41029.166666666664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41029.166666666664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41029.166666666664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41029.166666666664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41029.166666666664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41029.166666666664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41029.166666666664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41029.166666666664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41029.166666666664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41029.166666666664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41029.166666666664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41029.166666666664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41029.166666666664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41029.166666666664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41029.166666666664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41029.166666666664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41029.166666666664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41029.166666666664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41029.166666666664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41029.166666666664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41029.166666666664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41029.166666666664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41029.166666666664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41029.166666666664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41029.166666666664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41029.166666666664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41029.166666666664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41029.166666666664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41029.166666666664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41029.166666666664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41029.166666666664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41029.166666666664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41029.166666666664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41029.166666666664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41029.166666666664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41029.166666666664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41029.166666666664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41029.166666666664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42035.208333333336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42035.208333333336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42035.208333333336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42035.208333333336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42035.208333333336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42035.208333333336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42035.208333333336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42035.208333333336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42035.208333333336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42035.208333333336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42035.208333333336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42035.208333333336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42035.208333333336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42035.208333333336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42035.208333333336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42035.208333333336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42035.208333333336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42035.208333333336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42035.208333333336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42035.208333333336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42035.208333333336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42035.208333333336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42035.208333333336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42035.208333333336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42035.208333333336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42035.208333333336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42035.208333333336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42035.208333333336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42035.208333333336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42035.208333333336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42035.208333333336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42035.208333333336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42035.208333333336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42035.208333333336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42035.208333333336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42063.208333333336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42063.208333333336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42063.208333333336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42063.208333333336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42063.208333333336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42063.208333333336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42063.208333333336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42063.208333333336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42063.208333333336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42063.208333333336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42063.208333333336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42063.208333333336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42063.208333333336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42063.208333333336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42063.208333333336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42063.208333333336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42063.208333333336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42063.208333333336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42063.208333333336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42063.208333333336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42063.208333333336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42063.208333333336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42063.208333333336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42063.208333333336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42063.208333333336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42063.208333333336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42063.208333333336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42063.208333333336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42063.208333333336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42063.208333333336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42063.208333333336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42063.208333333336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42063.208333333336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42063.208333333336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42063.208333333336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42094.166666666664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42094.166666666664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42094.166666666664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42094.166666666664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42094.166666666664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42094.166666666664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42094.166666666664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42094.166666666664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42094.166666666664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42094.166666666664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42094.166666666664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42094.166666666664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42094.166666666664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42094.166666666664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42094.166666666664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42094.166666666664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42094.166666666664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42094.166666666664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42094.166666666664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42094.166666666664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42094.166666666664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42094.166666666664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42094.166666666664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42094.166666666664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42094.166666666664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42094.166666666664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42094.166666666664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42094.166666666664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42094.166666666664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42094.166666666664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42094.166666666664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42094.166666666664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42094.166666666664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42094.166666666664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42094.166666666664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42124.166666666664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42124.166666666664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42124.166666666664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42124.166666666664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42124.166666666664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42124.166666666664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42124.166666666664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42124.166666666664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42124.166666666664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42124.166666666664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42124.166666666664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42124.166666666664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42124.166666666664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42124.166666666664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42124.166666666664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42124.166666666664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42124.166666666664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42124.166666666664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42124.166666666664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42124.166666666664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42124.166666666664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42124.166666666664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42124.166666666664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42124.166666666664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42124.166666666664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42124.166666666664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42124.166666666664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42124.166666666664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42124.166666666664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42124.166666666664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42124.166666666664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42124.166666666664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42124.166666666664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42124.166666666664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42124.166666666664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42035.208333333336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42035.208333333336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42035.208333333336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42035.208333333336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42035.208333333336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42035.208333333336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42035.208333333336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42035.208333333336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42035.208333333336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42035.208333333336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42035.208333333336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42035.208333333336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42035.208333333336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42035.208333333336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42063.208333333336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42063.208333333336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42063.208333333336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42063.208333333336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42063.208333333336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42063.208333333336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42063.208333333336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42063.208333333336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42063.208333333336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42063.208333333336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42063.208333333336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42063.208333333336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42063.208333333336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42063.208333333336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42094.166666666664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42094.166666666664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42094.166666666664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42094.166666666664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42094.166666666664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42094.166666666664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42094.166666666664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42094.166666666664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42094.166666666664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42094.166666666664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42094.166666666664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42094.166666666664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42094.166666666664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42094.166666666664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42124.166666666664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42124.166666666664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42124.166666666664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42124.166666666664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42124.166666666664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42124.166666666664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42124.166666666664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42124.166666666664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42124.166666666664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42124.166666666664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42124.166666666664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42124.166666666664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42124.166666666664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42124.166666666664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42035.208333333336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42035.208333333336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42035.208333333336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42035.208333333336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42035.208333333336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42035.208333333336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42035.208333333336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42035.208333333336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42035.208333333336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42035.208333333336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42035.208333333336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42035.208333333336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42035.208333333336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42035.208333333336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42035.208333333336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42035.208333333336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42035.208333333336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42035.208333333336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42035.208333333336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42035.208333333336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42035.208333333336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42035.208333333336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42035.208333333336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42035.208333333336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42063.208333333336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42063.208333333336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42063.208333333336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42063.208333333336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42063.208333333336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42063.208333333336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42063.208333333336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42063.208333333336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42063.208333333336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42063.208333333336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42063.208333333336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42063.208333333336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42063.208333333336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42063.208333333336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42063.208333333336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42063.208333333336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42063.208333333336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42063.208333333336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42063.208333333336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42063.208333333336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42063.208333333336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42063.208333333336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42063.208333333336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42063.208333333336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42094.166666666664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42094.166666666664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42094.166666666664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42094.166666666664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42094.166666666664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42094.166666666664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42094.166666666664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42094.166666666664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42094.166666666664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42094.166666666664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42094.166666666664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42094.166666666664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42094.166666666664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42094.166666666664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42094.166666666664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42094.166666666664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42094.166666666664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42094.166666666664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42094.166666666664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42094.166666666664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42094.166666666664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42094.166666666664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42094.166666666664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42094.166666666664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42124.166666666664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42124.166666666664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42124.166666666664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42124.166666666664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42124.166666666664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42124.166666666664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42124.166666666664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42124.166666666664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42124.166666666664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42124.166666666664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42124.166666666664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42124.166666666664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42124.166666666664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42124.166666666664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42124.166666666664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42124.166666666664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42124.166666666664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42124.166666666664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42124.166666666664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42124.166666666664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42124.166666666664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42124.166666666664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42124.166666666664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42124.166666666664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42035.208333333336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42035.208333333336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42035.208333333336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42035.208333333336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42035.208333333336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42035.208333333336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42035.208333333336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42035.208333333336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42035.208333333336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42035.208333333336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42035.208333333336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42035.208333333336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42035.208333333336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42035.208333333336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42063.208333333336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42063.208333333336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42063.208333333336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42063.208333333336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42063.208333333336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42063.208333333336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42063.208333333336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42063.208333333336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42063.208333333336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42063.208333333336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42063.208333333336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42063.208333333336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42063.208333333336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42063.208333333336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42094.166666666664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42094.166666666664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42094.166666666664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42094.166666666664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42094.166666666664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42094.166666666664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42094.166666666664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42094.166666666664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42094.166666666664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42094.166666666664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42094.166666666664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42094.166666666664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42094.166666666664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42094.166666666664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42124.166666666664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42124.166666666664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42124.166666666664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42124.166666666664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42124.166666666664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42124.166666666664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42124.166666666664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42124.166666666664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42124.166666666664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42124.166666666664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42124.166666666664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42124.166666666664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42124.166666666664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42124.166666666664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42035.208333333336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42035.208333333336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42035.208333333336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42035.208333333336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42035.208333333336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42035.208333333336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42063.208333333336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42063.208333333336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42063.208333333336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42063.208333333336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42063.208333333336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42063.208333333336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42094.166666666664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42094.166666666664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42094.166666666664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42094.166666666664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42094.166666666664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42094.166666666664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42124.166666666664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42124.166666666664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42124.166666666664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42124.166666666664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42124.166666666664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42124.166666666664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41060.166666666664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41060.166666666664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41060.166666666664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41060.166666666664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41060.166666666664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41060.166666666664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41060.166666666664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41060.166666666664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41060.166666666664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41060.166666666664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41060.166666666664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41060.166666666664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41060.166666666664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41060.166666666664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41060.166666666664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41060.166666666664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41060.166666666664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41060.166666666664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41060.166666666664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41060.166666666664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41060.166666666664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41060.166666666664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41060.166666666664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41060.166666666664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41060.166666666664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41060.166666666664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41060.166666666664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41060.166666666664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41060.166666666664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41060.166666666664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41060.166666666664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41060.166666666664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41060.166666666664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41060.166666666664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41060.166666666664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41060.166666666664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41060.166666666664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41060.166666666664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41060.166666666664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41060.166666666664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41060.166666666664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41060.166666666664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41060.166666666664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41060.166666666664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41060.166666666664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41060.166666666664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41060.166666666664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41090.166666666664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41090.166666666664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41090.166666666664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41090.166666666664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41090.166666666664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41090.166666666664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41090.166666666664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41090.166666666664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41090.166666666664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41090.166666666664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41090.166666666664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41090.166666666664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41090.166666666664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41090.166666666664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41090.166666666664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41090.166666666664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41090.166666666664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41090.166666666664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41090.166666666664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41090.166666666664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41090.166666666664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41090.166666666664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41090.166666666664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41090.166666666664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41090.166666666664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41090.166666666664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41090.166666666664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41090.166666666664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41090.166666666664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41090.166666666664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41090.166666666664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41090.166666666664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41090.166666666664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41090.166666666664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41090.166666666664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41090.166666666664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41090.166666666664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41090.166666666664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41090.166666666664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41090.166666666664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41090.166666666664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41090.166666666664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41090.166666666664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41090.166666666664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41090.166666666664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41090.166666666664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41090.166666666664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41121.166666666664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41121.166666666664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41121.166666666664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41121.166666666664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41121.166666666664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41121.166666666664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41121.166666666664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41121.166666666664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41121.166666666664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41121.166666666664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41121.166666666664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41121.166666666664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41121.166666666664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41121.166666666664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41121.166666666664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41121.166666666664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41121.166666666664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41121.166666666664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41121.166666666664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41121.166666666664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41121.166666666664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41121.166666666664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41121.166666666664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41121.166666666664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41121.166666666664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41121.166666666664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41121.166666666664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41121.166666666664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41121.166666666664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41121.166666666664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41121.166666666664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41121.166666666664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41121.166666666664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41121.166666666664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41121.166666666664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41121.166666666664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41121.166666666664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41121.166666666664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41121.166666666664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41121.166666666664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41121.166666666664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41121.166666666664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41121.166666666664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41121.166666666664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41121.166666666664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41121.166666666664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41121.166666666664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41152.166666666664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41152.166666666664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41152.166666666664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41152.166666666664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41152.166666666664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41152.166666666664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41152.166666666664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41152.166666666664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41152.166666666664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41152.166666666664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41152.166666666664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41152.166666666664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41152.166666666664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41152.166666666664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41152.166666666664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41152.166666666664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41152.166666666664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41152.166666666664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41152.166666666664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41152.166666666664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41152.166666666664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41152.166666666664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41152.166666666664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41152.166666666664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41152.166666666664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41152.166666666664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41152.166666666664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41152.166666666664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41152.166666666664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41152.166666666664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41152.166666666664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41152.166666666664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41152.166666666664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41152.166666666664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41152.166666666664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41152.166666666664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41152.166666666664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41152.166666666664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41152.166666666664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41152.166666666664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41152.166666666664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41152.166666666664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41152.166666666664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41152.166666666664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41152.166666666664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41152.166666666664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41152.166666666664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41182.166666666664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41182.166666666664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41182.166666666664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41182.166666666664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41182.166666666664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41182.166666666664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41182.166666666664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41182.166666666664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41182.166666666664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41182.166666666664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41182.166666666664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41182.166666666664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41182.166666666664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41182.166666666664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41182.166666666664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41182.166666666664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41182.166666666664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41182.166666666664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41182.166666666664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41182.166666666664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41182.166666666664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41182.166666666664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41182.166666666664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41182.166666666664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41182.166666666664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41182.166666666664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41182.166666666664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41182.166666666664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41182.166666666664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41182.166666666664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41182.166666666664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41182.166666666664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41182.166666666664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41182.166666666664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41182.166666666664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41182.166666666664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41182.166666666664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41182.166666666664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41182.166666666664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41182.166666666664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41182.166666666664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41182.166666666664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41182.166666666664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41182.166666666664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41182.166666666664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41182.166666666664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41182.166666666664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41213.166666666664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41213.166666666664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41213.166666666664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41213.166666666664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41213.166666666664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41213.166666666664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41213.166666666664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41213.166666666664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41213.166666666664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41213.166666666664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41213.166666666664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41213.166666666664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41213.166666666664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41213.166666666664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41213.166666666664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41213.166666666664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41213.166666666664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41213.166666666664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41213.166666666664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41213.166666666664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41213.166666666664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41213.166666666664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41213.166666666664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41213.166666666664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41213.166666666664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41213.166666666664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41213.166666666664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41213.166666666664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41213.166666666664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41213.166666666664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41213.166666666664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41213.166666666664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41213.166666666664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41213.166666666664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41213.166666666664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41213.166666666664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41213.166666666664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41213.166666666664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41213.166666666664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41213.166666666664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41213.166666666664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41213.166666666664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41213.166666666664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41213.166666666664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41213.166666666664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41213.166666666664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41213.166666666664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41243.208333333336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41243.208333333336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41243.208333333336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41243.208333333336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41243.208333333336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41243.208333333336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41243.208333333336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41243.208333333336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41243.208333333336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41243.208333333336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41243.208333333336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41243.208333333336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41243.208333333336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41243.208333333336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41243.208333333336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41243.208333333336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41243.208333333336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41243.208333333336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41243.208333333336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41243.208333333336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41243.208333333336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41243.208333333336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41243.208333333336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41243.208333333336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41243.208333333336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41243.208333333336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41243.208333333336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41243.208333333336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41243.208333333336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41243.208333333336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41243.208333333336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41243.208333333336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41243.208333333336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41243.208333333336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41243.208333333336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41243.208333333336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41243.208333333336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41243.208333333336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41243.208333333336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41243.208333333336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41243.208333333336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41243.208333333336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41243.208333333336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41243.208333333336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41243.208333333336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41243.208333333336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41243.208333333336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41274.208333333336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41274.208333333336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41274.208333333336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41274.208333333336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41274.208333333336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41274.208333333336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41274.208333333336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41274.208333333336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41274.208333333336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41274.208333333336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41274.208333333336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41274.208333333336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41274.208333333336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41274.208333333336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41274.208333333336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41274.208333333336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41274.208333333336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41274.208333333336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41274.208333333336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41274.208333333336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41274.208333333336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41274.208333333336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41274.208333333336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41274.208333333336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41274.208333333336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41274.208333333336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41274.208333333336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41274.208333333336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41274.208333333336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41274.208333333336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41274.208333333336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41274.208333333336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41274.208333333336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41274.208333333336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41274.208333333336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41274.208333333336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41274.208333333336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41274.208333333336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41274.208333333336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41274.208333333336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41274.208333333336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41274.208333333336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41274.208333333336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41274.208333333336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41274.208333333336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41274.208333333336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41274.208333333336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41305.208333333336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41305.208333333336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41305.208333333336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41305.208333333336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41305.208333333336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41305.208333333336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41305.208333333336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41305.208333333336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41305.208333333336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41305.208333333336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41305.208333333336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41305.208333333336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41305.208333333336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41305.208333333336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41305.208333333336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41305.208333333336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41305.208333333336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41305.208333333336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41305.208333333336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41305.208333333336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41305.208333333336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41305.208333333336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41305.208333333336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41305.208333333336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41305.208333333336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41305.208333333336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41305.208333333336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41305.208333333336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41305.208333333336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41305.208333333336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41305.208333333336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41305.208333333336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41305.208333333336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41305.208333333336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41305.208333333336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41305.208333333336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41305.208333333336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41305.208333333336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41305.208333333336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41305.208333333336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41305.208333333336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41305.208333333336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41305.208333333336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41305.208333333336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41305.208333333336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41305.208333333336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41305.208333333336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41333.208333333336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41333.208333333336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41333.208333333336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41333.208333333336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41333.208333333336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41333.208333333336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41333.208333333336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41333.208333333336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41333.208333333336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41333.208333333336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41333.208333333336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41333.208333333336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41333.208333333336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41333.208333333336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41333.208333333336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41333.208333333336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41333.208333333336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41333.208333333336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41333.208333333336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41333.208333333336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41333.208333333336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41333.208333333336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41333.208333333336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41333.208333333336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41333.208333333336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41333.208333333336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41333.208333333336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41333.208333333336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41333.208333333336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41333.208333333336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41333.208333333336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41333.208333333336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41333.208333333336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41333.208333333336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41333.208333333336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41333.208333333336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41333.208333333336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41333.208333333336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41333.208333333336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41333.208333333336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41333.208333333336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41333.208333333336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41333.208333333336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41333.208333333336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41333.208333333336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41333.208333333336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41333.208333333336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41364.166666666664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41364.166666666664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41364.166666666664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41364.166666666664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41364.166666666664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41364.166666666664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41364.166666666664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41364.166666666664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41364.166666666664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41364.166666666664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41364.166666666664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41364.166666666664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41364.166666666664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41364.166666666664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41364.166666666664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41364.166666666664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41364.166666666664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41364.166666666664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41364.166666666664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41364.166666666664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41364.166666666664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41364.166666666664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41364.166666666664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41364.166666666664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41364.166666666664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41364.166666666664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41364.166666666664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41364.166666666664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41364.166666666664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41364.166666666664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41364.166666666664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41364.166666666664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41364.166666666664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41364.166666666664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41364.166666666664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41364.166666666664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41364.166666666664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41364.166666666664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41364.166666666664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41364.166666666664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41364.166666666664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41364.166666666664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41364.166666666664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41364.166666666664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41364.166666666664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41364.166666666664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41364.166666666664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41394.166666666664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41394.166666666664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41394.166666666664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41394.166666666664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41394.166666666664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41394.166666666664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41394.166666666664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41394.166666666664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41394.166666666664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41394.166666666664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41394.166666666664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41394.166666666664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41394.166666666664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41394.166666666664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41394.166666666664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41394.166666666664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41394.166666666664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41394.166666666664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41394.166666666664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41394.166666666664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41394.166666666664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41394.166666666664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41394.166666666664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41394.166666666664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41394.166666666664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41394.166666666664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41394.166666666664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41394.166666666664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41394.166666666664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41394.166666666664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41394.166666666664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41394.166666666664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41394.166666666664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41394.166666666664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41394.166666666664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41394.166666666664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41394.166666666664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41394.166666666664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41394.166666666664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41394.166666666664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41394.166666666664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41394.166666666664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41394.166666666664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41394.166666666664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41394.166666666664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41394.166666666664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41394.166666666664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41425.166666666664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41425.166666666664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41425.166666666664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41425.166666666664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41425.166666666664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41425.166666666664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41425.166666666664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41425.166666666664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41425.166666666664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41425.166666666664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41425.166666666664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41425.166666666664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41425.166666666664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41425.166666666664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41425.166666666664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41425.166666666664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41425.166666666664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41425.166666666664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41425.166666666664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41425.166666666664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41425.166666666664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41425.166666666664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41425.166666666664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41425.166666666664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41425.166666666664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41425.166666666664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41425.166666666664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41425.166666666664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41425.166666666664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41425.166666666664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41425.166666666664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41425.166666666664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41425.166666666664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41425.166666666664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41425.166666666664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41425.166666666664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41425.166666666664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41425.166666666664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41425.166666666664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41425.166666666664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41425.166666666664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41425.166666666664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41425.166666666664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41425.166666666664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41425.166666666664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41425.166666666664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41425.166666666664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41455.166666666664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41455.166666666664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41455.166666666664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41455.166666666664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41455.166666666664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41455.166666666664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41455.166666666664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41455.166666666664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41455.166666666664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41455.166666666664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41455.166666666664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41455.166666666664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41455.166666666664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41455.166666666664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41455.166666666664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41455.166666666664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41455.166666666664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41455.166666666664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41455.166666666664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41455.166666666664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41455.166666666664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41455.166666666664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41455.166666666664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41455.166666666664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41455.166666666664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41455.166666666664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41455.166666666664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41455.166666666664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41455.166666666664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41455.166666666664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41455.166666666664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41455.166666666664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41455.166666666664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41455.166666666664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41455.166666666664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41455.166666666664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41455.166666666664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41455.166666666664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41455.166666666664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41455.166666666664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41455.166666666664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41455.166666666664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41455.166666666664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41455.166666666664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41455.166666666664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41455.166666666664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41455.166666666664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41486.166666666664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41486.166666666664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41486.166666666664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41486.166666666664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41486.166666666664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41486.166666666664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41486.166666666664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41486.166666666664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41486.166666666664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41486.166666666664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41486.166666666664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41486.166666666664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41486.166666666664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41486.166666666664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41486.166666666664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41486.166666666664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41486.166666666664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41486.166666666664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41486.166666666664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41486.166666666664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41486.166666666664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41486.166666666664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41486.166666666664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41486.166666666664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41486.166666666664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41486.166666666664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41486.166666666664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41486.166666666664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41486.166666666664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41486.166666666664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41486.166666666664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41486.166666666664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41486.166666666664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41486.166666666664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41486.166666666664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41486.166666666664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41486.166666666664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41486.166666666664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41486.166666666664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41486.166666666664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41486.166666666664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41486.166666666664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41486.166666666664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41486.166666666664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41486.166666666664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41486.166666666664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41486.166666666664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41517.166666666664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41517.166666666664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41517.166666666664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41517.166666666664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41517.166666666664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41517.166666666664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41517.166666666664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41517.166666666664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41517.166666666664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41517.166666666664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41517.166666666664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41517.166666666664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41517.166666666664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41517.166666666664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41517.166666666664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41517.166666666664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41517.166666666664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41517.166666666664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41517.166666666664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41517.166666666664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41517.166666666664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41517.166666666664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41517.166666666664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41517.166666666664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41517.166666666664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41517.166666666664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41517.166666666664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41517.166666666664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41517.166666666664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41517.166666666664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41517.166666666664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41517.166666666664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41517.166666666664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41517.166666666664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41517.166666666664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41517.166666666664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41517.166666666664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41517.166666666664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41517.166666666664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41517.166666666664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41517.166666666664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41517.166666666664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41517.166666666664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41517.166666666664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41517.166666666664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41517.166666666664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41517.166666666664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41547.166666666664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41547.166666666664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41547.166666666664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41547.166666666664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41547.166666666664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41547.166666666664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41547.166666666664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41547.166666666664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41547.166666666664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41547.166666666664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41547.166666666664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41547.166666666664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41547.166666666664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41547.166666666664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41547.166666666664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41547.166666666664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41547.166666666664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41547.166666666664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41547.166666666664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41547.166666666664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41547.166666666664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41547.166666666664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41547.166666666664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41547.166666666664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41547.166666666664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41547.166666666664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41547.166666666664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41547.166666666664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41547.166666666664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41547.166666666664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41547.166666666664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41547.166666666664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41547.166666666664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41547.166666666664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41547.166666666664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41547.166666666664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41547.166666666664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41547.166666666664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41547.166666666664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41547.166666666664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41547.166666666664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41547.166666666664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41547.166666666664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41547.166666666664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41547.166666666664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41547.166666666664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41547.166666666664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41578.166666666664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41578.166666666664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41578.166666666664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41578.166666666664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41578.166666666664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41578.166666666664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41578.166666666664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41578.166666666664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41578.166666666664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41578.166666666664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41578.166666666664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41578.166666666664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41578.166666666664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41578.166666666664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41578.166666666664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41578.166666666664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41578.166666666664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41578.166666666664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41578.166666666664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41578.166666666664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41578.166666666664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41578.166666666664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41578.166666666664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41578.166666666664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41578.166666666664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41578.166666666664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41578.166666666664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41578.166666666664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41578.166666666664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41578.166666666664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41578.166666666664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41578.166666666664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41578.166666666664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41578.166666666664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41578.166666666664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41578.166666666664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41578.166666666664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41578.166666666664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41578.166666666664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41578.166666666664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41578.166666666664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41578.166666666664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41578.166666666664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41578.166666666664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41578.166666666664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41578.166666666664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41578.166666666664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41608.208333333336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41608.208333333336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41608.208333333336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41608.208333333336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41608.208333333336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41608.208333333336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41608.208333333336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41608.208333333336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41608.208333333336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41608.208333333336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41608.208333333336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41608.208333333336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41608.208333333336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41608.208333333336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41608.208333333336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41608.208333333336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41608.208333333336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41608.208333333336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41608.208333333336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41608.208333333336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41608.208333333336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41608.208333333336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41608.208333333336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41608.208333333336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41608.208333333336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41608.208333333336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41608.208333333336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41608.208333333336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41608.208333333336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41608.208333333336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41608.208333333336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41608.208333333336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41608.208333333336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41608.208333333336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41608.208333333336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41608.208333333336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41608.208333333336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41608.208333333336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41608.208333333336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41608.208333333336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41608.208333333336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41608.208333333336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41608.208333333336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41608.208333333336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41608.208333333336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41608.208333333336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41608.208333333336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41639.208333333336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41639.208333333336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41639.208333333336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41639.208333333336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41639.208333333336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41639.208333333336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41639.208333333336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41639.208333333336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41639.208333333336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41639.208333333336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41639.208333333336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41639.208333333336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41639.208333333336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41639.208333333336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41639.208333333336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41639.208333333336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41639.208333333336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41639.208333333336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41639.208333333336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41639.208333333336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41639.208333333336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41639.208333333336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41639.208333333336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41639.208333333336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41639.208333333336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41639.208333333336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41639.208333333336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41639.208333333336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41639.208333333336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41639.208333333336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41639.208333333336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41639.208333333336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41639.208333333336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41639.208333333336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41639.208333333336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41639.208333333336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41639.208333333336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41639.208333333336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41639.208333333336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41639.208333333336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41639.208333333336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41639.208333333336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41639.208333333336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41639.208333333336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41639.208333333336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41639.208333333336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41639.208333333336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41670.208333333336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41670.208333333336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41670.208333333336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41670.208333333336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41670.208333333336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41670.208333333336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41670.208333333336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41670.208333333336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41670.208333333336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41670.208333333336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41670.208333333336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41670.208333333336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41670.208333333336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41670.208333333336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41670.208333333336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41670.208333333336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41670.208333333336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41670.208333333336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41670.208333333336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41670.208333333336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41670.208333333336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41670.208333333336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41670.208333333336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41670.208333333336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41670.208333333336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41670.208333333336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41670.208333333336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41670.208333333336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41670.208333333336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41670.208333333336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41670.208333333336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41670.208333333336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41670.208333333336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41670.208333333336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41670.208333333336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41670.208333333336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41670.208333333336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41670.208333333336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41670.208333333336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41670.208333333336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41670.208333333336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41670.208333333336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41670.208333333336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41670.208333333336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41670.208333333336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41670.208333333336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41670.208333333336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41698.208333333336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41698.208333333336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41698.208333333336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41698.208333333336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41698.208333333336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41698.208333333336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41698.208333333336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41698.208333333336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41698.208333333336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41698.208333333336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41698.208333333336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41698.208333333336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41698.208333333336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41698.208333333336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41698.208333333336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41698.208333333336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41698.208333333336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41698.208333333336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41698.208333333336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41698.208333333336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41698.208333333336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41698.208333333336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41698.208333333336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41698.208333333336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41698.208333333336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41698.208333333336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41698.208333333336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41698.208333333336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41698.208333333336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41698.208333333336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41698.208333333336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41698.208333333336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41698.208333333336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41698.208333333336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41698.208333333336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41698.208333333336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41698.208333333336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41698.208333333336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41698.208333333336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41698.208333333336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41698.208333333336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41698.208333333336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41698.208333333336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41698.208333333336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41698.208333333336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41698.208333333336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41698.208333333336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41729.166666666664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41729.166666666664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41729.166666666664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41729.166666666664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41729.166666666664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41729.166666666664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41729.166666666664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41729.166666666664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41729.166666666664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41729.166666666664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41729.166666666664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41729.166666666664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41729.166666666664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41729.166666666664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41729.166666666664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41729.166666666664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41729.166666666664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41729.166666666664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41729.166666666664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41729.166666666664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41729.166666666664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41729.166666666664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41729.166666666664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41729.166666666664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41729.166666666664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41729.166666666664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41729.166666666664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41729.166666666664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41729.166666666664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41729.166666666664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41729.166666666664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41729.166666666664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41729.166666666664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41729.166666666664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41729.166666666664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41729.166666666664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41729.166666666664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41729.166666666664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41729.166666666664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41729.166666666664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41729.166666666664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41729.166666666664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41729.166666666664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41729.166666666664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41729.166666666664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41729.166666666664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41729.166666666664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41759.166666666664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41759.166666666664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41759.166666666664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41759.166666666664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41759.166666666664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41759.166666666664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41759.166666666664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41759.166666666664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41759.166666666664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41759.166666666664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41759.166666666664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41759.166666666664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41759.166666666664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41759.166666666664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41759.166666666664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41759.166666666664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41759.166666666664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41759.166666666664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41759.166666666664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41759.166666666664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41759.166666666664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41759.166666666664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41759.166666666664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41759.166666666664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41759.166666666664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41759.166666666664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41759.166666666664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41759.166666666664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41759.166666666664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41759.166666666664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41759.166666666664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41759.166666666664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41759.166666666664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41759.166666666664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41759.166666666664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41759.166666666664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41759.166666666664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41759.166666666664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41759.166666666664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41759.166666666664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41759.166666666664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41759.166666666664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41759.166666666664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41759.166666666664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41759.166666666664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41759.166666666664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41759.166666666664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41790.166666666664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41790.166666666664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41790.166666666664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41790.166666666664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41790.166666666664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41790.166666666664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41790.166666666664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41790.166666666664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41790.166666666664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41790.166666666664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41790.166666666664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41790.166666666664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41790.166666666664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41790.166666666664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41790.166666666664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41790.166666666664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41790.166666666664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41790.166666666664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41790.166666666664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41790.166666666664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41790.166666666664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41790.166666666664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41790.166666666664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41790.166666666664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41790.166666666664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41790.166666666664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41790.166666666664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41790.166666666664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41790.166666666664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41790.166666666664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41790.166666666664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41790.166666666664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41790.166666666664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41790.166666666664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41790.166666666664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41790.166666666664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41790.166666666664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41790.166666666664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41790.166666666664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41790.166666666664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41790.166666666664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41790.166666666664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41790.166666666664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41790.166666666664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41790.166666666664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41790.166666666664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41790.166666666664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41820.166666666664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41820.166666666664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41820.166666666664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41820.166666666664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41820.166666666664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41820.166666666664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41820.166666666664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41820.166666666664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41820.166666666664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41820.166666666664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41820.166666666664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41820.166666666664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41820.166666666664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41820.166666666664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41820.166666666664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41820.166666666664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41820.166666666664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41820.166666666664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41820.166666666664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41820.166666666664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41820.166666666664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41820.166666666664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41820.166666666664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41820.166666666664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41820.166666666664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41820.166666666664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41820.166666666664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41820.166666666664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41820.166666666664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41820.166666666664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41820.166666666664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41820.166666666664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41820.166666666664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41820.166666666664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41820.166666666664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41820.166666666664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41820.166666666664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41820.166666666664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41820.166666666664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41820.166666666664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41820.166666666664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41820.166666666664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41820.166666666664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41820.166666666664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41820.166666666664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41820.166666666664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41820.166666666664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41851.166666666664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41851.166666666664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41851.166666666664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41851.166666666664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41851.166666666664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41851.166666666664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41851.166666666664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41851.166666666664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41851.166666666664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41851.166666666664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41851.166666666664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41851.166666666664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41851.166666666664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41851.166666666664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41851.166666666664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41851.166666666664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41851.166666666664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41851.166666666664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41851.166666666664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41851.166666666664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41851.166666666664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41851.166666666664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41851.166666666664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41851.166666666664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41851.166666666664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41851.166666666664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41851.166666666664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41851.166666666664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41851.166666666664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41851.166666666664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41851.166666666664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41851.166666666664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41851.166666666664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41851.166666666664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41851.166666666664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41851.166666666664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41851.166666666664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41851.166666666664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41851.166666666664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41851.166666666664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41851.166666666664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41851.166666666664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41851.166666666664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41851.166666666664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41851.166666666664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41851.166666666664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41851.166666666664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41882.166666666664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41882.166666666664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41882.166666666664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41882.166666666664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41882.166666666664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41882.166666666664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41882.166666666664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41882.166666666664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41882.166666666664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41882.166666666664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41882.166666666664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41882.166666666664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41882.166666666664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41882.166666666664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41882.166666666664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41882.166666666664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41882.166666666664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41882.166666666664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41882.166666666664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41882.166666666664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41882.166666666664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41882.166666666664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41882.166666666664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41882.166666666664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41882.166666666664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41882.166666666664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41882.166666666664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41882.166666666664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41882.166666666664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41882.166666666664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41882.166666666664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41882.166666666664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41882.166666666664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41882.166666666664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41882.166666666664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41882.166666666664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41882.166666666664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41882.166666666664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41882.166666666664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41882.166666666664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41882.166666666664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41882.166666666664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41882.166666666664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41882.166666666664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41882.166666666664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41882.166666666664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41882.166666666664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41912.166666666664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41912.166666666664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41912.166666666664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41912.166666666664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41912.166666666664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41912.166666666664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41912.166666666664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41912.166666666664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41912.166666666664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41912.166666666664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41912.166666666664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41912.166666666664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41912.166666666664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41912.166666666664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41912.166666666664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41912.166666666664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41912.166666666664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41912.166666666664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41912.166666666664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41912.166666666664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41912.166666666664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41912.166666666664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41912.166666666664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41912.166666666664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41912.166666666664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41912.166666666664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41912.166666666664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41912.166666666664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41912.166666666664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41912.166666666664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41912.166666666664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41912.166666666664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41912.166666666664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41912.166666666664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41912.166666666664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41912.166666666664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41912.166666666664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41912.166666666664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41912.166666666664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41912.166666666664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41912.166666666664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41912.166666666664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41912.166666666664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41912.166666666664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41912.166666666664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41912.166666666664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41912.166666666664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41943.166666666664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41943.166666666664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41943.166666666664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41943.166666666664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41943.166666666664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41943.166666666664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41943.166666666664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41943.166666666664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41943.166666666664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41943.166666666664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41943.166666666664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41943.166666666664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41943.166666666664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41943.166666666664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41943.166666666664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41943.166666666664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41943.166666666664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41943.166666666664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41943.166666666664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41943.166666666664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41943.166666666664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41943.166666666664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41943.166666666664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41943.166666666664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41943.166666666664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41943.166666666664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41943.166666666664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41943.166666666664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41943.166666666664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41943.166666666664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41943.166666666664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41943.166666666664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41943.166666666664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41943.166666666664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41943.166666666664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41943.166666666664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41943.166666666664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41943.166666666664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41943.166666666664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41943.166666666664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41943.166666666664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41943.166666666664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41943.166666666664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41943.166666666664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41943.166666666664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41943.166666666664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41943.166666666664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41973.208333333336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41973.208333333336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41973.208333333336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41973.208333333336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41973.208333333336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41973.208333333336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41973.208333333336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41973.208333333336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41973.208333333336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41973.208333333336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41973.208333333336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41973.208333333336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41973.208333333336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41973.208333333336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41973.208333333336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41973.208333333336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41973.208333333336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41973.208333333336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41973.208333333336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41973.208333333336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41973.208333333336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41973.208333333336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41973.208333333336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41973.208333333336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41973.208333333336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41973.208333333336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41973.208333333336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41973.208333333336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41973.208333333336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41973.208333333336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41973.208333333336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41973.208333333336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41973.208333333336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41973.208333333336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41973.208333333336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41973.208333333336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41973.208333333336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41973.208333333336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41973.208333333336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41973.208333333336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41973.208333333336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41973.208333333336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41973.208333333336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41973.208333333336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41973.208333333336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41973.208333333336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41973.208333333336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42004.208333333336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42004.208333333336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42004.208333333336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42004.208333333336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42004.208333333336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42004.208333333336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42004.208333333336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42004.208333333336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42004.208333333336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42004.208333333336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42004.208333333336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42004.208333333336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42004.208333333336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42004.208333333336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42004.208333333336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42004.208333333336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42004.208333333336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42004.208333333336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42004.208333333336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42004.208333333336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42004.208333333336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42004.208333333336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42004.208333333336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42004.208333333336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42004.208333333336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42004.208333333336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42004.208333333336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42004.208333333336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42004.208333333336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42004.208333333336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42004.208333333336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42004.208333333336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42004.208333333336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42004.208333333336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42004.208333333336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42004.208333333336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42004.208333333336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42004.208333333336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42004.208333333336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42004.208333333336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42004.208333333336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42004.208333333336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42004.208333333336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42004.208333333336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42004.208333333336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42004.208333333336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42004.208333333336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42035.208333333336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42035.208333333336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42035.208333333336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42035.208333333336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42035.208333333336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42035.208333333336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42035.208333333336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42035.208333333336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42035.208333333336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42035.208333333336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42035.208333333336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42035.208333333336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42035.208333333336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42035.208333333336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42035.208333333336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42035.208333333336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42035.208333333336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42035.208333333336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42035.208333333336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42035.208333333336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42035.208333333336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42035.208333333336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42035.208333333336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42035.208333333336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42035.208333333336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42035.208333333336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42035.208333333336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42035.208333333336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42035.208333333336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42035.208333333336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42035.208333333336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42035.208333333336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42035.208333333336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42035.208333333336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42035.208333333336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42035.208333333336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42035.208333333336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42035.208333333336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42035.208333333336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42035.208333333336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42035.208333333336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42035.208333333336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42035.208333333336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42035.208333333336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42035.208333333336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42035.208333333336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42035.208333333336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42063.208333333336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42063.208333333336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42063.208333333336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42063.208333333336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42063.208333333336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42063.208333333336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42063.208333333336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42063.208333333336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42063.208333333336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42063.208333333336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42063.208333333336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42063.208333333336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42063.208333333336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42063.208333333336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42063.208333333336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42063.208333333336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42063.208333333336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42063.208333333336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42063.208333333336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42063.208333333336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42063.208333333336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42063.208333333336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42063.208333333336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42063.208333333336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42063.208333333336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42063.208333333336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42063.208333333336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42063.208333333336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42063.208333333336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42063.208333333336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42063.208333333336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42063.208333333336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42063.208333333336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42063.208333333336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42063.208333333336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42063.208333333336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42063.208333333336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42063.208333333336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42063.208333333336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42063.208333333336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42063.208333333336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42063.208333333336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42063.208333333336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42063.208333333336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42063.208333333336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42063.208333333336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42063.208333333336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42094.166666666664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42094.166666666664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42094.166666666664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42094.166666666664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42094.166666666664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42094.166666666664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42094.166666666664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42094.166666666664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42094.166666666664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42094.166666666664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42094.166666666664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42094.166666666664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42094.166666666664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42094.166666666664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42094.166666666664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42094.166666666664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42094.166666666664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42094.166666666664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42094.166666666664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42094.166666666664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42094.166666666664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42094.166666666664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42094.166666666664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42094.166666666664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42094.166666666664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42094.166666666664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42094.166666666664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42094.166666666664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42094.166666666664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42094.166666666664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42094.166666666664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42094.166666666664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42094.166666666664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42094.166666666664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42094.166666666664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42094.166666666664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42094.166666666664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42094.166666666664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42094.166666666664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42094.166666666664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42094.166666666664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42094.166666666664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42094.166666666664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42094.166666666664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42094.166666666664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42094.166666666664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42094.166666666664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42124.166666666664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42124.166666666664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42124.166666666664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42124.166666666664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42124.166666666664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42124.166666666664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42124.166666666664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42124.166666666664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42124.166666666664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42124.166666666664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42124.166666666664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42124.166666666664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42124.166666666664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42124.166666666664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42124.166666666664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42124.166666666664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42124.166666666664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42124.166666666664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42124.166666666664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42124.166666666664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42124.166666666664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42124.166666666664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42124.166666666664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42124.166666666664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42124.166666666664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42124.166666666664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42124.166666666664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42124.166666666664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42124.166666666664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42124.166666666664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42124.166666666664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42124.166666666664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42124.166666666664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42124.166666666664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42124.166666666664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42124.166666666664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42124.166666666664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42124.166666666664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42124.166666666664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42124.166666666664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42124.166666666664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42124.166666666664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42124.166666666664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42124.166666666664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42124.166666666664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42124.166666666664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42124.166666666664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37257.208333333336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1.04975</v>
      </c>
    </row>
    <row r="20" spans="1:2">
      <c r="A20" s="1085" t="s">
        <v>634</v>
      </c>
      <c r="B20" s="1086">
        <f ca="1">OFFSET(mapping.mfi_detail.usd_eur_fx_rate,1,0)</f>
        <v>0.91354999999999997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42124.166666666664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42124.166666666664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0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0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0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0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0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0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0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0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0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0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0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795834941.08333337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996900700.66666663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142324855.83583334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510116566.95141667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31139168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1125471362.25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887447709.5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146394222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606715260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117424501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-36364721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4075020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-55090753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7668685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0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0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0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31139168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0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318227663.16666669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0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42124.166666666664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1.04975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42124.166666666664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42124.166666666664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42124.166666666664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42124.166666666664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42124.166666666664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42124.166666666664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42124.166666666664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42124.166666666664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42124.166666666664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42124.166666666664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0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0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0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0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0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0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0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0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0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0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0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0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0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0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0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0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0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0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0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0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0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0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0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0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0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0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0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0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0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0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0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0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0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0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0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0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0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0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0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0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0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0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0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0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0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0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0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0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0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0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0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0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0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0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0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0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0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0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0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0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0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0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 t="str">
        <f t="shared" ca="1" si="107"/>
        <v/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0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0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0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0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0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0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0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0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0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0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0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0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42124.166666666664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42124.166666666664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42124.166666666664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42124.166666666664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42124.166666666664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0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0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0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0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0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0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0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0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0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0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0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0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0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0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0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0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0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0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0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0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0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0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0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0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0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0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0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0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0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0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0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0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0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0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0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42124.166666666664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0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0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0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42124.166666666664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0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0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0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0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0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0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42124.166666666664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-48515498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14649944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6495446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6192608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-21177500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-0.55568530948568928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-2680836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21269487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-2588849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-6.7929895302878865E-2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-2588849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-6.7929895302878865E-2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190000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-2398849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-2398849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-6.2944405570744238E-2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-2398849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-6.2944405570744238E-2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42124.166666666664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117424501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-36364721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1058141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4075020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86192941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0.84105883490192557</v>
      </c>
      <c r="BK191" s="48">
        <f t="shared" ca="1" si="269"/>
        <v>0.67662758899013764</v>
      </c>
      <c r="BL191" s="48">
        <f t="shared" ca="1" si="269"/>
        <v>0.69152993888387915</v>
      </c>
      <c r="BM191" s="48">
        <f t="shared" ca="1" si="269"/>
        <v>0.71258640477424728</v>
      </c>
      <c r="BN191" s="48">
        <f t="shared" ca="1" si="269"/>
        <v>0.72726020781642498</v>
      </c>
      <c r="BO191" s="48">
        <f t="shared" ca="1" si="269"/>
        <v>0.74960112455576877</v>
      </c>
      <c r="BP191" s="48">
        <f t="shared" ca="1" si="269"/>
        <v>0.76574237262460243</v>
      </c>
      <c r="BQ191" s="48">
        <f t="shared" ca="1" si="269"/>
        <v>0.77578392854315814</v>
      </c>
      <c r="BR191" s="48">
        <f t="shared" ca="1" si="269"/>
        <v>0.79839127754947836</v>
      </c>
      <c r="BS191" s="48">
        <f t="shared" ca="1" si="269"/>
        <v>0.81680074901063449</v>
      </c>
      <c r="BT191" s="48">
        <f t="shared" ca="1" si="269"/>
        <v>0.85151962765419797</v>
      </c>
      <c r="BU191" s="48">
        <f t="shared" ca="1" si="269"/>
        <v>0.85536141532336596</v>
      </c>
      <c r="BV191" s="48">
        <f t="shared" ca="1" si="269"/>
        <v>0.87337525384927972</v>
      </c>
      <c r="BW191" s="48">
        <f t="shared" ca="1" si="269"/>
        <v>0.8956544458213197</v>
      </c>
      <c r="BX191" s="48">
        <f t="shared" ca="1" si="269"/>
        <v>0.91973224028433387</v>
      </c>
      <c r="BY191" s="48">
        <f t="shared" ca="1" si="269"/>
        <v>0.93369436050658627</v>
      </c>
      <c r="BZ191" s="48">
        <f t="shared" ca="1" si="269"/>
        <v>0.94988623305284481</v>
      </c>
      <c r="CA191" s="48">
        <f t="shared" ca="1" si="269"/>
        <v>0.97110173258475252</v>
      </c>
      <c r="CB191" s="48">
        <f t="shared" ca="1" si="269"/>
        <v>1.0100522834582879</v>
      </c>
      <c r="CC191" s="48">
        <f t="shared" ca="1" si="269"/>
        <v>1.0250110381648547</v>
      </c>
      <c r="CD191" s="48">
        <f t="shared" ca="1" si="269"/>
        <v>1.0433086703089332</v>
      </c>
      <c r="CE191" s="48">
        <f t="shared" ca="1" si="269"/>
        <v>1.0553535415918012</v>
      </c>
      <c r="CF191" s="48">
        <f t="shared" ca="1" si="269"/>
        <v>0.96995432835605577</v>
      </c>
      <c r="CG191" s="48">
        <f t="shared" ca="1" si="269"/>
        <v>0.99897913979638708</v>
      </c>
      <c r="CH191" s="48">
        <f t="shared" ca="1" si="269"/>
        <v>0.73402859084749272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7668685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-55090753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38770873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0.26426547897359171</v>
      </c>
      <c r="BK196" s="48">
        <f t="shared" ca="1" si="274"/>
        <v>0.23367209369703856</v>
      </c>
      <c r="BL196" s="48">
        <f t="shared" ca="1" si="274"/>
        <v>0.24702383023113719</v>
      </c>
      <c r="BM196" s="48">
        <f t="shared" ca="1" si="274"/>
        <v>0.25847323805106059</v>
      </c>
      <c r="BN196" s="48">
        <f t="shared" ca="1" si="274"/>
        <v>0.26911025153089646</v>
      </c>
      <c r="BO196" s="48">
        <f t="shared" ca="1" si="274"/>
        <v>0.28296376579875782</v>
      </c>
      <c r="BP196" s="48">
        <f t="shared" ca="1" si="274"/>
        <v>0.29465354083131257</v>
      </c>
      <c r="BQ196" s="48">
        <f t="shared" ca="1" si="274"/>
        <v>0.29893011878330233</v>
      </c>
      <c r="BR196" s="48">
        <f t="shared" ca="1" si="274"/>
        <v>0.295120078526031</v>
      </c>
      <c r="BS196" s="48">
        <f t="shared" ca="1" si="274"/>
        <v>0.30789057350135135</v>
      </c>
      <c r="BT196" s="48">
        <f t="shared" ca="1" si="274"/>
        <v>0.33717889042594279</v>
      </c>
      <c r="BU196" s="48">
        <f t="shared" ca="1" si="274"/>
        <v>0.33000948376182587</v>
      </c>
      <c r="BV196" s="48">
        <f t="shared" ca="1" si="274"/>
        <v>0.33543919386977006</v>
      </c>
      <c r="BW196" s="48">
        <f t="shared" ca="1" si="274"/>
        <v>0.3527615327571203</v>
      </c>
      <c r="BX196" s="48">
        <f t="shared" ca="1" si="274"/>
        <v>0.35900022224493</v>
      </c>
      <c r="BY196" s="48">
        <f t="shared" ca="1" si="274"/>
        <v>0.36710765290797365</v>
      </c>
      <c r="BZ196" s="48">
        <f t="shared" ca="1" si="274"/>
        <v>0.37421315594093946</v>
      </c>
      <c r="CA196" s="48">
        <f t="shared" ca="1" si="274"/>
        <v>0.37865360787013252</v>
      </c>
      <c r="CB196" s="48">
        <f t="shared" ca="1" si="274"/>
        <v>0.38501127593465356</v>
      </c>
      <c r="CC196" s="48">
        <f t="shared" ca="1" si="274"/>
        <v>0.38556628760125644</v>
      </c>
      <c r="CD196" s="48">
        <f t="shared" ca="1" si="274"/>
        <v>0.46166685434754373</v>
      </c>
      <c r="CE196" s="48">
        <f t="shared" ca="1" si="274"/>
        <v>0.46401770104179535</v>
      </c>
      <c r="CF196" s="48">
        <f t="shared" ca="1" si="274"/>
        <v>0.36272067274954822</v>
      </c>
      <c r="CG196" s="48">
        <f t="shared" ca="1" si="274"/>
        <v>0.38505933271966808</v>
      </c>
      <c r="CH196" s="48">
        <f t="shared" ca="1" si="274"/>
        <v>0.3301770300901683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38770873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0.26426547897359171</v>
      </c>
      <c r="BK202" s="48">
        <f t="shared" ca="1" si="279"/>
        <v>0.23367209369703856</v>
      </c>
      <c r="BL202" s="48">
        <f t="shared" ca="1" si="279"/>
        <v>0.24702383023113719</v>
      </c>
      <c r="BM202" s="48">
        <f t="shared" ca="1" si="279"/>
        <v>0.25847323805106059</v>
      </c>
      <c r="BN202" s="48">
        <f t="shared" ca="1" si="279"/>
        <v>0.26911025153089646</v>
      </c>
      <c r="BO202" s="48">
        <f t="shared" ca="1" si="279"/>
        <v>0.28296376579875782</v>
      </c>
      <c r="BP202" s="48">
        <f t="shared" ca="1" si="279"/>
        <v>0.29465354083131257</v>
      </c>
      <c r="BQ202" s="48">
        <f t="shared" ca="1" si="279"/>
        <v>0.29893011878330233</v>
      </c>
      <c r="BR202" s="48">
        <f t="shared" ca="1" si="279"/>
        <v>0.295120078526031</v>
      </c>
      <c r="BS202" s="48">
        <f t="shared" ca="1" si="279"/>
        <v>0.30789057350135135</v>
      </c>
      <c r="BT202" s="48">
        <f t="shared" ca="1" si="279"/>
        <v>0.33717889042594279</v>
      </c>
      <c r="BU202" s="48">
        <f t="shared" ca="1" si="279"/>
        <v>0.33000948376182587</v>
      </c>
      <c r="BV202" s="48">
        <f t="shared" ca="1" si="279"/>
        <v>0.33543919386977006</v>
      </c>
      <c r="BW202" s="48">
        <f t="shared" ca="1" si="279"/>
        <v>0.3527615327571203</v>
      </c>
      <c r="BX202" s="48">
        <f t="shared" ca="1" si="279"/>
        <v>0.35900022224493</v>
      </c>
      <c r="BY202" s="48">
        <f t="shared" ca="1" si="279"/>
        <v>0.36710765290797365</v>
      </c>
      <c r="BZ202" s="48">
        <f t="shared" ca="1" si="279"/>
        <v>0.37421315594093946</v>
      </c>
      <c r="CA202" s="48">
        <f t="shared" ca="1" si="279"/>
        <v>0.37865360787013252</v>
      </c>
      <c r="CB202" s="48">
        <f t="shared" ca="1" si="279"/>
        <v>0.38501127593465356</v>
      </c>
      <c r="CC202" s="48">
        <f t="shared" ca="1" si="279"/>
        <v>0.38556628760125644</v>
      </c>
      <c r="CD202" s="48">
        <f t="shared" ca="1" si="279"/>
        <v>0.46166685434754373</v>
      </c>
      <c r="CE202" s="48">
        <f t="shared" ca="1" si="279"/>
        <v>0.46401770104179535</v>
      </c>
      <c r="CF202" s="48">
        <f t="shared" ca="1" si="279"/>
        <v>0.36272067274954822</v>
      </c>
      <c r="CG202" s="48">
        <f t="shared" ca="1" si="279"/>
        <v>0.38505933271966808</v>
      </c>
      <c r="CH202" s="48">
        <f t="shared" ca="1" si="279"/>
        <v>0.3301770300901683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-7631705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31139168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31139168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0.20783221382392761</v>
      </c>
      <c r="BK209" s="48">
        <f t="shared" ca="1" si="286"/>
        <v>0.18335821584628237</v>
      </c>
      <c r="BL209" s="48">
        <f t="shared" ca="1" si="286"/>
        <v>0.19403949606734969</v>
      </c>
      <c r="BM209" s="48">
        <f t="shared" ca="1" si="286"/>
        <v>0.20319767848108633</v>
      </c>
      <c r="BN209" s="48">
        <f t="shared" ca="1" si="286"/>
        <v>0.21170727393595651</v>
      </c>
      <c r="BO209" s="48">
        <f t="shared" ca="1" si="286"/>
        <v>0.22278898166235342</v>
      </c>
      <c r="BP209" s="48">
        <f t="shared" ca="1" si="286"/>
        <v>0.23214137397100798</v>
      </c>
      <c r="BQ209" s="48">
        <f t="shared" ca="1" si="286"/>
        <v>0.23556213393659647</v>
      </c>
      <c r="BR209" s="48">
        <f t="shared" ca="1" si="286"/>
        <v>0.23143842830552039</v>
      </c>
      <c r="BS209" s="48">
        <f t="shared" ca="1" si="286"/>
        <v>0.24147773006929796</v>
      </c>
      <c r="BT209" s="48">
        <f t="shared" ca="1" si="286"/>
        <v>0.26594920727830051</v>
      </c>
      <c r="BU209" s="48">
        <f t="shared" ca="1" si="286"/>
        <v>0.25556115376636779</v>
      </c>
      <c r="BV209" s="48">
        <f t="shared" ca="1" si="286"/>
        <v>0.25984978174188711</v>
      </c>
      <c r="BW209" s="48">
        <f t="shared" ca="1" si="286"/>
        <v>0.2724910447437201</v>
      </c>
      <c r="BX209" s="48">
        <f t="shared" ca="1" si="286"/>
        <v>0.27682747364623683</v>
      </c>
      <c r="BY209" s="48">
        <f t="shared" ca="1" si="286"/>
        <v>0.28155511562276092</v>
      </c>
      <c r="BZ209" s="48">
        <f t="shared" ca="1" si="286"/>
        <v>0.28584833180598318</v>
      </c>
      <c r="CA209" s="48">
        <f t="shared" ca="1" si="286"/>
        <v>0.28768410909406367</v>
      </c>
      <c r="CB209" s="48">
        <f t="shared" ca="1" si="286"/>
        <v>0.29215737485654719</v>
      </c>
      <c r="CC209" s="48">
        <f t="shared" ca="1" si="286"/>
        <v>0.28814621851363054</v>
      </c>
      <c r="CD209" s="48">
        <f t="shared" ca="1" si="286"/>
        <v>0.36653338641822286</v>
      </c>
      <c r="CE209" s="48">
        <f t="shared" ca="1" si="286"/>
        <v>0.36783734767584836</v>
      </c>
      <c r="CF209" s="48">
        <f t="shared" ca="1" si="286"/>
        <v>0.28326242578625049</v>
      </c>
      <c r="CG209" s="48">
        <f t="shared" ca="1" si="286"/>
        <v>0.31134970716205129</v>
      </c>
      <c r="CH209" s="48">
        <f t="shared" ca="1" si="286"/>
        <v>0.26518458869158829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31139168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0.20783221382392761</v>
      </c>
      <c r="BK213" s="48">
        <f t="shared" ca="1" si="290"/>
        <v>0.18335821584628237</v>
      </c>
      <c r="BL213" s="48">
        <f t="shared" ca="1" si="290"/>
        <v>0.19403949606734969</v>
      </c>
      <c r="BM213" s="48">
        <f t="shared" ca="1" si="290"/>
        <v>0.20319767848108633</v>
      </c>
      <c r="BN213" s="48">
        <f t="shared" ca="1" si="290"/>
        <v>0.21170727393595651</v>
      </c>
      <c r="BO213" s="48">
        <f t="shared" ca="1" si="290"/>
        <v>0.22278898166235342</v>
      </c>
      <c r="BP213" s="48">
        <f t="shared" ca="1" si="290"/>
        <v>0.23214137397100798</v>
      </c>
      <c r="BQ213" s="48">
        <f t="shared" ca="1" si="290"/>
        <v>0.23556213393659647</v>
      </c>
      <c r="BR213" s="48">
        <f t="shared" ca="1" si="290"/>
        <v>0.23143842830552039</v>
      </c>
      <c r="BS213" s="48">
        <f t="shared" ca="1" si="290"/>
        <v>0.24147773006929796</v>
      </c>
      <c r="BT213" s="48">
        <f t="shared" ca="1" si="290"/>
        <v>0.26594920727830051</v>
      </c>
      <c r="BU213" s="48">
        <f t="shared" ca="1" si="290"/>
        <v>0.25556115376636779</v>
      </c>
      <c r="BV213" s="48">
        <f t="shared" ca="1" si="290"/>
        <v>0.25984978174188711</v>
      </c>
      <c r="BW213" s="48">
        <f t="shared" ca="1" si="290"/>
        <v>0.2724910447437201</v>
      </c>
      <c r="BX213" s="48">
        <f t="shared" ca="1" si="290"/>
        <v>0.27682747364623683</v>
      </c>
      <c r="BY213" s="48">
        <f t="shared" ca="1" si="290"/>
        <v>0.28155511562276092</v>
      </c>
      <c r="BZ213" s="48">
        <f t="shared" ca="1" si="290"/>
        <v>0.28584833180598318</v>
      </c>
      <c r="CA213" s="48">
        <f t="shared" ca="1" si="290"/>
        <v>0.28768410909406367</v>
      </c>
      <c r="CB213" s="48">
        <f t="shared" ca="1" si="290"/>
        <v>0.29215737485654719</v>
      </c>
      <c r="CC213" s="48">
        <f t="shared" ca="1" si="290"/>
        <v>0.28814621851363054</v>
      </c>
      <c r="CD213" s="48">
        <f t="shared" ca="1" si="290"/>
        <v>0.36653338641822286</v>
      </c>
      <c r="CE213" s="48">
        <f t="shared" ca="1" si="290"/>
        <v>0.36783734767584836</v>
      </c>
      <c r="CF213" s="48">
        <f t="shared" ca="1" si="290"/>
        <v>0.28326242578625049</v>
      </c>
      <c r="CG213" s="48">
        <f t="shared" ca="1" si="290"/>
        <v>0.31134970716205129</v>
      </c>
      <c r="CH213" s="48">
        <f t="shared" ca="1" si="290"/>
        <v>0.26518458869158829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42124.166666666664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-16060962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4968730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-28908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625623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-10495517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0.32776893810261964</v>
      </c>
      <c r="BB223" s="48">
        <f t="shared" ca="1" si="297"/>
        <v>0.15330271661107592</v>
      </c>
      <c r="BC223" s="48">
        <f t="shared" ca="1" si="297"/>
        <v>0.15393147806521229</v>
      </c>
      <c r="BD223" s="48">
        <f t="shared" ca="1" si="297"/>
        <v>0.15927357443060372</v>
      </c>
      <c r="BE223" s="48">
        <f t="shared" ca="1" si="297"/>
        <v>0.16807643065904959</v>
      </c>
      <c r="BF223" s="48">
        <f t="shared" ca="1" si="297"/>
        <v>0.17635384288326675</v>
      </c>
      <c r="BG223" s="48">
        <f t="shared" ca="1" si="297"/>
        <v>0.17864685667261213</v>
      </c>
      <c r="BH223" s="48">
        <f t="shared" ca="1" si="297"/>
        <v>0.17479880114627866</v>
      </c>
      <c r="BI223" s="48">
        <f t="shared" ca="1" si="297"/>
        <v>0.16770931817713239</v>
      </c>
      <c r="BJ223" s="48">
        <f t="shared" ca="1" si="297"/>
        <v>0.17536946569609013</v>
      </c>
      <c r="BK223" s="48">
        <f t="shared" ca="1" si="297"/>
        <v>0.18044964057373342</v>
      </c>
      <c r="BL223" s="48">
        <f t="shared" ca="1" si="297"/>
        <v>0.19353529975826766</v>
      </c>
      <c r="BM223" s="48">
        <f t="shared" ca="1" si="297"/>
        <v>0.19929650797494128</v>
      </c>
      <c r="BN223" s="48">
        <f t="shared" ca="1" si="297"/>
        <v>0.20393533543736328</v>
      </c>
      <c r="BO223" s="48">
        <f t="shared" ca="1" si="297"/>
        <v>0.21200266373710203</v>
      </c>
      <c r="BP223" s="48">
        <f t="shared" ca="1" si="297"/>
        <v>0.21242954228095889</v>
      </c>
      <c r="BQ223" s="48">
        <f t="shared" ca="1" si="297"/>
        <v>0.21660015138578279</v>
      </c>
      <c r="BR223" s="48">
        <f t="shared" ca="1" si="297"/>
        <v>0.22514399587697623</v>
      </c>
      <c r="BS223" s="48">
        <f t="shared" ca="1" si="297"/>
        <v>0.22970523305864413</v>
      </c>
      <c r="BT223" s="48">
        <f t="shared" ca="1" si="297"/>
        <v>0.25053450025731844</v>
      </c>
      <c r="BU223" s="48">
        <f t="shared" ca="1" si="297"/>
        <v>0.22467945595101996</v>
      </c>
      <c r="BV223" s="48">
        <f t="shared" ca="1" si="297"/>
        <v>0.23194397053473534</v>
      </c>
      <c r="BW223" s="48">
        <f t="shared" ca="1" si="297"/>
        <v>0.22458445874085511</v>
      </c>
      <c r="BX223" s="48">
        <f t="shared" ca="1" si="297"/>
        <v>0.25790612471923557</v>
      </c>
      <c r="BY223" s="48">
        <f t="shared" ca="1" si="297"/>
        <v>0.2596156146322478</v>
      </c>
      <c r="BZ223" s="48">
        <f t="shared" ca="1" si="297"/>
        <v>0.25816712266888836</v>
      </c>
      <c r="CA223" s="48">
        <f t="shared" ca="1" si="297"/>
        <v>0.26337215603752068</v>
      </c>
      <c r="CB223" s="48">
        <f t="shared" ca="1" si="297"/>
        <v>0.28878746523266041</v>
      </c>
      <c r="CC223" s="48">
        <f t="shared" ca="1" si="297"/>
        <v>0.29172495649779256</v>
      </c>
      <c r="CD223" s="48">
        <f t="shared" ca="1" si="297"/>
        <v>0.29735093360115705</v>
      </c>
      <c r="CE223" s="48">
        <f t="shared" ca="1" si="297"/>
        <v>0.27500649119215759</v>
      </c>
      <c r="CF223" s="48">
        <f t="shared" ca="1" si="297"/>
        <v>0.19547779044851976</v>
      </c>
      <c r="CG223" s="48">
        <f t="shared" ca="1" si="297"/>
        <v>0.18034992543847386</v>
      </c>
      <c r="CH223" s="48">
        <f t="shared" ca="1" si="297"/>
        <v>-8.9380980209573122E-2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-546345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6616435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-4425427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8.6267183711515191E-2</v>
      </c>
      <c r="BB228" s="48">
        <f t="shared" ca="1" si="301"/>
        <v>5.2104858423030469E-2</v>
      </c>
      <c r="BC228" s="48">
        <f t="shared" ca="1" si="301"/>
        <v>6.1043342223783437E-2</v>
      </c>
      <c r="BD228" s="48">
        <f t="shared" ca="1" si="301"/>
        <v>6.3919820276689951E-2</v>
      </c>
      <c r="BE228" s="48">
        <f t="shared" ca="1" si="301"/>
        <v>6.8574615445885528E-2</v>
      </c>
      <c r="BF228" s="48">
        <f t="shared" ca="1" si="301"/>
        <v>4.4432524350263153E-2</v>
      </c>
      <c r="BG228" s="48">
        <f t="shared" ca="1" si="301"/>
        <v>4.5473848766877024E-2</v>
      </c>
      <c r="BH228" s="48">
        <f t="shared" ca="1" si="301"/>
        <v>3.7729621691132413E-2</v>
      </c>
      <c r="BI228" s="48">
        <f t="shared" ca="1" si="301"/>
        <v>6.3765039972364879E-2</v>
      </c>
      <c r="BJ228" s="48">
        <f t="shared" ca="1" si="301"/>
        <v>6.8604626218509546E-2</v>
      </c>
      <c r="BK228" s="48">
        <f t="shared" ca="1" si="301"/>
        <v>7.5262998136990167E-2</v>
      </c>
      <c r="BL228" s="48">
        <f t="shared" ca="1" si="301"/>
        <v>7.7782923684725724E-2</v>
      </c>
      <c r="BM228" s="48">
        <f t="shared" ca="1" si="301"/>
        <v>8.0474942788984052E-2</v>
      </c>
      <c r="BN228" s="48">
        <f t="shared" ca="1" si="301"/>
        <v>8.7543016256888331E-2</v>
      </c>
      <c r="BO228" s="48">
        <f t="shared" ca="1" si="301"/>
        <v>9.6983277791404032E-2</v>
      </c>
      <c r="BP228" s="48">
        <f t="shared" ca="1" si="301"/>
        <v>0.10010012305694192</v>
      </c>
      <c r="BQ228" s="48">
        <f t="shared" ca="1" si="301"/>
        <v>9.8394482698291402E-2</v>
      </c>
      <c r="BR228" s="48">
        <f t="shared" ca="1" si="301"/>
        <v>5.6588837077536286E-2</v>
      </c>
      <c r="BS228" s="48">
        <f t="shared" ca="1" si="301"/>
        <v>5.8710881436915767E-2</v>
      </c>
      <c r="BT228" s="48">
        <f t="shared" ca="1" si="301"/>
        <v>7.5978393333772806E-2</v>
      </c>
      <c r="BU228" s="48">
        <f t="shared" ca="1" si="301"/>
        <v>9.8654445208159747E-2</v>
      </c>
      <c r="BV228" s="48">
        <f t="shared" ca="1" si="301"/>
        <v>9.6153246586928226E-2</v>
      </c>
      <c r="BW228" s="48">
        <f t="shared" ca="1" si="301"/>
        <v>9.0845640468167718E-2</v>
      </c>
      <c r="BX228" s="48">
        <f t="shared" ca="1" si="301"/>
        <v>0.10677366216782987</v>
      </c>
      <c r="BY228" s="48">
        <f t="shared" ca="1" si="301"/>
        <v>0.11214340182718767</v>
      </c>
      <c r="BZ228" s="48">
        <f t="shared" ca="1" si="301"/>
        <v>0.10899463944070754</v>
      </c>
      <c r="CA228" s="48">
        <f t="shared" ca="1" si="301"/>
        <v>0.11663666341660672</v>
      </c>
      <c r="CB228" s="48">
        <f t="shared" ca="1" si="301"/>
        <v>0.11800374608362185</v>
      </c>
      <c r="CC228" s="48">
        <f t="shared" ca="1" si="301"/>
        <v>0.10974761435860819</v>
      </c>
      <c r="CD228" s="48">
        <f t="shared" ca="1" si="301"/>
        <v>0.13960208355494735</v>
      </c>
      <c r="CE228" s="48">
        <f t="shared" ca="1" si="301"/>
        <v>0.13771730654405762</v>
      </c>
      <c r="CF228" s="48">
        <f t="shared" ca="1" si="301"/>
        <v>5.3132778482064831E-2</v>
      </c>
      <c r="CG228" s="48">
        <f t="shared" ca="1" si="301"/>
        <v>2.2046923580284154E-2</v>
      </c>
      <c r="CH228" s="48">
        <f t="shared" ca="1" si="301"/>
        <v>-3.768742436469881E-2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-4425427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8.6267183711515191E-2</v>
      </c>
      <c r="BB234" s="48">
        <f t="shared" ca="1" si="304"/>
        <v>5.2104858423030469E-2</v>
      </c>
      <c r="BC234" s="48">
        <f t="shared" ca="1" si="304"/>
        <v>6.1043342223783437E-2</v>
      </c>
      <c r="BD234" s="48">
        <f t="shared" ca="1" si="304"/>
        <v>6.3919820276689951E-2</v>
      </c>
      <c r="BE234" s="48">
        <f t="shared" ca="1" si="304"/>
        <v>6.8574615445885528E-2</v>
      </c>
      <c r="BF234" s="48">
        <f t="shared" ca="1" si="304"/>
        <v>4.4432524350263153E-2</v>
      </c>
      <c r="BG234" s="48">
        <f t="shared" ca="1" si="304"/>
        <v>4.5473848766877024E-2</v>
      </c>
      <c r="BH234" s="48">
        <f t="shared" ca="1" si="304"/>
        <v>3.7729621691132413E-2</v>
      </c>
      <c r="BI234" s="48">
        <f t="shared" ca="1" si="304"/>
        <v>6.3765039972364879E-2</v>
      </c>
      <c r="BJ234" s="48">
        <f t="shared" ca="1" si="304"/>
        <v>6.8604626218509546E-2</v>
      </c>
      <c r="BK234" s="48">
        <f t="shared" ca="1" si="304"/>
        <v>7.5262998136990167E-2</v>
      </c>
      <c r="BL234" s="48">
        <f t="shared" ca="1" si="304"/>
        <v>7.7782923684725724E-2</v>
      </c>
      <c r="BM234" s="48">
        <f t="shared" ca="1" si="304"/>
        <v>8.0474942788984052E-2</v>
      </c>
      <c r="BN234" s="48">
        <f t="shared" ca="1" si="304"/>
        <v>8.7543016256888331E-2</v>
      </c>
      <c r="BO234" s="48">
        <f t="shared" ca="1" si="304"/>
        <v>9.6983277791404032E-2</v>
      </c>
      <c r="BP234" s="48">
        <f t="shared" ca="1" si="304"/>
        <v>0.10010012305694192</v>
      </c>
      <c r="BQ234" s="48">
        <f t="shared" ca="1" si="304"/>
        <v>9.8394482698291402E-2</v>
      </c>
      <c r="BR234" s="48">
        <f t="shared" ca="1" si="304"/>
        <v>5.6588837077536286E-2</v>
      </c>
      <c r="BS234" s="48">
        <f t="shared" ca="1" si="304"/>
        <v>5.8710881436915767E-2</v>
      </c>
      <c r="BT234" s="48">
        <f t="shared" ca="1" si="304"/>
        <v>7.5978393333772806E-2</v>
      </c>
      <c r="BU234" s="48">
        <f t="shared" ca="1" si="304"/>
        <v>9.8654445208159747E-2</v>
      </c>
      <c r="BV234" s="48">
        <f t="shared" ca="1" si="304"/>
        <v>9.6153246586928226E-2</v>
      </c>
      <c r="BW234" s="48">
        <f t="shared" ca="1" si="304"/>
        <v>9.0845640468167718E-2</v>
      </c>
      <c r="BX234" s="48">
        <f t="shared" ca="1" si="304"/>
        <v>0.10677366216782987</v>
      </c>
      <c r="BY234" s="48">
        <f t="shared" ca="1" si="304"/>
        <v>0.11214340182718767</v>
      </c>
      <c r="BZ234" s="48">
        <f t="shared" ca="1" si="304"/>
        <v>0.10899463944070754</v>
      </c>
      <c r="CA234" s="48">
        <f t="shared" ca="1" si="304"/>
        <v>0.11663666341660672</v>
      </c>
      <c r="CB234" s="48">
        <f t="shared" ca="1" si="304"/>
        <v>0.11800374608362185</v>
      </c>
      <c r="CC234" s="48">
        <f t="shared" ca="1" si="304"/>
        <v>0.10974761435860819</v>
      </c>
      <c r="CD234" s="48">
        <f t="shared" ca="1" si="304"/>
        <v>0.13960208355494735</v>
      </c>
      <c r="CE234" s="48">
        <f t="shared" ca="1" si="304"/>
        <v>0.13771730654405762</v>
      </c>
      <c r="CF234" s="48">
        <f t="shared" ca="1" si="304"/>
        <v>5.3132778482064831E-2</v>
      </c>
      <c r="CG234" s="48">
        <f t="shared" ca="1" si="304"/>
        <v>2.2046923580284154E-2</v>
      </c>
      <c r="CH234" s="48">
        <f t="shared" ca="1" si="304"/>
        <v>-3.768742436469881E-2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973489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-3451938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-3451938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6.9013748672434219E-2</v>
      </c>
      <c r="BB241" s="48">
        <f t="shared" ca="1" si="309"/>
        <v>4.1683907177089044E-2</v>
      </c>
      <c r="BC241" s="48">
        <f t="shared" ca="1" si="309"/>
        <v>4.8834672075804691E-2</v>
      </c>
      <c r="BD241" s="48">
        <f t="shared" ca="1" si="309"/>
        <v>5.1135852814907852E-2</v>
      </c>
      <c r="BE241" s="48">
        <f t="shared" ca="1" si="309"/>
        <v>5.485953906672339E-2</v>
      </c>
      <c r="BF241" s="48">
        <f t="shared" ca="1" si="309"/>
        <v>3.1964972965905981E-2</v>
      </c>
      <c r="BG241" s="48">
        <f t="shared" ca="1" si="309"/>
        <v>3.2798989709992468E-2</v>
      </c>
      <c r="BH241" s="48">
        <f t="shared" ca="1" si="309"/>
        <v>2.6603749416827412E-2</v>
      </c>
      <c r="BI241" s="48">
        <f t="shared" ca="1" si="309"/>
        <v>5.148981642255393E-2</v>
      </c>
      <c r="BJ241" s="48">
        <f t="shared" ca="1" si="309"/>
        <v>5.4883622626593062E-2</v>
      </c>
      <c r="BK241" s="48">
        <f t="shared" ca="1" si="309"/>
        <v>6.0211020185642519E-2</v>
      </c>
      <c r="BL241" s="48">
        <f t="shared" ca="1" si="309"/>
        <v>6.1750034603085091E-2</v>
      </c>
      <c r="BM241" s="48">
        <f t="shared" ca="1" si="309"/>
        <v>6.4379213329592941E-2</v>
      </c>
      <c r="BN241" s="48">
        <f t="shared" ca="1" si="309"/>
        <v>7.0032965266763197E-2</v>
      </c>
      <c r="BO241" s="48">
        <f t="shared" ca="1" si="309"/>
        <v>7.758415767080841E-2</v>
      </c>
      <c r="BP241" s="48">
        <f t="shared" ca="1" si="309"/>
        <v>8.0079548304829495E-2</v>
      </c>
      <c r="BQ241" s="48">
        <f t="shared" ca="1" si="309"/>
        <v>7.87143990673633E-2</v>
      </c>
      <c r="BR241" s="48">
        <f t="shared" ca="1" si="309"/>
        <v>4.0614419609072867E-2</v>
      </c>
      <c r="BS241" s="48">
        <f t="shared" ca="1" si="309"/>
        <v>4.2135345808282348E-2</v>
      </c>
      <c r="BT241" s="48">
        <f t="shared" ca="1" si="309"/>
        <v>5.6990822758531449E-2</v>
      </c>
      <c r="BU241" s="48">
        <f t="shared" ca="1" si="309"/>
        <v>7.5612541883401316E-2</v>
      </c>
      <c r="BV241" s="48">
        <f t="shared" ca="1" si="309"/>
        <v>7.3255674299182241E-2</v>
      </c>
      <c r="BW241" s="48">
        <f t="shared" ca="1" si="309"/>
        <v>6.6752857651062106E-2</v>
      </c>
      <c r="BX241" s="48">
        <f t="shared" ca="1" si="309"/>
        <v>8.3016354482954122E-2</v>
      </c>
      <c r="BY241" s="48">
        <f t="shared" ca="1" si="309"/>
        <v>8.6084547210466753E-2</v>
      </c>
      <c r="BZ241" s="48">
        <f t="shared" ca="1" si="309"/>
        <v>8.3390252329026318E-2</v>
      </c>
      <c r="CA241" s="48">
        <f t="shared" ca="1" si="309"/>
        <v>8.8440793118635438E-2</v>
      </c>
      <c r="CB241" s="48">
        <f t="shared" ca="1" si="309"/>
        <v>9.0681807538615808E-2</v>
      </c>
      <c r="CC241" s="48">
        <f t="shared" ca="1" si="309"/>
        <v>8.1012285775010448E-2</v>
      </c>
      <c r="CD241" s="48">
        <f t="shared" ca="1" si="309"/>
        <v>0.11946369693323201</v>
      </c>
      <c r="CE241" s="48">
        <f t="shared" ca="1" si="309"/>
        <v>0.11781531862758353</v>
      </c>
      <c r="CF241" s="48">
        <f t="shared" ca="1" si="309"/>
        <v>5.2107030031151677E-2</v>
      </c>
      <c r="CG241" s="48">
        <f t="shared" ca="1" si="309"/>
        <v>2.0428862627229729E-2</v>
      </c>
      <c r="CH241" s="48">
        <f t="shared" ca="1" si="309"/>
        <v>-2.9397084685077776E-2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-3451938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6.1750034603085091E-2</v>
      </c>
      <c r="BM245" s="48">
        <f t="shared" ca="1" si="312"/>
        <v>6.4379213329592941E-2</v>
      </c>
      <c r="BN245" s="48">
        <f t="shared" ca="1" si="312"/>
        <v>7.0032965266763197E-2</v>
      </c>
      <c r="BO245" s="48">
        <f t="shared" ca="1" si="312"/>
        <v>7.758415767080841E-2</v>
      </c>
      <c r="BP245" s="48">
        <f t="shared" ca="1" si="312"/>
        <v>8.0079548304829495E-2</v>
      </c>
      <c r="BQ245" s="48">
        <f t="shared" ca="1" si="312"/>
        <v>7.87143990673633E-2</v>
      </c>
      <c r="BR245" s="48">
        <f t="shared" ca="1" si="312"/>
        <v>4.0614419609072867E-2</v>
      </c>
      <c r="BS245" s="48">
        <f t="shared" ca="1" si="312"/>
        <v>4.2135345808282348E-2</v>
      </c>
      <c r="BT245" s="48">
        <f t="shared" ca="1" si="312"/>
        <v>5.6990822758531449E-2</v>
      </c>
      <c r="BU245" s="48">
        <f t="shared" ca="1" si="312"/>
        <v>7.5612541883401316E-2</v>
      </c>
      <c r="BV245" s="48">
        <f t="shared" ca="1" si="312"/>
        <v>7.3255674299182241E-2</v>
      </c>
      <c r="BW245" s="48">
        <f t="shared" ca="1" si="312"/>
        <v>6.6752857651062106E-2</v>
      </c>
      <c r="BX245" s="48">
        <f t="shared" ca="1" si="312"/>
        <v>8.3016354482954122E-2</v>
      </c>
      <c r="BY245" s="48">
        <f t="shared" ca="1" si="312"/>
        <v>8.6084547210466753E-2</v>
      </c>
      <c r="BZ245" s="48">
        <f t="shared" ca="1" si="312"/>
        <v>8.3390252329026318E-2</v>
      </c>
      <c r="CA245" s="48">
        <f t="shared" ca="1" si="312"/>
        <v>8.8440793118635438E-2</v>
      </c>
      <c r="CB245" s="48">
        <f t="shared" ca="1" si="312"/>
        <v>9.0681807538615808E-2</v>
      </c>
      <c r="CC245" s="48">
        <f t="shared" ca="1" si="312"/>
        <v>8.1012285775010448E-2</v>
      </c>
      <c r="CD245" s="48">
        <f t="shared" ca="1" si="312"/>
        <v>0.11946369693323201</v>
      </c>
      <c r="CE245" s="48">
        <f t="shared" ca="1" si="312"/>
        <v>0.11781531862758353</v>
      </c>
      <c r="CF245" s="48">
        <f t="shared" ca="1" si="312"/>
        <v>5.2107030031151677E-2</v>
      </c>
      <c r="CG245" s="48">
        <f t="shared" ca="1" si="312"/>
        <v>2.0428862627229729E-2</v>
      </c>
      <c r="CH245" s="48">
        <f t="shared" ca="1" si="312"/>
        <v>-2.9397084685077776E-2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42216.166666666664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/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42247.166666666664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/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1498070.9692780001</v>
      </c>
      <c r="E12" s="1095">
        <f>IF(DB_LOAD!V4=3,"-",IF(ISBLANK(DB_LOAD!S4),"",DB_LOAD!U4))</f>
        <v>8.5</v>
      </c>
      <c r="F12" s="718">
        <f>IF(DB_LOAD!V4=3,"Equity",IF(ISBLANK(DB_LOAD!T4),"",DB_LOAD!T4))</f>
        <v>42292.166666666664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/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1530269.111693</v>
      </c>
      <c r="E13" s="1095">
        <f>IF(DB_LOAD!V5=3,"-",IF(ISBLANK(DB_LOAD!S5),"",DB_LOAD!U5))</f>
        <v>10.75</v>
      </c>
      <c r="F13" s="718">
        <f>IF(DB_LOAD!V5=3,"Equity",IF(ISBLANK(DB_LOAD!T5),"",DB_LOAD!T5))</f>
        <v>42292.166666666664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/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11028340.080971001</v>
      </c>
      <c r="E18" s="710"/>
      <c r="F18" s="710"/>
      <c r="G18"/>
      <c r="K18" s="37"/>
    </row>
    <row r="19" spans="2:11">
      <c r="B19" s="747" t="e">
        <f ca="1">B2&amp;" "&amp;TEXT(D18/H41,"0.0%")</f>
        <v>#N/A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 t="e">
        <f ca="1">($D$18)/IF('Balance Sheet'!E5="USD",'Balance Sheet'!AQ18,'Balance Sheet'!AQ18/DB_LOAD!K2)</f>
        <v>#N/A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 t="e">
        <f ca="1">'Refi-Annual Review'!AO8</f>
        <v>#N/A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 t="e">
        <f ca="1">'Refi-Annual Review'!AO9</f>
        <v>#N/A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 t="e">
        <f ca="1">'Refi-Annual Review'!AO19</f>
        <v>#N/A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0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 t="e">
        <f ca="1">'Refi-Annual Review'!AO13</f>
        <v>#N/A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 t="e">
        <f ca="1">'Refi-Annual Review'!AO12</f>
        <v>#N/A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 t="e">
        <f ca="1">'Refi-Annual Review'!AO54</f>
        <v>#N/A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 t="e">
        <f ca="1">'Refi-Annual Review'!AO15</f>
        <v>#N/A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 t="e">
        <f ca="1">'Refi-Annual Review'!AO16</f>
        <v>#N/A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 t="e">
        <f ca="1">'Refi-Annual Review'!AO17</f>
        <v>#N/A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 t="e">
        <f ca="1">'Refi-Annual Review'!AO21</f>
        <v>#N/A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0.22668869309839829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0.49871512481647623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1498070.9692780001</v>
      </c>
      <c r="N37" s="744">
        <f t="shared" si="3"/>
        <v>0.13583830007771225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L38" s="744" t="str">
        <f t="shared" si="4"/>
        <v>AIMF II 13.9%</v>
      </c>
      <c r="M38" s="743">
        <f t="shared" si="2"/>
        <v>1530269.111693</v>
      </c>
      <c r="N38" s="744">
        <f t="shared" si="3"/>
        <v>0.13875788200741321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 ht="18.75">
      <c r="B40" s="258" t="s">
        <v>507</v>
      </c>
      <c r="E40" s="729"/>
      <c r="F40"/>
      <c r="H40" s="1133" t="str">
        <f ca="1">"Total DWM Exposure to "&amp;Config!$B$13</f>
        <v>Total DWM Exposure to Azerbaijan</v>
      </c>
      <c r="I40" s="1134"/>
      <c r="J40" s="1134"/>
      <c r="K40" s="1135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 ht="18.75">
      <c r="B41" s="258" t="s">
        <v>508</v>
      </c>
      <c r="E41" s="729"/>
      <c r="F41"/>
      <c r="G41"/>
      <c r="H41" s="1136" t="e">
        <f>VLOOKUP($A$51,$B$46:$J1001,9,FALSE)</f>
        <v>#N/A</v>
      </c>
      <c r="I41" s="1137"/>
      <c r="J41" s="1137"/>
      <c r="K41" s="1138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40339.166666666664</v>
      </c>
      <c r="D44" s="1099">
        <f>IFERROR(SMALL(DB_LOAD!$AC$2:$AC$300,D43),"")</f>
        <v>40983.166666666664</v>
      </c>
      <c r="E44" s="1099">
        <f>IFERROR(SMALL(DB_LOAD!$AC$2:$AC$300,E43),"")</f>
        <v>41150.166666666664</v>
      </c>
      <c r="F44" s="1099">
        <f>IFERROR(SMALL(DB_LOAD!$AC$2:$AC$300,F43),"")</f>
        <v>41243.208333333336</v>
      </c>
      <c r="G44" s="1099">
        <f>IFERROR(SMALL(DB_LOAD!$AC$2:$AC$300,G43),"")</f>
        <v>41614.208333333336</v>
      </c>
      <c r="H44" s="1099">
        <f>IFERROR(SMALL(DB_LOAD!$AC$2:$AC$300,H43),"")</f>
        <v>41636.208333333336</v>
      </c>
      <c r="I44" s="1099">
        <f>IFERROR(SMALL(DB_LOAD!$AC$2:$AC$300,I43),"")</f>
        <v>41704.208333333336</v>
      </c>
      <c r="J44" s="1099">
        <f>IFERROR(SMALL(DB_LOAD!$AC$2:$AC$300,J43),"")</f>
        <v>41726.166666666664</v>
      </c>
      <c r="K44" s="1099">
        <f>IFERROR(SMALL(DB_LOAD!$AC$2:$AC$300,K43),"")</f>
        <v>41744.166666666664</v>
      </c>
      <c r="L44" s="740"/>
      <c r="M44" s="740"/>
      <c r="N44" s="740"/>
      <c r="O44" s="740"/>
      <c r="Q44" s="1099">
        <f>IFERROR(SMALL(DB_LOAD!$AC$2:$AC$300,Q43),"")</f>
        <v>42216.166666666664</v>
      </c>
      <c r="R44" s="1099">
        <f>IFERROR(SMALL(DB_LOAD!$AC$2:$AC$300,R43),"")</f>
        <v>42247.166666666664</v>
      </c>
      <c r="S44" s="1099">
        <f>IFERROR(SMALL(DB_LOAD!$AC$2:$AC$300,S43),"")</f>
        <v>42292.166666666664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2285972.8506789999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1498070.9692780001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1498070.9692780001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2015956.180043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2015956.180043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3028340.080972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2285972.8506789999</v>
      </c>
      <c r="G49" s="1101">
        <f t="shared" si="6"/>
        <v>2015956.180043</v>
      </c>
      <c r="H49" s="1101">
        <f t="shared" si="6"/>
        <v>1498070.9692780001</v>
      </c>
      <c r="I49" s="1101">
        <f>SUM(I45:I48)</f>
        <v>2015956.180043</v>
      </c>
      <c r="J49" s="1101">
        <f t="shared" ref="J49:K49" si="7">SUM(J45:J48)</f>
        <v>1498070.9692780001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3028340.080972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mergeCells count="2">
    <mergeCell ref="H40:K40"/>
    <mergeCell ref="H41:K41"/>
  </mergeCells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42124.166666666664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42124.166666666664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 t="e">
        <f t="shared" ca="1" si="4"/>
        <v>#N/A</v>
      </c>
      <c r="U14" s="899">
        <f t="shared" ca="1" si="3"/>
        <v>1.433871543695411E-2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 t="e">
        <f ca="1">'Portfolio Quality'!AY24</f>
        <v>#N/A</v>
      </c>
      <c r="U15" s="900">
        <f t="shared" ca="1" si="3"/>
        <v>8.2480818414322251E-3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 t="e">
        <f ca="1">'Portfolio Quality'!AY29</f>
        <v>#N/A</v>
      </c>
      <c r="U16" s="900">
        <f t="shared" ca="1" si="3"/>
        <v>6.0906335955218842E-3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 t="e">
        <f ca="1">'Portfolio Quality'!AY31</f>
        <v>#N/A</v>
      </c>
      <c r="U17" s="901">
        <f t="shared" ca="1" si="3"/>
        <v>1.576806532982953E-2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 t="e">
        <f ca="1">'Portfolio Quality'!AY33</f>
        <v>#N/A</v>
      </c>
      <c r="U18" s="902">
        <f t="shared" ca="1" si="3"/>
        <v>1.4131303186358057E-2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 t="e">
        <f ca="1">-'Balance Sheet'!AQ16/SUM('Portfolio Quality'!AY10+'Portfolio Quality'!AY15)</f>
        <v>#N/A</v>
      </c>
      <c r="U19" s="903">
        <f t="shared" ca="1" si="3"/>
        <v>0.76899467323952386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 t="e">
        <f ca="1">ABS('Balance Sheet'!AQ16/'Balance Sheet'!AQ15)</f>
        <v>#N/A</v>
      </c>
      <c r="U20" s="904">
        <f t="shared" ca="1" si="3"/>
        <v>1.1026395792115042E-2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 t="e">
        <f ca="1">'Balance Sheet'!AQ15/$U$9</f>
        <v>#N/A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 t="e">
        <f ca="1">('Balance Sheet'!AQ15-'Balance Sheet'!AE15)/ABS('Balance Sheet'!AE15)</f>
        <v>#N/A</v>
      </c>
      <c r="U24" s="161">
        <f t="shared" ca="1" si="8"/>
        <v>0.32062210634572091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 t="e">
        <f ca="1">'Portfolio Quality'!AY10/$U$9</f>
        <v>#N/A</v>
      </c>
      <c r="U25" s="161">
        <f t="shared" ca="1" si="8"/>
        <v>8.7306857361767332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 t="e">
        <f ca="1">'Portfolio Quality'!AY15/$U$9</f>
        <v>#N/A</v>
      </c>
      <c r="U26" s="161">
        <f t="shared" ca="1" si="8"/>
        <v>6.4470029370450765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 t="e">
        <f ca="1">'Portfolio Quality'!AY16/$U$9</f>
        <v>#N/A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 t="e">
        <f ca="1">AGGREGATED_DATA!AL23/AGGREGATED_DATA!AL9/$U$9</f>
        <v>#N/A</v>
      </c>
      <c r="U28" s="907">
        <f t="shared" ca="1" si="8"/>
        <v>14.563105619124592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42124.166666666664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 t="e">
        <f ca="1">'Balance Sheet'!AQ11/'Balance Sheet'!AQ18</f>
        <v>#N/A</v>
      </c>
      <c r="U33" s="162">
        <f t="shared" ca="1" si="16"/>
        <v>0.14766313890674626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 t="str">
        <f t="shared" ca="1" si="20"/>
        <v/>
      </c>
      <c r="U34" s="908">
        <f t="shared" ca="1" si="16"/>
        <v>1.494457175046076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 t="e">
        <f ca="1">'Balance Sheet'!AQ34/'Balance Sheet'!AQ18</f>
        <v>#N/A</v>
      </c>
      <c r="U35" s="901">
        <f t="shared" ca="1" si="16"/>
        <v>0.13951986643766612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 t="e">
        <f t="shared" ca="1" si="22"/>
        <v>#N/A</v>
      </c>
      <c r="U36" s="902">
        <f t="shared" ca="1" si="16"/>
        <v>0.13688541848571786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 t="e">
        <f ca="1">SUM('Balance Sheet'!AQ21:AQ22)/'Balance Sheet'!AQ34</f>
        <v>#N/A</v>
      </c>
      <c r="U37" s="909">
        <f t="shared" ca="1" si="16"/>
        <v>5.9908946488869326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 t="e">
        <f ca="1">(SUM('Balance Sheet'!AQ21:AQ22)/$U$9)/T49</f>
        <v>#N/A</v>
      </c>
      <c r="U38" s="910">
        <f t="shared" ca="1" si="16"/>
        <v>6.106193270995063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 t="e">
        <f ca="1">'Balance Sheet'!AQ11/$U$9</f>
        <v>#N/A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 t="e">
        <f ca="1">'Balance Sheet'!AQ18/$U$9</f>
        <v>#N/A</v>
      </c>
      <c r="U42" s="1079">
        <f t="shared" ca="1" si="24"/>
        <v>1330.8772825948151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 t="str">
        <f ca="1">IFERROR(IF(SUM(DATA_FORMATTING!AN76)=0,"",DATA_FORMATTING!AN57)/'Balance Sheet'!AQ8/$U$9,"")</f>
        <v/>
      </c>
      <c r="U43" s="161">
        <f t="shared" ca="1" si="24"/>
        <v>1046.8394841016473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 t="e">
        <f ca="1">'Balance Sheet'!AQ29/$U$9</f>
        <v>#N/A</v>
      </c>
      <c r="U44" s="1079">
        <f t="shared" ca="1" si="24"/>
        <v>1145.1934618822627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 t="str">
        <f ca="1">IFERROR(IF(SUM(DATA_FORMATTING!AN76)=0,"",DATA_FORMATTING!AN90)/'Balance Sheet'!AQ8/$U$9,"")</f>
        <v/>
      </c>
      <c r="U45" s="161">
        <f t="shared" ca="1" si="24"/>
        <v>700.4814199974461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 t="e">
        <f ca="1">'Balance Sheet'!AQ22/$U$9</f>
        <v>#N/A</v>
      </c>
      <c r="U46" s="161">
        <f t="shared" ca="1" si="24"/>
        <v>679.7918528923509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 t="e">
        <f ca="1">'Balance Sheet'!AQ34/$U$9</f>
        <v>#N/A</v>
      </c>
      <c r="U47" s="1079">
        <f t="shared" ca="1" si="24"/>
        <v>185.68382071255266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 t="e">
        <f ca="1">-('Portfolio Quality'!AY10+'Portfolio Quality'!AY15+'Balance Sheet'!AQ16)/$U$9</f>
        <v>#N/A</v>
      </c>
      <c r="U48" s="911">
        <f t="shared" ca="1" si="24"/>
        <v>-3.5061269314263819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 t="e">
        <f t="shared" ca="1" si="29"/>
        <v>#N/A</v>
      </c>
      <c r="U49" s="912">
        <f t="shared" ca="1" si="24"/>
        <v>182.17769378112627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42124.166666666664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 t="e">
        <f ca="1">+((T57+T59)-(T58+T60))/T47</f>
        <v>#N/A</v>
      </c>
      <c r="U54" s="924">
        <f ca="1">HLOOKUP(1,$I$12:$T$114,ROW(A54)-ROW($A$12)+1,FALSE)</f>
        <v>-5.0013816201198054E-2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 t="e">
        <f ca="1">'Balance Sheet'!AQ41/$U$9</f>
        <v>#N/A</v>
      </c>
      <c r="U57" s="161">
        <f ca="1">HLOOKUP(1,$I$12:$T$114,ROW(A57)-ROW($A$12)+1,FALSE)</f>
        <v>761.50692887243008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 t="e">
        <f ca="1">'Balance Sheet'!AQ43/$U$9</f>
        <v>#N/A</v>
      </c>
      <c r="U58" s="161">
        <f ca="1">HLOOKUP(1,$I$12:$T$114,ROW(A58)-ROW($A$12)+1,FALSE)</f>
        <v>770.7936853530839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 t="e">
        <f ca="1">'Balance Sheet'!AQ50/$U$9</f>
        <v>#N/A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 t="e">
        <f ca="1">'Balance Sheet'!AQ56/$U$9</f>
        <v>#N/A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42124.166666666664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 t="e">
        <f ca="1">T80/(AGGREGATED_DATA!AL31/AGGREGATED_DATA!AL9/$U$9)</f>
        <v>#N/A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 t="e">
        <f ca="1">-T81/((AGGREGATED_DATA!AL34+AGGREGATED_DATA!AL51)/AGGREGATED_DATA!AL9/$U$9)</f>
        <v>#N/A</v>
      </c>
      <c r="U66" s="1043">
        <f ca="1">HLOOKUP(1,$I$12:$T$114,ROW(A66)-ROW($A$12)+1,FALSE)</f>
        <v>6.9817271933911115E-2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 t="e">
        <f ca="1">'Income Statement'!AQ16/('Income Statement'!AQ16+'Income Statement'!AQ11+'Income Statement'!AQ9)</f>
        <v>#N/A</v>
      </c>
      <c r="U67" s="1049">
        <f ca="1">HLOOKUP(1,$I$12:$T$114,ROW(A67)-ROW($A$12)+1,FALSE)</f>
        <v>0.61890677885679934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3.1235977644690206E-2</v>
      </c>
      <c r="U68" s="920">
        <f ca="1">HLOOKUP(1,$I$12:$T$114,ROW(A68)-ROW($A$12)+1,FALSE)</f>
        <v>4.7825930879687076E-2</v>
      </c>
      <c r="V68" s="919"/>
      <c r="W68" s="1053">
        <f t="shared" ca="1" si="36"/>
        <v>-0.15896024836375799</v>
      </c>
      <c r="X68" s="1053">
        <f t="shared" ca="1" si="37"/>
        <v>-0.34688197239132168</v>
      </c>
      <c r="Y68" s="1053">
        <f t="shared" ca="1" si="38"/>
        <v>-0.2665994508615197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0.21878938725866634</v>
      </c>
      <c r="U69" s="920">
        <f ca="1">HLOOKUP(1,$I$12:$T$114,ROW(A69)-ROW($A$12)+1,FALSE)</f>
        <v>0.32087204121535096</v>
      </c>
      <c r="V69" s="919"/>
      <c r="W69" s="1053">
        <f t="shared" ca="1" si="36"/>
        <v>-0.15661457982539351</v>
      </c>
      <c r="X69" s="1053">
        <f t="shared" ca="1" si="37"/>
        <v>-0.31814131754836372</v>
      </c>
      <c r="Y69" s="1053">
        <f t="shared" ca="1" si="38"/>
        <v>-0.16957879004143739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 t="e">
        <f ca="1">-SUM(DATA_FORMATTING!CH123,DATA_FORMATTING!CH130)/SUM(DATA_FORMATTING!CH124:'DATA_FORMATTING'!CH126,DATA_FORMATTING!CH131)</f>
        <v>#DIV/0!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0</v>
      </c>
      <c r="X71" s="968">
        <f t="shared" ref="X71:X76" ca="1" si="40">IFERROR(+T71/U71-1,0)</f>
        <v>0</v>
      </c>
      <c r="Y71" s="968">
        <f t="shared" ref="Y71:Y76" ca="1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0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 t="e">
        <f ca="1">DATA_FORMATTING!CH132/DATA_FORMATTING!CH123</f>
        <v>#DIV/0!</v>
      </c>
      <c r="U73" s="920">
        <f ca="1">HLOOKUP(1,$I$12:$T$114,ROW(A73)-ROW($A$12)+1,FALSE)</f>
        <v>0.31923939863261352</v>
      </c>
      <c r="V73" s="919"/>
      <c r="W73" s="968">
        <f t="shared" ca="1" si="39"/>
        <v>0</v>
      </c>
      <c r="X73" s="968">
        <f t="shared" ca="1" si="40"/>
        <v>0</v>
      </c>
      <c r="Y73" s="968">
        <f t="shared" ca="1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 t="e">
        <f ca="1">DATA_FORMATTING!CH145/DATA_FORMATTING!CH123</f>
        <v>#DIV/0!</v>
      </c>
      <c r="U74" s="1055">
        <f ca="1">HLOOKUP(1,$I$12:$T$114,ROW(A74)-ROW($A$12)+1,FALSE)</f>
        <v>0.25345527138676072</v>
      </c>
      <c r="V74" s="919"/>
      <c r="W74" s="968">
        <f t="shared" ca="1" si="39"/>
        <v>0</v>
      </c>
      <c r="X74" s="968">
        <f t="shared" ca="1" si="40"/>
        <v>0</v>
      </c>
      <c r="Y74" s="968">
        <f t="shared" ca="1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0</v>
      </c>
      <c r="U75" s="1055" t="e">
        <f>AGGREGATED_DATA!AM16/AGGREGATED_DATA!AM36</f>
        <v>#DIV/0!</v>
      </c>
      <c r="V75" s="919"/>
      <c r="W75" s="968">
        <f t="shared" ca="1" si="39"/>
        <v>-1</v>
      </c>
      <c r="X75" s="968">
        <f t="shared" ca="1" si="40"/>
        <v>0</v>
      </c>
      <c r="Y75" s="968">
        <f t="shared" ca="1" si="41"/>
        <v>-1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0</v>
      </c>
      <c r="U76" s="1055" t="e">
        <f>AGGREGATED_DATA!AM16/AGGREGATED_DATA!AM33</f>
        <v>#DIV/0!</v>
      </c>
      <c r="V76" s="919"/>
      <c r="W76" s="968">
        <f t="shared" ca="1" si="39"/>
        <v>-1</v>
      </c>
      <c r="X76" s="968">
        <f t="shared" ca="1" si="40"/>
        <v>0</v>
      </c>
      <c r="Y76" s="968">
        <f t="shared" ca="1" si="41"/>
        <v>-1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 t="e">
        <f ca="1">AGGREGATED_DATA!AL40/AGGREGATED_DATA!AL9/$U$9</f>
        <v>#N/A</v>
      </c>
      <c r="U80" s="161">
        <f ca="1">HLOOKUP(1,$I$12:$T$114,ROW(A80)-ROW($A$12)+1,FALSE)</f>
        <v>216.69956186992215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 t="e">
        <f ca="1">AGGREGATED_DATA!AL41/AGGREGATED_DATA!AL9/$U$9</f>
        <v>#N/A</v>
      </c>
      <c r="U81" s="161">
        <f ca="1">HLOOKUP(1,$I$12:$T$114,ROW(A81)-ROW($A$12)+1,FALSE)</f>
        <v>-65.981113616061947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 t="e">
        <f ca="1">AGGREGATED_DATA!AL42/AGGREGATED_DATA!AL9/$U$9</f>
        <v>#N/A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 t="e">
        <f ca="1">AGGREGATED_DATA!AL42/AGGREGATED_DATA!AL9/$U$9</f>
        <v>#N/A</v>
      </c>
      <c r="U83" s="161">
        <f t="shared" ref="U83:U88" ca="1" si="48">HLOOKUP(1,$I$12:$T$114,ROW(A83)-ROW($A$12)+1,FALSE)</f>
        <v>4.4855161852907397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 t="e">
        <f ca="1">AGGREGATED_DATA!AL44/AGGREGATED_DATA!AL9/$U$9</f>
        <v>#N/A</v>
      </c>
      <c r="U84" s="161">
        <f t="shared" ca="1" si="48"/>
        <v>12.713854268577993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 t="e">
        <f ca="1">AGGREGATED_DATA!AL43/AGGREGATED_DATA!AL9/$U$9</f>
        <v>#N/A</v>
      </c>
      <c r="U85" s="161">
        <f t="shared" ca="1" si="48"/>
        <v>-99.870687821685308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 t="e">
        <f ca="1">DATA_FORMATTING!CH176/'Balance Sheet'!AQ8/$U$9</f>
        <v>#N/A</v>
      </c>
      <c r="U86" s="161">
        <f t="shared" ca="1" si="48"/>
        <v>10.249518580002555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 t="e">
        <f ca="1">DATA_FORMATTING!CH145/'Balance Sheet'!AQ8/$U$9</f>
        <v>#N/A</v>
      </c>
      <c r="U87" s="161">
        <f t="shared" ca="1" si="48"/>
        <v>54.961052228323325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 t="e">
        <f ca="1">AGGREGATED_DATA!AL35/AGGREGATED_DATA!AL9/$U$9</f>
        <v>#N/A</v>
      </c>
      <c r="U88" s="907">
        <f t="shared" ca="1" si="48"/>
        <v>54.923646263133271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42124.166666666664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 t="e">
        <f t="shared" ca="1" si="52"/>
        <v>#DIV/0!</v>
      </c>
      <c r="U93" s="915">
        <f t="shared" ca="1" si="51"/>
        <v>227.08959537572255</v>
      </c>
      <c r="W93" s="968">
        <f t="shared" ref="W93:W99" ca="1" si="53">IFERROR(+T93/S93-1,0)</f>
        <v>0</v>
      </c>
      <c r="X93" s="968">
        <f t="shared" ref="X93:X99" ca="1" si="54">IFERROR(+T93/U93-1,0)</f>
        <v>0</v>
      </c>
      <c r="Y93" s="968">
        <f t="shared" ref="Y93:Y99" ca="1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 t="e">
        <f t="shared" ca="1" si="56"/>
        <v>#DIV/0!</v>
      </c>
      <c r="U94" s="166">
        <f t="shared" ca="1" si="51"/>
        <v>71.953296703296701</v>
      </c>
      <c r="W94" s="968">
        <f t="shared" ca="1" si="53"/>
        <v>0</v>
      </c>
      <c r="X94" s="968">
        <f t="shared" ca="1" si="54"/>
        <v>0</v>
      </c>
      <c r="Y94" s="968">
        <f t="shared" ca="1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 t="e">
        <f t="shared" ca="1" si="57"/>
        <v>#DIV/0!</v>
      </c>
      <c r="U95" s="916">
        <f t="shared" ca="1" si="51"/>
        <v>3.1560693641618496</v>
      </c>
      <c r="W95" s="968">
        <f t="shared" ca="1" si="53"/>
        <v>0</v>
      </c>
      <c r="X95" s="968">
        <f t="shared" ca="1" si="54"/>
        <v>0</v>
      </c>
      <c r="Y95" s="968">
        <f t="shared" ca="1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 t="e">
        <f t="shared" ca="1" si="58"/>
        <v>#N/A</v>
      </c>
      <c r="U96" s="917">
        <f t="shared" ca="1" si="51"/>
        <v>88.319023479705493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 t="e">
        <f t="shared" ca="1" si="59"/>
        <v>#N/A</v>
      </c>
      <c r="U97" s="1073">
        <f t="shared" ca="1" si="51"/>
        <v>0.61108291494561617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 t="e">
        <f t="shared" ca="1" si="61"/>
        <v>#N/A</v>
      </c>
      <c r="U98" s="167">
        <f t="shared" ca="1" si="51"/>
        <v>1026.8558235809789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 t="e">
        <f t="shared" ca="1" si="62"/>
        <v>#N/A</v>
      </c>
      <c r="U99" s="918">
        <f t="shared" ca="1" si="51"/>
        <v>5930.5654615732647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-1</v>
      </c>
      <c r="X101" s="968">
        <f t="shared" ref="X101:X104" ca="1" si="64">IFERROR(+T101/U101-1,0)</f>
        <v>-1</v>
      </c>
      <c r="Y101" s="968">
        <f t="shared" ref="Y101:Y104" ca="1" si="65">IFERROR(+T101/H101-1,0)</f>
        <v>-1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0</v>
      </c>
      <c r="U102" s="920">
        <f ca="1">HLOOKUP(1,$I$12:$T$114,ROW(A102)-ROW($A$12)+1,FALSE)</f>
        <v>7.1434036574813148E-2</v>
      </c>
      <c r="W102" s="968">
        <f t="shared" ca="1" si="63"/>
        <v>-1</v>
      </c>
      <c r="X102" s="968">
        <f t="shared" ca="1" si="64"/>
        <v>-1</v>
      </c>
      <c r="Y102" s="968">
        <f t="shared" ca="1" si="65"/>
        <v>-1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0</v>
      </c>
      <c r="U103" s="920">
        <f ca="1">HLOOKUP(1,$I$12:$T$114,ROW(A103)-ROW($A$12)+1,FALSE)</f>
        <v>-4.8562158120194999E-3</v>
      </c>
      <c r="W103" s="968">
        <f t="shared" ca="1" si="63"/>
        <v>-1</v>
      </c>
      <c r="X103" s="968">
        <f t="shared" ca="1" si="64"/>
        <v>-1</v>
      </c>
      <c r="Y103" s="968">
        <f t="shared" ca="1" si="65"/>
        <v>-1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</v>
      </c>
      <c r="U104" s="920">
        <f ca="1">HLOOKUP(1,$I$12:$T$114,ROW(A104)-ROW($A$12)+1,FALSE)</f>
        <v>0.10812437037845521</v>
      </c>
      <c r="W104" s="968">
        <f t="shared" ca="1" si="63"/>
        <v>-1</v>
      </c>
      <c r="X104" s="968">
        <f t="shared" ca="1" si="64"/>
        <v>-1</v>
      </c>
      <c r="Y104" s="968">
        <f t="shared" ca="1" si="65"/>
        <v>-1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 t="e">
        <f t="shared" ca="1" si="66"/>
        <v>#N/A</v>
      </c>
      <c r="U107" s="161">
        <f ca="1">HLOOKUP(1,$I$12:$T$114,ROW(A106)-ROW($A$12)+1,FALSE)</f>
        <v>0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 t="e">
        <f t="shared" ca="1" si="67"/>
        <v>#N/A</v>
      </c>
      <c r="U108" s="161">
        <f ca="1">HLOOKUP(1,$I$12:$T$114,ROW(A107)-ROW($A$12)+1,FALSE)</f>
        <v>229.41341613850014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0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-1</v>
      </c>
      <c r="X109" s="968">
        <f t="shared" ref="X109:X114" ca="1" si="70">IFERROR(+T109/U109-1,0)</f>
        <v>-1</v>
      </c>
      <c r="Y109" s="968">
        <f t="shared" ref="Y109:Y114" ca="1" si="71">IFERROR(+T109/H109-1,0)</f>
        <v>-1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0</v>
      </c>
      <c r="U110" s="922">
        <f t="shared" ca="1" si="68"/>
        <v>2184</v>
      </c>
      <c r="W110" s="968">
        <f t="shared" ca="1" si="69"/>
        <v>-1</v>
      </c>
      <c r="X110" s="968">
        <f t="shared" ca="1" si="70"/>
        <v>-1</v>
      </c>
      <c r="Y110" s="968">
        <f t="shared" ca="1" si="71"/>
        <v>-1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0</v>
      </c>
      <c r="U111" s="922">
        <f t="shared" ca="1" si="68"/>
        <v>692</v>
      </c>
      <c r="W111" s="968">
        <f t="shared" ca="1" si="69"/>
        <v>-1</v>
      </c>
      <c r="X111" s="968">
        <f t="shared" ca="1" si="70"/>
        <v>-1</v>
      </c>
      <c r="Y111" s="968">
        <f t="shared" ca="1" si="71"/>
        <v>-1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0</v>
      </c>
      <c r="U112" s="922">
        <f t="shared" ca="1" si="68"/>
        <v>157146</v>
      </c>
      <c r="V112" s="2"/>
      <c r="W112" s="968">
        <f t="shared" ca="1" si="69"/>
        <v>-1</v>
      </c>
      <c r="X112" s="968">
        <f t="shared" ca="1" si="70"/>
        <v>-1</v>
      </c>
      <c r="Y112" s="968">
        <f t="shared" ca="1" si="71"/>
        <v>-1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0</v>
      </c>
      <c r="U113" s="922">
        <f t="shared" ca="1" si="68"/>
        <v>178484</v>
      </c>
      <c r="V113" s="150"/>
      <c r="W113" s="968">
        <f t="shared" ca="1" si="69"/>
        <v>-1</v>
      </c>
      <c r="X113" s="968">
        <f t="shared" ca="1" si="70"/>
        <v>-1</v>
      </c>
      <c r="Y113" s="968">
        <f t="shared" ca="1" si="71"/>
        <v>-1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0</v>
      </c>
      <c r="U114" s="923">
        <f t="shared" ca="1" si="68"/>
        <v>333224</v>
      </c>
      <c r="V114" s="150"/>
      <c r="W114" s="968">
        <f t="shared" ca="1" si="69"/>
        <v>-1</v>
      </c>
      <c r="X114" s="968">
        <f t="shared" ca="1" si="70"/>
        <v>-1</v>
      </c>
      <c r="Y114" s="968">
        <f t="shared" ca="1" si="71"/>
        <v>-1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42124.166666666664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 t="e">
        <f ca="1">IF(SUM(AQ11:AQ17)&lt;=0,0,1)</f>
        <v>#N/A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42124.166666666664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42124.166666666664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 t="e">
        <f t="shared" ref="D11:E18" ca="1" si="2">HLOOKUP(D$9,BS,(ROW($C11)-ROW($C$9)+1),FALSE)</f>
        <v>#N/A</v>
      </c>
      <c r="E11" s="183">
        <f t="shared" ca="1" si="2"/>
        <v>114758990.74960127</v>
      </c>
      <c r="F11" s="183" t="e">
        <f t="shared" ref="F11:F18" ca="1" si="3">+E11-D11</f>
        <v>#N/A</v>
      </c>
      <c r="G11" s="184">
        <f ca="1">IFERROR(E11/D11-1,0)</f>
        <v>0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 t="e">
        <f ca="1">IF(SUM(AQ12:AQ14)=0,DATA_FORMATTING!AN124/AQ$8,SUM(AQ12:AQ14))</f>
        <v>#N/A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#N/A</v>
      </c>
      <c r="E12" s="183">
        <f t="shared" ca="1" si="2"/>
        <v>0</v>
      </c>
      <c r="F12" s="183" t="e">
        <f t="shared" ca="1" si="3"/>
        <v>#N/A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 t="e">
        <f ca="1">DATA_FORMATTING!AN125/AQ$8</f>
        <v>#N/A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#N/A</v>
      </c>
      <c r="E13" s="183">
        <f t="shared" ca="1" si="2"/>
        <v>66216514.194577359</v>
      </c>
      <c r="F13" s="183" t="e">
        <f t="shared" ca="1" si="3"/>
        <v>#N/A</v>
      </c>
      <c r="G13" s="184">
        <f t="shared" ca="1" si="4"/>
        <v>0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 t="e">
        <f ca="1">DATA_FORMATTING!AN126/AQ$8</f>
        <v>#N/A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#N/A</v>
      </c>
      <c r="E14" s="183">
        <f t="shared" ca="1" si="2"/>
        <v>48542476.555023924</v>
      </c>
      <c r="F14" s="183" t="e">
        <f t="shared" ca="1" si="3"/>
        <v>#N/A</v>
      </c>
      <c r="G14" s="184">
        <f t="shared" ca="1" si="4"/>
        <v>0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 t="e">
        <f ca="1">DATA_FORMATTING!AN127/AQ$8</f>
        <v>#N/A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#N/A</v>
      </c>
      <c r="E15" s="183">
        <f t="shared" ca="1" si="2"/>
        <v>887571829.02711332</v>
      </c>
      <c r="F15" s="183" t="e">
        <f t="shared" ca="1" si="3"/>
        <v>#N/A</v>
      </c>
      <c r="G15" s="184">
        <f t="shared" ca="1" si="4"/>
        <v>0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 t="e">
        <f ca="1">DATA_FORMATTING!AN128/AQ$8</f>
        <v>#N/A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#N/A</v>
      </c>
      <c r="E16" s="183">
        <f t="shared" ca="1" si="2"/>
        <v>-17015191.068580542</v>
      </c>
      <c r="F16" s="183" t="e">
        <f t="shared" ca="1" si="3"/>
        <v>#N/A</v>
      </c>
      <c r="G16" s="184">
        <f t="shared" ca="1" si="4"/>
        <v>0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 t="e">
        <f ca="1">DATA_FORMATTING!AN129/AQ$8</f>
        <v>#N/A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#N/A</v>
      </c>
      <c r="E17" s="183">
        <f t="shared" ca="1" si="2"/>
        <v>84246790.430622011</v>
      </c>
      <c r="F17" s="183" t="e">
        <f t="shared" ca="1" si="3"/>
        <v>#N/A</v>
      </c>
      <c r="G17" s="184">
        <f t="shared" ca="1" si="4"/>
        <v>0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 t="e">
        <f ca="1">DATA_FORMATTING!AN130/AQ$8</f>
        <v>#N/A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#N/A</v>
      </c>
      <c r="E18" s="190">
        <f t="shared" ca="1" si="2"/>
        <v>1069562419.138756</v>
      </c>
      <c r="F18" s="190" t="e">
        <f t="shared" ca="1" si="3"/>
        <v>#N/A</v>
      </c>
      <c r="G18" s="191">
        <f t="shared" ca="1" si="4"/>
        <v>0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 t="e">
        <f t="shared" ca="1" si="5"/>
        <v>#N/A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#N/A</v>
      </c>
      <c r="E21" s="183">
        <f t="shared" ca="1" si="6"/>
        <v>361349864.11483258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 t="e">
        <f ca="1">DATA_FORMATTING!AN134/AQ$8</f>
        <v>#N/A</v>
      </c>
    </row>
    <row r="22" spans="1:44" s="2" customFormat="1">
      <c r="A22" s="169"/>
      <c r="B22" s="169"/>
      <c r="C22" s="204" t="s">
        <v>105</v>
      </c>
      <c r="D22" s="205" t="e">
        <f t="shared" ca="1" si="6"/>
        <v>#N/A</v>
      </c>
      <c r="E22" s="205">
        <f t="shared" ca="1" si="6"/>
        <v>521798533.9712919</v>
      </c>
      <c r="F22" s="205" t="e">
        <f t="shared" ca="1" si="7"/>
        <v>#N/A</v>
      </c>
      <c r="G22" s="198">
        <f t="shared" ca="1" si="8"/>
        <v>0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 t="e">
        <f ca="1">DATA_FORMATTING!AN135/AQ$8</f>
        <v>#N/A</v>
      </c>
    </row>
    <row r="23" spans="1:44" s="2" customFormat="1">
      <c r="A23" s="169"/>
      <c r="B23" s="169"/>
      <c r="C23" s="188" t="s">
        <v>108</v>
      </c>
      <c r="D23" s="183" t="e">
        <f t="shared" ca="1" si="6"/>
        <v>#N/A</v>
      </c>
      <c r="E23" s="183">
        <f t="shared" ca="1" si="6"/>
        <v>0</v>
      </c>
      <c r="F23" s="183" t="e">
        <f t="shared" ca="1" si="7"/>
        <v>#N/A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 t="e">
        <f ca="1">DATA_FORMATTING!AN136/AQ$8</f>
        <v>#N/A</v>
      </c>
    </row>
    <row r="24" spans="1:44" s="2" customFormat="1">
      <c r="A24" s="169"/>
      <c r="B24" s="169"/>
      <c r="C24" s="188" t="s">
        <v>110</v>
      </c>
      <c r="D24" s="183" t="e">
        <f t="shared" ca="1" si="6"/>
        <v>#N/A</v>
      </c>
      <c r="E24" s="183">
        <f t="shared" ca="1" si="6"/>
        <v>521798533.9712919</v>
      </c>
      <c r="F24" s="183" t="e">
        <f t="shared" ca="1" si="7"/>
        <v>#N/A</v>
      </c>
      <c r="G24" s="184">
        <f t="shared" ca="1" si="8"/>
        <v>0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 t="e">
        <f ca="1">DATA_FORMATTING!AN137/AQ$8</f>
        <v>#N/A</v>
      </c>
    </row>
    <row r="25" spans="1:44" s="2" customFormat="1">
      <c r="A25" s="169"/>
      <c r="B25" s="169"/>
      <c r="C25" s="206" t="s">
        <v>112</v>
      </c>
      <c r="D25" s="183" t="e">
        <f t="shared" ca="1" si="6"/>
        <v>#N/A</v>
      </c>
      <c r="E25" s="183">
        <f t="shared" ca="1" si="6"/>
        <v>0</v>
      </c>
      <c r="F25" s="183" t="e">
        <f t="shared" ca="1" si="7"/>
        <v>#N/A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 t="e">
        <f ca="1">DATA_FORMATTING!AN138/AQ$8</f>
        <v>#N/A</v>
      </c>
    </row>
    <row r="26" spans="1:44" s="2" customFormat="1">
      <c r="A26" s="169"/>
      <c r="B26" s="169"/>
      <c r="C26" s="207" t="s">
        <v>114</v>
      </c>
      <c r="D26" s="183" t="e">
        <f t="shared" ca="1" si="6"/>
        <v>#N/A</v>
      </c>
      <c r="E26" s="183">
        <f t="shared" ca="1" si="6"/>
        <v>511580848.4848485</v>
      </c>
      <c r="F26" s="183" t="e">
        <f t="shared" ca="1" si="7"/>
        <v>#N/A</v>
      </c>
      <c r="G26" s="184">
        <f t="shared" ca="1" si="8"/>
        <v>0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 t="e">
        <f ca="1">DATA_FORMATTING!AN139/AQ$8</f>
        <v>#N/A</v>
      </c>
    </row>
    <row r="27" spans="1:44" s="2" customFormat="1">
      <c r="A27" s="169"/>
      <c r="B27" s="169"/>
      <c r="C27" s="206" t="s">
        <v>116</v>
      </c>
      <c r="D27" s="183" t="e">
        <f t="shared" ca="1" si="6"/>
        <v>#N/A</v>
      </c>
      <c r="E27" s="183">
        <f t="shared" ca="1" si="6"/>
        <v>10217685.486443382</v>
      </c>
      <c r="F27" s="183" t="e">
        <f t="shared" ca="1" si="7"/>
        <v>#N/A</v>
      </c>
      <c r="G27" s="184">
        <f t="shared" ca="1" si="8"/>
        <v>0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 t="e">
        <f ca="1">DATA_FORMATTING!AN140/AQ$8</f>
        <v>#N/A</v>
      </c>
    </row>
    <row r="28" spans="1:44" s="2" customFormat="1">
      <c r="A28" s="169"/>
      <c r="B28" s="169"/>
      <c r="C28" s="182" t="s">
        <v>117</v>
      </c>
      <c r="D28" s="183" t="e">
        <f t="shared" ca="1" si="6"/>
        <v>#N/A</v>
      </c>
      <c r="E28" s="183">
        <f t="shared" ca="1" si="6"/>
        <v>24173828.389154706</v>
      </c>
      <c r="F28" s="183" t="e">
        <f t="shared" ca="1" si="7"/>
        <v>#N/A</v>
      </c>
      <c r="G28" s="184">
        <f t="shared" ca="1" si="8"/>
        <v>0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 t="e">
        <f ca="1">DATA_FORMATTING!AN141/AQ$8</f>
        <v>#N/A</v>
      </c>
    </row>
    <row r="29" spans="1:44" s="2" customFormat="1">
      <c r="A29" s="169"/>
      <c r="B29" s="169"/>
      <c r="C29" s="208" t="s">
        <v>119</v>
      </c>
      <c r="D29" s="209" t="e">
        <f t="shared" ca="1" si="6"/>
        <v>#N/A</v>
      </c>
      <c r="E29" s="209">
        <f t="shared" ca="1" si="6"/>
        <v>907322226.47527909</v>
      </c>
      <c r="F29" s="209" t="e">
        <f t="shared" ca="1" si="7"/>
        <v>#N/A</v>
      </c>
      <c r="G29" s="210">
        <f t="shared" ca="1" si="8"/>
        <v>0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 t="e">
        <f t="shared" ca="1" si="9"/>
        <v>#N/A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#N/A</v>
      </c>
      <c r="E32" s="183">
        <f t="shared" ca="1" si="10"/>
        <v>108452950.55821373</v>
      </c>
      <c r="F32" s="183" t="e">
        <f ca="1">+E32-D32</f>
        <v>#N/A</v>
      </c>
      <c r="G32" s="184">
        <f t="shared" ref="G32:G35" ca="1" si="11">IFERROR(E32/D32-1,0)</f>
        <v>0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 t="e">
        <f ca="1">DATA_FORMATTING!AN145/AQ$8</f>
        <v>#N/A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#N/A</v>
      </c>
      <c r="E33" s="183">
        <f t="shared" ca="1" si="10"/>
        <v>53787242.105263159</v>
      </c>
      <c r="F33" s="183" t="e">
        <f ca="1">+E33-D33</f>
        <v>#N/A</v>
      </c>
      <c r="G33" s="184">
        <f t="shared" ca="1" si="11"/>
        <v>0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 t="e">
        <f ca="1">DATA_FORMATTING!AN146/AQ$8</f>
        <v>#N/A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#N/A</v>
      </c>
      <c r="E34" s="209">
        <f t="shared" ca="1" si="10"/>
        <v>162240192.66347688</v>
      </c>
      <c r="F34" s="219" t="e">
        <f ca="1">+E34-D34</f>
        <v>#N/A</v>
      </c>
      <c r="G34" s="220">
        <f t="shared" ca="1" si="11"/>
        <v>0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 t="e">
        <f t="shared" ca="1" si="12"/>
        <v>#N/A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#N/A</v>
      </c>
      <c r="E35" s="225">
        <f t="shared" ca="1" si="10"/>
        <v>1069562419.138756</v>
      </c>
      <c r="F35" s="225" t="e">
        <f ca="1">+E35-D35</f>
        <v>#N/A</v>
      </c>
      <c r="G35" s="226">
        <f t="shared" ca="1" si="11"/>
        <v>0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 t="e">
        <f t="shared" ca="1" si="13"/>
        <v>#N/A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e">
        <f t="shared" ca="1" si="14"/>
        <v>#N/A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42124.166666666664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42124.166666666664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 t="e">
        <f t="shared" ref="D41:E45" ca="1" si="17">HLOOKUP(D$39,FX_1,(ROW($C41)-ROW($C$39)+1),FALSE)</f>
        <v>#N/A</v>
      </c>
      <c r="E41" s="859">
        <f t="shared" ca="1" si="17"/>
        <v>593344096.969697</v>
      </c>
      <c r="F41" s="859" t="e">
        <f ca="1">+E41-D41</f>
        <v>#N/A</v>
      </c>
      <c r="G41" s="198">
        <f t="shared" ref="G41:G45" ca="1" si="18">IFERROR(E41/D41-1,0)</f>
        <v>0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 t="e">
        <f ca="1">DATA_FORMATTING!HQ124/AQ$8</f>
        <v>#N/A</v>
      </c>
    </row>
    <row r="42" spans="1:43">
      <c r="C42" s="237" t="s">
        <v>75</v>
      </c>
      <c r="D42" s="236" t="e">
        <f t="shared" ca="1" si="17"/>
        <v>#N/A</v>
      </c>
      <c r="E42" s="183">
        <f t="shared" ca="1" si="17"/>
        <v>502038445.93301439</v>
      </c>
      <c r="F42" s="183" t="e">
        <f ca="1">+E42-D42</f>
        <v>#N/A</v>
      </c>
      <c r="G42" s="184">
        <f t="shared" ca="1" si="18"/>
        <v>0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 t="e">
        <f ca="1">DATA_FORMATTING!HQ125/AQ$8</f>
        <v>#N/A</v>
      </c>
    </row>
    <row r="43" spans="1:43">
      <c r="C43" s="857" t="s">
        <v>80</v>
      </c>
      <c r="D43" s="858" t="e">
        <f t="shared" ca="1" si="17"/>
        <v>#N/A</v>
      </c>
      <c r="E43" s="859">
        <f t="shared" ca="1" si="17"/>
        <v>601304561.40350878</v>
      </c>
      <c r="F43" s="859" t="e">
        <f ca="1">+E43-D43</f>
        <v>#N/A</v>
      </c>
      <c r="G43" s="198">
        <f t="shared" ca="1" si="18"/>
        <v>0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 t="e">
        <f ca="1">DATA_FORMATTING!HQ126/AQ$8</f>
        <v>#N/A</v>
      </c>
    </row>
    <row r="44" spans="1:43">
      <c r="C44" s="237" t="s">
        <v>85</v>
      </c>
      <c r="D44" s="236" t="e">
        <f t="shared" ca="1" si="17"/>
        <v>#N/A</v>
      </c>
      <c r="E44" s="183">
        <f t="shared" ca="1" si="17"/>
        <v>112428363.63636364</v>
      </c>
      <c r="F44" s="183" t="e">
        <f ca="1">+E44-D44</f>
        <v>#N/A</v>
      </c>
      <c r="G44" s="184">
        <f t="shared" ca="1" si="18"/>
        <v>0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 t="e">
        <f ca="1">DATA_FORMATTING!HQ127/AQ$8</f>
        <v>#N/A</v>
      </c>
    </row>
    <row r="45" spans="1:43" ht="17.25" thickBot="1">
      <c r="C45" s="238" t="s">
        <v>90</v>
      </c>
      <c r="D45" s="239" t="e">
        <f t="shared" ca="1" si="17"/>
        <v>#N/A</v>
      </c>
      <c r="E45" s="240">
        <f t="shared" ca="1" si="17"/>
        <v>476774098.88357258</v>
      </c>
      <c r="F45" s="240" t="e">
        <f ca="1">+E45-D45</f>
        <v>#N/A</v>
      </c>
      <c r="G45" s="241">
        <f t="shared" ca="1" si="18"/>
        <v>0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 t="e">
        <f ca="1">DATA_FORMATTING!HQ128/AQ$8</f>
        <v>#N/A</v>
      </c>
    </row>
    <row r="47" spans="1:43" ht="17.25" thickBot="1"/>
    <row r="48" spans="1:43">
      <c r="C48" s="863" t="s">
        <v>526</v>
      </c>
      <c r="D48" s="864">
        <f>D9</f>
        <v>42124.166666666664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42124.166666666664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 t="e">
        <f t="shared" ca="1" si="21"/>
        <v>#N/A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 t="e">
        <f ca="1">DATA_FORMATTING!HQ57/AQ$8</f>
        <v>#N/A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 t="e">
        <f ca="1">DATA_FORMATTING!HQ58/AQ$8</f>
        <v>#N/A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 t="e">
        <f ca="1">DATA_FORMATTING!HQ59/AQ$8</f>
        <v>#N/A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 t="e">
        <f ca="1">DATA_FORMATTING!HQ60/AQ$8</f>
        <v>#N/A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 t="e">
        <f t="shared" ca="1" si="22"/>
        <v>#N/A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 t="e">
        <f ca="1">DATA_FORMATTING!HQ63/AQ$8</f>
        <v>#N/A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 t="e">
        <f ca="1">DATA_FORMATTING!HQ64/AQ$8</f>
        <v>#N/A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 t="e">
        <f ca="1">DATA_FORMATTING!HQ65/AQ$8</f>
        <v>#N/A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 t="e">
        <f ca="1">DATA_FORMATTING!HQ66/AQ$8</f>
        <v>#N/A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42124.166666666664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42124.166666666664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42124.166666666664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42124.166666666664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42124.166666666664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#N/A</v>
      </c>
      <c r="E8" s="183">
        <f t="shared" ca="1" si="1"/>
        <v>66843379.904306225</v>
      </c>
      <c r="F8" s="183" t="e">
        <f ca="1">+E8-D8</f>
        <v>#N/A</v>
      </c>
      <c r="G8" s="184">
        <f ca="1">IFERROR(E8/D8-1,0)</f>
        <v>0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#N/A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#N/A</v>
      </c>
      <c r="E9" s="183">
        <f t="shared" ca="1" si="1"/>
        <v>-19572923.763955344</v>
      </c>
      <c r="F9" s="183" t="e">
        <f ca="1">+E9-D9</f>
        <v>#N/A</v>
      </c>
      <c r="G9" s="184">
        <f t="shared" ref="G9:G34" ca="1" si="2">IFERROR(E9/D9-1,0)</f>
        <v>0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#N/A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#N/A</v>
      </c>
      <c r="E10" s="183">
        <f t="shared" ca="1" si="1"/>
        <v>-218361.7224880383</v>
      </c>
      <c r="F10" s="183" t="e">
        <f ca="1">+E10-D10</f>
        <v>#N/A</v>
      </c>
      <c r="G10" s="184">
        <f t="shared" ca="1" si="2"/>
        <v>0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#N/A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#N/A</v>
      </c>
      <c r="E11" s="183">
        <f t="shared" ca="1" si="1"/>
        <v>-714539.07496012759</v>
      </c>
      <c r="F11" s="183" t="e">
        <f ca="1">+E11-D11</f>
        <v>#N/A</v>
      </c>
      <c r="G11" s="184">
        <f t="shared" ca="1" si="2"/>
        <v>0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#N/A</v>
      </c>
    </row>
    <row r="12" spans="1:44" ht="15.75">
      <c r="C12" s="595" t="s">
        <v>82</v>
      </c>
      <c r="D12" s="212" t="e">
        <f t="shared" ca="1" si="1"/>
        <v>#N/A</v>
      </c>
      <c r="E12" s="211">
        <f t="shared" ca="1" si="1"/>
        <v>46337555.342902713</v>
      </c>
      <c r="F12" s="211" t="e">
        <f ca="1">+E12-D12</f>
        <v>#N/A</v>
      </c>
      <c r="G12" s="210">
        <f t="shared" ca="1" si="2"/>
        <v>0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 t="e">
        <f t="shared" ca="1" si="3"/>
        <v>#N/A</v>
      </c>
    </row>
    <row r="13" spans="1:44">
      <c r="C13" s="597" t="s">
        <v>87</v>
      </c>
      <c r="D13" s="598" t="str">
        <f ca="1">IFERROR(D$12/D8,"-")</f>
        <v>-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#N/A</v>
      </c>
      <c r="E15" s="183">
        <f t="shared" ca="1" si="5"/>
        <v>2927355.6618819777</v>
      </c>
      <c r="F15" s="183" t="e">
        <f ca="1">+E15-D15</f>
        <v>#N/A</v>
      </c>
      <c r="G15" s="184">
        <f t="shared" ca="1" si="2"/>
        <v>0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#N/A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#N/A</v>
      </c>
      <c r="E16" s="183">
        <f t="shared" ca="1" si="5"/>
        <v>-29564589.473684214</v>
      </c>
      <c r="F16" s="183" t="e">
        <f ca="1">+E16-D16</f>
        <v>#N/A</v>
      </c>
      <c r="G16" s="184">
        <f t="shared" ca="1" si="2"/>
        <v>0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#N/A</v>
      </c>
      <c r="AR16" s="258"/>
    </row>
    <row r="17" spans="2:44" ht="15.75">
      <c r="C17" s="595" t="s">
        <v>99</v>
      </c>
      <c r="D17" s="212" t="e">
        <f t="shared" ca="1" si="5"/>
        <v>#N/A</v>
      </c>
      <c r="E17" s="211">
        <f t="shared" ca="1" si="5"/>
        <v>19700321.531100474</v>
      </c>
      <c r="F17" s="211" t="e">
        <f ca="1">+E17-D17</f>
        <v>#N/A</v>
      </c>
      <c r="G17" s="210">
        <f t="shared" ca="1" si="2"/>
        <v>0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 t="e">
        <f t="shared" ca="1" si="6"/>
        <v>#N/A</v>
      </c>
      <c r="AR17" s="258"/>
    </row>
    <row r="18" spans="2:44">
      <c r="C18" s="597" t="s">
        <v>101</v>
      </c>
      <c r="D18" s="598" t="str">
        <f ca="1">IFERROR(D$17/D8,"-")</f>
        <v>-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#N/A</v>
      </c>
      <c r="E20" s="183">
        <f t="shared" ca="1" si="8"/>
        <v>0</v>
      </c>
      <c r="F20" s="183" t="e">
        <f ca="1">+E20-D20</f>
        <v>#N/A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#N/A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#N/A</v>
      </c>
      <c r="E21" s="183">
        <f t="shared" ca="1" si="8"/>
        <v>0</v>
      </c>
      <c r="F21" s="183" t="e">
        <f ca="1">+E21-D21</f>
        <v>#N/A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#N/A</v>
      </c>
    </row>
    <row r="22" spans="2:44" ht="15.75">
      <c r="C22" s="610" t="s">
        <v>111</v>
      </c>
      <c r="D22" s="236" t="e">
        <f t="shared" ca="1" si="8"/>
        <v>#N/A</v>
      </c>
      <c r="E22" s="183">
        <f t="shared" ca="1" si="8"/>
        <v>0</v>
      </c>
      <c r="F22" s="183" t="e">
        <f ca="1">+E22-D22</f>
        <v>#N/A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 t="e">
        <f t="shared" ca="1" si="9"/>
        <v>#N/A</v>
      </c>
    </row>
    <row r="23" spans="2:44" ht="15.75">
      <c r="C23" s="595" t="s">
        <v>113</v>
      </c>
      <c r="D23" s="212" t="e">
        <f t="shared" ca="1" si="8"/>
        <v>#N/A</v>
      </c>
      <c r="E23" s="211">
        <f t="shared" ca="1" si="8"/>
        <v>19700321.531100474</v>
      </c>
      <c r="F23" s="211" t="e">
        <f ca="1">+E23-D23</f>
        <v>#N/A</v>
      </c>
      <c r="G23" s="210">
        <f t="shared" ca="1" si="2"/>
        <v>0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 t="e">
        <f t="shared" ca="1" si="10"/>
        <v>#N/A</v>
      </c>
    </row>
    <row r="24" spans="2:44">
      <c r="C24" s="611" t="s">
        <v>115</v>
      </c>
      <c r="D24" s="598" t="str">
        <f ca="1">IFERROR(D$23/D8,"-")</f>
        <v>-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#N/A</v>
      </c>
      <c r="E26" s="183">
        <f ca="1">HLOOKUP(E$6,IS,(ROW($C26)-ROW($C$6)+1),FALSE)</f>
        <v>-4515846.889952153</v>
      </c>
      <c r="F26" s="183" t="e">
        <f ca="1">+E26-D26</f>
        <v>#N/A</v>
      </c>
      <c r="G26" s="184">
        <f t="shared" ca="1" si="2"/>
        <v>0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#N/A</v>
      </c>
    </row>
    <row r="27" spans="2:44" ht="15.75">
      <c r="C27" s="595" t="s">
        <v>120</v>
      </c>
      <c r="D27" s="212" t="e">
        <f ca="1">HLOOKUP(D$6,IS,(ROW($C27)-ROW($C$6)+1),FALSE)</f>
        <v>#N/A</v>
      </c>
      <c r="E27" s="211">
        <f ca="1">HLOOKUP(E$6,IS,(ROW($C27)-ROW($C$6)+1),FALSE)</f>
        <v>15184474.641148321</v>
      </c>
      <c r="F27" s="211" t="e">
        <f ca="1">+E27-D27</f>
        <v>#N/A</v>
      </c>
      <c r="G27" s="210">
        <f t="shared" ca="1" si="2"/>
        <v>0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 t="e">
        <f t="shared" ca="1" si="12"/>
        <v>#N/A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#N/A</v>
      </c>
      <c r="E29" s="183">
        <f ca="1">HLOOKUP(E$6,IS,(ROW($C29)-ROW($C$6)+1),FALSE)</f>
        <v>0</v>
      </c>
      <c r="F29" s="183" t="e">
        <f ca="1">+E29-D29</f>
        <v>#N/A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#N/A</v>
      </c>
    </row>
    <row r="30" spans="2:44" ht="15.75">
      <c r="C30" s="595" t="s">
        <v>124</v>
      </c>
      <c r="D30" s="212" t="e">
        <f ca="1">HLOOKUP(D$6,IS,(ROW($C30)-ROW($C$6)+1),FALSE)</f>
        <v>#N/A</v>
      </c>
      <c r="E30" s="211">
        <f ca="1">HLOOKUP(E$6,IS,(ROW($C30)-ROW($C$6)+1),FALSE)</f>
        <v>15184474.641148321</v>
      </c>
      <c r="F30" s="211" t="e">
        <f ca="1">+E30-D30</f>
        <v>#N/A</v>
      </c>
      <c r="G30" s="210">
        <f t="shared" ca="1" si="2"/>
        <v>0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 t="e">
        <f t="shared" ca="1" si="13"/>
        <v>#N/A</v>
      </c>
    </row>
    <row r="31" spans="2:44">
      <c r="C31" s="611" t="s">
        <v>4</v>
      </c>
      <c r="D31" s="598" t="str">
        <f ca="1">IFERROR(D$30/D8,"-")</f>
        <v>-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#N/A</v>
      </c>
      <c r="E33" s="183">
        <f ca="1">HLOOKUP(E$6,IS,(ROW($C33)-ROW($C$6)+1),FALSE)</f>
        <v>0</v>
      </c>
      <c r="F33" s="183" t="e">
        <f ca="1">+E33-D33</f>
        <v>#N/A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#N/A</v>
      </c>
    </row>
    <row r="34" spans="2:43" ht="15.75">
      <c r="C34" s="595" t="s">
        <v>129</v>
      </c>
      <c r="D34" s="212" t="e">
        <f ca="1">HLOOKUP(D$6,IS,(ROW($C34)-ROW($C$6)+1),FALSE)</f>
        <v>#N/A</v>
      </c>
      <c r="E34" s="211">
        <f ca="1">HLOOKUP(E$6,IS,(ROW($C34)-ROW($C$6)+1),FALSE)</f>
        <v>15184474.641148321</v>
      </c>
      <c r="F34" s="211" t="e">
        <f ca="1">+E34-D34</f>
        <v>#N/A</v>
      </c>
      <c r="G34" s="210">
        <f t="shared" ca="1" si="2"/>
        <v>0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 t="e">
        <f t="shared" ca="1" si="15"/>
        <v>#N/A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42124.166666666664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42124.166666666664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 t="e">
        <f ca="1">DATA_FORMATTING!EC124/AY$5</f>
        <v>#N/A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 t="e">
        <f ca="1">DATA_FORMATTING!EC125/AY$5</f>
        <v>#N/A</v>
      </c>
    </row>
    <row r="10" spans="1:51">
      <c r="A10" s="245">
        <v>5</v>
      </c>
      <c r="B10" s="264" t="e">
        <f ca="1">AY10</f>
        <v>#N/A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 t="e">
        <f ca="1">DATA_FORMATTING!EC126/AY$5</f>
        <v>#N/A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 t="e">
        <f ca="1">DATA_FORMATTING!EC127/AY$5</f>
        <v>#N/A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 t="e">
        <f ca="1">DATA_FORMATTING!EC128/AY$5</f>
        <v>#N/A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 t="e">
        <f ca="1">DATA_FORMATTING!EC129/AY$5</f>
        <v>#N/A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 t="e">
        <f ca="1">DATA_FORMATTING!EC130/AY$5</f>
        <v>#N/A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 t="e">
        <f ca="1">DATA_FORMATTING!EC131/AY$5</f>
        <v>#N/A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 t="e">
        <f ca="1">DATA_FORMATTING!EC132/AY$5</f>
        <v>#N/A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 t="e">
        <f ca="1">DATA_FORMATTING!EC133/AY$5</f>
        <v>#N/A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 t="e">
        <f t="shared" ca="1" si="1"/>
        <v>#N/A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 t="e">
        <f t="shared" ca="1" si="3"/>
        <v>#N/A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42124.166666666664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 t="e">
        <f ca="1">AY9/'Balance Sheet'!AQ$15</f>
        <v>#N/A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 t="e">
        <f ca="1">AY10/'Balance Sheet'!AQ$15</f>
        <v>#N/A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 t="e">
        <f ca="1">AY11/'Balance Sheet'!AQ$15</f>
        <v>#N/A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 t="e">
        <f ca="1">AY12/'Balance Sheet'!AQ$15</f>
        <v>#N/A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 t="e">
        <f ca="1">AY13/'Balance Sheet'!AQ$15</f>
        <v>#N/A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 t="e">
        <f ca="1">AY14/'Balance Sheet'!AQ$15</f>
        <v>#N/A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 t="e">
        <f ca="1">AY15/'Balance Sheet'!AQ$15</f>
        <v>#N/A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 t="e">
        <f t="shared" ca="1" si="5"/>
        <v>#N/A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 t="e">
        <f ca="1">SUM(AN16:AY16)/AVERAGEIF('Balance Sheet'!AE6:AQ6,1,'Balance Sheet'!AE15:AQ15)</f>
        <v>#N/A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 t="e">
        <f ca="1">SUM(AN17:AY17)/AVERAGEIF('Balance Sheet'!AE6:AQ6,1,'Balance Sheet'!AE15:AQ15)</f>
        <v>#N/A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 t="e">
        <f ca="1">+AY31-AY32</f>
        <v>#N/A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42124.166666666664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42124.166666666664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0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0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0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0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0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0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42124.166666666664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42124.166666666664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42124.166666666664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 t="e">
        <f t="shared" ca="1" si="2"/>
        <v>#N/A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 t="e">
        <f t="shared" ca="1" si="3"/>
        <v>#N/A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42124.166666666664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42216.166666666664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/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 t="e">
        <f t="shared" ref="AE9:AE14" ca="1" si="11">VALUE(LEFT(Z9,(LEN(Z9)-IF(OR(N9="Net Income",N9="Total Equity"),3,1))))/IF(OR(N9="Debt to Equity",N9="Net Income",N9="Total Equity"),1,100)</f>
        <v>#VALUE!</v>
      </c>
      <c r="AF9" s="690" t="e">
        <f t="shared" ref="AF9:AF15" ca="1" si="12">TEXT(AC9-AE9,$M9)</f>
        <v>#VALUE!</v>
      </c>
      <c r="AG9" s="290">
        <f ca="1">VLOOKUP(AH9,$AR$25:$BM$40,19,FALSE)</f>
        <v>0</v>
      </c>
      <c r="AH9" s="290">
        <f>VALUE(MID($AU$24,1,VALUE(MID($AV$24,1,1))))</f>
        <v>1</v>
      </c>
      <c r="AI9" s="287" t="e">
        <f ca="1">VLOOKUP(AG9,$AR$25:$BM$40,18,FALSE)</f>
        <v>#N/A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42247.166666666664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/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 t="e">
        <f t="shared" ca="1" si="11"/>
        <v>#VALUE!</v>
      </c>
      <c r="AF10" s="690" t="e">
        <f t="shared" ca="1" si="12"/>
        <v>#VALUE!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0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1498070.9692780001</v>
      </c>
      <c r="H11" s="1096">
        <f>IF(C11=3,"-",IF(ISBLANK(DB_LOAD!S4),"",DB_LOAD!U4))</f>
        <v>8.5</v>
      </c>
      <c r="I11" s="332">
        <f>IF(C11=3,"Equity ",IF(ISBLANK(DB_LOAD!T4),"",DB_LOAD!T4))</f>
        <v>42292.166666666664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/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 t="e">
        <f t="shared" ca="1" si="11"/>
        <v>#VALUE!</v>
      </c>
      <c r="AF11" s="690" t="e">
        <f t="shared" ca="1" si="12"/>
        <v>#VALUE!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0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1530269.111693</v>
      </c>
      <c r="H12" s="1096">
        <f>IF(C12=3,"-",IF(ISBLANK(DB_LOAD!S5),"",DB_LOAD!U5))</f>
        <v>10.75</v>
      </c>
      <c r="I12" s="332">
        <f>IF(C12=3,"Equity ",IF(ISBLANK(DB_LOAD!T5),"",DB_LOAD!T5))</f>
        <v>42292.166666666664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/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 t="e">
        <f t="shared" ca="1" si="11"/>
        <v>#VALUE!</v>
      </c>
      <c r="AF12" s="690" t="e">
        <f t="shared" ca="1" si="12"/>
        <v>#VALUE!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-2398849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31139168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11028340.080971001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 t="e">
        <f ca="1">($G$17/1000000)/$Z$53</f>
        <v>#N/A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42124.166666666664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 t="e">
        <f t="shared" ca="1" si="23"/>
        <v>#N/A</v>
      </c>
      <c r="BI25" s="638" t="e">
        <f ca="1">BH25-AV25</f>
        <v>#N/A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 t="e">
        <f ca="1">'Ratios &amp; Trend Analysis'!T15</f>
        <v>#N/A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 t="e">
        <f t="shared" ca="1" si="26"/>
        <v>#N/A</v>
      </c>
      <c r="BI26" s="638" t="e">
        <f ca="1">BH26-AV26</f>
        <v>#N/A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 t="e">
        <f ca="1">'Ratios &amp; Trend Analysis'!T16</f>
        <v>#N/A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 t="e">
        <f t="shared" ca="1" si="27"/>
        <v>#N/A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 t="e">
        <f ca="1">'Ratios &amp; Trend Analysis'!T17</f>
        <v>#N/A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 t="e">
        <f ca="1">'Ratios &amp; Trend Analysis'!T18</f>
        <v>#N/A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 t="e">
        <f t="shared" ca="1" si="29"/>
        <v>#N/A</v>
      </c>
      <c r="BI29" s="638" t="e">
        <f ca="1">-BH29-AV29</f>
        <v>#N/A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 t="e">
        <f ca="1">'Balance Sheet'!AQ15/$N$5</f>
        <v>#N/A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 t="e">
        <f t="shared" ca="1" si="30"/>
        <v>#N/A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 t="e">
        <f ca="1">'Ratios &amp; Trend Analysis'!T24</f>
        <v>#N/A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10022.766417680008</v>
      </c>
      <c r="AX31" s="697">
        <f t="shared" ca="1" si="32"/>
        <v>9485.7907867679278</v>
      </c>
      <c r="AY31" s="697">
        <f t="shared" ca="1" si="32"/>
        <v>9220.6842137506846</v>
      </c>
      <c r="AZ31" s="697">
        <f t="shared" ca="1" si="32"/>
        <v>9042.4439918174394</v>
      </c>
      <c r="BA31" s="697">
        <f t="shared" ca="1" si="32"/>
        <v>9037.9815552030395</v>
      </c>
      <c r="BB31" s="697">
        <f t="shared" ca="1" si="32"/>
        <v>8644.7804650090948</v>
      </c>
      <c r="BC31" s="697">
        <f t="shared" ca="1" si="32"/>
        <v>8639.0474288315436</v>
      </c>
      <c r="BD31" s="697">
        <f t="shared" ca="1" si="32"/>
        <v>8286.5191443263757</v>
      </c>
      <c r="BE31" s="697">
        <f t="shared" ca="1" si="32"/>
        <v>8281.2113883561087</v>
      </c>
      <c r="BF31" s="697">
        <f t="shared" ca="1" si="32"/>
        <v>9199.9479501629849</v>
      </c>
      <c r="BG31" s="697">
        <f t="shared" ca="1" si="32"/>
        <v>9965.0431187372469</v>
      </c>
      <c r="BH31" s="697" t="e">
        <f t="shared" ca="1" si="32"/>
        <v>#N/A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 t="e">
        <f ca="1">'Ratios &amp; Trend Analysis'!T20</f>
        <v>#N/A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 t="e">
        <f t="shared" ca="1" si="33"/>
        <v>#N/A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 t="e">
        <f ca="1">'Ratios &amp; Trend Analysis'!T19</f>
        <v>#N/A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 t="e">
        <f ca="1">SUM('Portfolio Quality'!AY26:AY29)</f>
        <v>#N/A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 t="e">
        <f t="shared" ca="1" si="34"/>
        <v>#N/A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 t="e">
        <f t="shared" ca="1" si="34"/>
        <v>#DIV/0!</v>
      </c>
      <c r="BI35" s="638" t="e">
        <f t="shared" ca="1" si="31"/>
        <v>#DIV/0!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 t="e">
        <f ca="1">'Risk Assessment'!Z39</f>
        <v>#N/A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42124.166666666664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 t="e">
        <f ca="1">ABS('Balance Sheet'!AQ16/('Portfolio Quality'!AY10+'Portfolio Quality'!AY15))</f>
        <v>#N/A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 t="e">
        <f ca="1">'Balance Sheet'!AQ34/$N$5</f>
        <v>#N/A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 t="e">
        <f ca="1">SUM('Portfolio Quality'!AY27:AY29)</f>
        <v>#N/A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 t="e">
        <f ca="1">MIN(Z39,Z39-('Balance Sheet'!AQ16+'Portfolio Quality'!AY10+'Portfolio Quality'!AY15)/$N$5)</f>
        <v>#N/A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 t="e">
        <f ca="1">('Ratios &amp; Trend Analysis'!T25+'Ratios &amp; Trend Analysis'!T26+'Balance Sheet'!AQ16/'Ratios &amp; Trend Analysis'!$U$9)/'Risk Assessment'!Z39</f>
        <v>#N/A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 t="e">
        <f ca="1">(SUM('Balance Sheet'!AQ21:AQ22)/$N$5)/Z39</f>
        <v>#N/A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 t="e">
        <f ca="1">(SUM('Balance Sheet'!AQ21:AQ22)/$N$5)/Z40</f>
        <v>#N/A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0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42124.166666666664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 t="e">
        <f ca="1">'Balance Sheet'!AQ11/'Risk Assessment'!$N$5</f>
        <v>#N/A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 t="e">
        <f ca="1">'Balance Sheet'!AQ18/$N$5</f>
        <v>#N/A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 t="e">
        <f t="shared" ca="1" si="44"/>
        <v>#N/A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42124.166666666664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 t="e">
        <f ca="1">'Ratios &amp; Trend Analysis'!T54</f>
        <v>#N/A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42124.166666666664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 t="e">
        <f ca="1">'Ratios &amp; Trend Analysis'!T71</f>
        <v>#DIV/0!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 t="e">
        <f ca="1">'Ratios &amp; Trend Analysis'!T73</f>
        <v>#DIV/0!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 t="e">
        <f ca="1">'Ratios &amp; Trend Analysis'!T67</f>
        <v>#N/A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 t="e">
        <f ca="1">'Ratios &amp; Trend Analysis'!T87</f>
        <v>#N/A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 t="e">
        <f ca="1">'Ratios &amp; Trend Analysis'!T74</f>
        <v>#DIV/0!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0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0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42124.166666666664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 t="e">
        <f ca="1">'Ratios &amp; Trend Analysis'!T94</f>
        <v>#DIV/0!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 t="e">
        <f ca="1">'Ratios &amp; Trend Analysis'!T96</f>
        <v>#N/A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 t="e">
        <f ca="1">'Ratios &amp; Trend Analysis'!T58</f>
        <v>#N/A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 t="e">
        <f ca="1">'Ratios &amp; Trend Analysis'!T59</f>
        <v>#N/A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 t="e">
        <f ca="1">'Ratios &amp; Trend Analysis'!T97</f>
        <v>#N/A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0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0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 t="e">
        <f ca="1">'Ratios &amp; Trend Analysis'!T98</f>
        <v>#N/A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 t="e">
        <f ca="1">'Ratios &amp; Trend Analysis'!T99</f>
        <v>#N/A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42124.166666666664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#N/A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#N/A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#N/A</v>
      </c>
    </row>
    <row r="5" spans="1:134" ht="15">
      <c r="A5" s="519">
        <f ca="1">IF(ISBLANK(Config!B19),"",Config!B19)</f>
        <v>1.04975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#N/A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0.61919504643962853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#N/A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#N/A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 t="e">
        <f ca="1">Q101</f>
        <v>#N/A</v>
      </c>
      <c r="R8" s="494" t="e">
        <f ca="1">R101</f>
        <v>#N/A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 t="e">
        <f t="shared" ca="1" si="19"/>
        <v>#N/A</v>
      </c>
      <c r="AP8" s="494" t="e">
        <f t="shared" ca="1" si="19"/>
        <v>#N/A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42216.166666666664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/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 t="e">
        <f ca="1">Q95</f>
        <v>#N/A</v>
      </c>
      <c r="R9" s="494" t="e">
        <f ca="1">R95</f>
        <v>#N/A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 t="e">
        <f t="shared" ca="1" si="19"/>
        <v>#N/A</v>
      </c>
      <c r="AP9" s="494" t="e">
        <f t="shared" ca="1" si="19"/>
        <v>#N/A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42247.166666666664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/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#N/A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0</v>
      </c>
      <c r="R10" s="494">
        <f ca="1">R170</f>
        <v>0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0</v>
      </c>
      <c r="AP10" s="494">
        <f t="shared" ca="1" si="19"/>
        <v>0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42292.166666666664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/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0</v>
      </c>
      <c r="R11" s="494">
        <f ca="1">R166</f>
        <v>0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0</v>
      </c>
      <c r="AP11" s="494">
        <f t="shared" ca="1" si="19"/>
        <v>0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42292.166666666664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/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#N/A</v>
      </c>
    </row>
    <row r="12" spans="1:134" ht="15">
      <c r="A12" s="484">
        <f ca="1">IF(ISBLANK(Config!$B$20),"",Config!$B$20)</f>
        <v>0.91354999999999997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 t="e">
        <f ca="1">(Q156+Q161)/Q9</f>
        <v>#N/A</v>
      </c>
      <c r="R12" s="496" t="e">
        <f ca="1">(R156+R161)/R9</f>
        <v>#N/A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 t="e">
        <f t="shared" ca="1" si="19"/>
        <v>#N/A</v>
      </c>
      <c r="AP12" s="496" t="e">
        <f t="shared" ca="1" si="19"/>
        <v>#N/A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#N/A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 t="e">
        <f ca="1">Q113/Q8</f>
        <v>#N/A</v>
      </c>
      <c r="R13" s="496" t="e">
        <f ca="1">R113/R8</f>
        <v>#N/A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 t="e">
        <f t="shared" ca="1" si="19"/>
        <v>#N/A</v>
      </c>
      <c r="AP13" s="496" t="e">
        <f t="shared" ca="1" si="19"/>
        <v>#N/A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#N/A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 t="e">
        <f ca="1">-((Q128*(12/Q1)/Q185))</f>
        <v>#N/A</v>
      </c>
      <c r="R14" s="496" t="e">
        <f ca="1">-(R128/Q180)</f>
        <v>#N/A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 t="e">
        <f t="shared" ca="1" si="19"/>
        <v>#N/A</v>
      </c>
      <c r="AP14" s="496" t="e">
        <f t="shared" ca="1" si="19"/>
        <v>#N/A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 t="e">
        <f ca="1">ABS((Q120+Q127)/(Q121+Q122+Q123+Q128))</f>
        <v>#N/A</v>
      </c>
      <c r="R15" s="496" t="e">
        <f ca="1">ABS((R120+R127)/(R121+R122+R123+R128))</f>
        <v>#N/A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 t="e">
        <f t="shared" ca="1" si="19"/>
        <v>#N/A</v>
      </c>
      <c r="AP15" s="496" t="e">
        <f t="shared" ca="1" si="19"/>
        <v>#N/A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#N/A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 t="e">
        <f ca="1">(Q142*(12/Q1)/Q184)*(Q4/Q3)</f>
        <v>#N/A</v>
      </c>
      <c r="R16" s="896" t="e">
        <f ca="1">R142/Q181</f>
        <v>#N/A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 t="e">
        <f t="shared" ca="1" si="19"/>
        <v>#N/A</v>
      </c>
      <c r="AP16" s="496" t="e">
        <f t="shared" ca="1" si="19"/>
        <v>#N/A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 t="e">
        <f ca="1">(Q142*(12/Q1)/Q186)*(Q4/Q3)</f>
        <v>#N/A</v>
      </c>
      <c r="R17" s="896" t="e">
        <f ca="1">R142/Q182</f>
        <v>#N/A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 t="e">
        <f t="shared" ca="1" si="19"/>
        <v>#N/A</v>
      </c>
      <c r="AP17" s="496" t="e">
        <f t="shared" ca="1" si="19"/>
        <v>#N/A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 t="e">
        <f ca="1">Q9/U9-1</f>
        <v>#N/A</v>
      </c>
      <c r="R19" s="496" t="e">
        <f ca="1">R9/U9-1</f>
        <v>#N/A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 t="e">
        <f ca="1">Q19</f>
        <v>#N/A</v>
      </c>
      <c r="AP19" s="496" t="e">
        <f ca="1">R19</f>
        <v>#N/A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 t="e">
        <f ca="1">+Q9/Q169</f>
        <v>#N/A</v>
      </c>
      <c r="R21" s="840" t="e">
        <f t="shared" ref="R21:U21" ca="1" si="45">+R9/R169</f>
        <v>#N/A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 t="e">
        <f ca="1">+Q21</f>
        <v>#N/A</v>
      </c>
      <c r="AP21" s="840" t="e">
        <f ca="1">+R21</f>
        <v>#N/A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0.91354999999999997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 t="e">
        <f ca="1">Q16</f>
        <v>#N/A</v>
      </c>
      <c r="R24" s="496" t="e">
        <f ca="1">R16</f>
        <v>#N/A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 t="e">
        <f t="shared" ca="1" si="48"/>
        <v>#N/A</v>
      </c>
      <c r="AP24" s="496" t="e">
        <f t="shared" ca="1" si="48"/>
        <v>#N/A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 t="e">
        <f ca="1">Q17</f>
        <v>#N/A</v>
      </c>
      <c r="R25" s="496" t="e">
        <f ca="1">R17</f>
        <v>#N/A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 t="e">
        <f t="shared" ca="1" si="48"/>
        <v>#N/A</v>
      </c>
      <c r="AP25" s="496" t="e">
        <f t="shared" ca="1" si="48"/>
        <v>#N/A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 t="e">
        <f ca="1">ABS((Q120+Q127)/(Q121+Q122+Q123+Q128))</f>
        <v>#N/A</v>
      </c>
      <c r="R26" s="496" t="e">
        <f ca="1">ABS((R120+R127)/(R121+R122+R123+R128))</f>
        <v>#N/A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 t="e">
        <f t="shared" ca="1" si="48"/>
        <v>#N/A</v>
      </c>
      <c r="AP26" s="496" t="e">
        <f t="shared" ca="1" si="48"/>
        <v>#N/A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 t="e">
        <f ca="1">(Q120*(12/Q1)/Q185)</f>
        <v>#N/A</v>
      </c>
      <c r="R27" s="496" t="e">
        <f ca="1">(R120/Q180)</f>
        <v>#N/A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 t="e">
        <f t="shared" ca="1" si="48"/>
        <v>#N/A</v>
      </c>
      <c r="AP27" s="496" t="e">
        <f t="shared" ca="1" si="48"/>
        <v>#N/A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 t="e">
        <f ca="1">-((Q121*(12/Q1)/Q185))</f>
        <v>#N/A</v>
      </c>
      <c r="R28" s="496" t="e">
        <f ca="1">-(R121/Q180)</f>
        <v>#N/A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 t="e">
        <f t="shared" ca="1" si="48"/>
        <v>#N/A</v>
      </c>
      <c r="AP28" s="496" t="e">
        <f t="shared" ca="1" si="48"/>
        <v>#N/A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 t="e">
        <f ca="1">-((Q123*(12/Q1/Q185)))</f>
        <v>#N/A</v>
      </c>
      <c r="R29" s="496" t="e">
        <f ca="1">-(R123/Q180)</f>
        <v>#N/A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 t="e">
        <f t="shared" ca="1" si="48"/>
        <v>#N/A</v>
      </c>
      <c r="AP29" s="496" t="e">
        <f t="shared" ca="1" si="48"/>
        <v>#N/A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 t="e">
        <f ca="1">Q14</f>
        <v>#N/A</v>
      </c>
      <c r="R30" s="496" t="e">
        <f ca="1">R14</f>
        <v>#N/A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 t="e">
        <f t="shared" ca="1" si="48"/>
        <v>#N/A</v>
      </c>
      <c r="AP30" s="496" t="e">
        <f t="shared" ca="1" si="48"/>
        <v>#N/A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 t="e">
        <f ca="1">(-(Q121*(12/Q1)/AVERAGE((Q183))))</f>
        <v>#N/A</v>
      </c>
      <c r="R31" s="496" t="e">
        <f ca="1">-R121/Q183</f>
        <v>#N/A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 t="e">
        <f t="shared" ca="1" si="48"/>
        <v>#N/A</v>
      </c>
      <c r="AP31" s="496" t="e">
        <f t="shared" ca="1" si="48"/>
        <v>#N/A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 t="e">
        <f ca="1">Q124/Q$120</f>
        <v>#N/A</v>
      </c>
      <c r="R32" s="496" t="e">
        <f ca="1">R124/R$120</f>
        <v>#N/A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 t="e">
        <f t="shared" ca="1" si="48"/>
        <v>#N/A</v>
      </c>
      <c r="AP32" s="496" t="e">
        <f t="shared" ca="1" si="48"/>
        <v>#N/A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 t="e">
        <f ca="1">Q129/Q$120</f>
        <v>#N/A</v>
      </c>
      <c r="R33" s="496" t="e">
        <f ca="1">R129/R$120</f>
        <v>#N/A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 t="e">
        <f t="shared" ca="1" si="48"/>
        <v>#N/A</v>
      </c>
      <c r="AP33" s="496" t="e">
        <f t="shared" ca="1" si="48"/>
        <v>#N/A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 t="e">
        <f ca="1">ABS(Q139/Q$136)</f>
        <v>#N/A</v>
      </c>
      <c r="R34" s="496" t="e">
        <f ca="1">ABS(R139/R$136)</f>
        <v>#N/A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 t="e">
        <f t="shared" ca="1" si="48"/>
        <v>#N/A</v>
      </c>
      <c r="AP34" s="496" t="e">
        <f t="shared" ca="1" si="48"/>
        <v>#N/A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 t="e">
        <f ca="1">Q145/Q$120</f>
        <v>#N/A</v>
      </c>
      <c r="R35" s="496" t="e">
        <f ca="1">R145/R$120</f>
        <v>#N/A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 t="e">
        <f t="shared" ca="1" si="48"/>
        <v>#N/A</v>
      </c>
      <c r="AP35" s="496" t="e">
        <f t="shared" ca="1" si="48"/>
        <v>#N/A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 t="e">
        <f ca="1">Q27-SUM(Q28:Q30)</f>
        <v>#N/A</v>
      </c>
      <c r="R37" s="496" t="e">
        <f ca="1">R27-SUM(R28:R30)</f>
        <v>#N/A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 t="e">
        <f ca="1">Q37</f>
        <v>#N/A</v>
      </c>
      <c r="AP37" s="496" t="e">
        <f ca="1">R37</f>
        <v>#N/A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 t="e">
        <f ca="1">Q10/Q11</f>
        <v>#DIV/0!</v>
      </c>
      <c r="R41" s="542" t="e">
        <f ca="1">R10/R11</f>
        <v>#DIV/0!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 t="e">
        <f t="shared" ca="1" si="85"/>
        <v>#DIV/0!</v>
      </c>
      <c r="AP41" s="494" t="e">
        <f t="shared" ca="1" si="85"/>
        <v>#DIV/0!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 t="e">
        <f ca="1">Q9/Q11</f>
        <v>#N/A</v>
      </c>
      <c r="R42" s="542" t="e">
        <f ca="1">R9/R11</f>
        <v>#N/A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 t="e">
        <f t="shared" ca="1" si="85"/>
        <v>#N/A</v>
      </c>
      <c r="AP42" s="494" t="e">
        <f t="shared" ca="1" si="85"/>
        <v>#N/A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 t="e">
        <f ca="1">Q10/Q167</f>
        <v>#DIV/0!</v>
      </c>
      <c r="R43" s="542" t="e">
        <f ca="1">R10/R167</f>
        <v>#DIV/0!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 t="e">
        <f t="shared" ca="1" si="85"/>
        <v>#DIV/0!</v>
      </c>
      <c r="AP43" s="494" t="e">
        <f t="shared" ca="1" si="85"/>
        <v>#DIV/0!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 t="e">
        <f ca="1">Q9/Q167</f>
        <v>#N/A</v>
      </c>
      <c r="R44" s="542" t="e">
        <f ca="1">R9/R167</f>
        <v>#N/A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 t="e">
        <f t="shared" ca="1" si="85"/>
        <v>#N/A</v>
      </c>
      <c r="AP44" s="494" t="e">
        <f t="shared" ca="1" si="85"/>
        <v>#N/A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0.61919504643962853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0.61919504643962853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 t="e">
        <f ca="1">ABS(Q128/Q10)</f>
        <v>#N/A</v>
      </c>
      <c r="R45" s="542" t="e">
        <f ca="1">ABS(R128/R10)</f>
        <v>#N/A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 t="e">
        <f t="shared" ca="1" si="85"/>
        <v>#N/A</v>
      </c>
      <c r="AP45" s="494" t="e">
        <f t="shared" ca="1" si="85"/>
        <v>#N/A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 t="e">
        <f ca="1">Q8</f>
        <v>#N/A</v>
      </c>
      <c r="R49" s="494" t="e">
        <f ca="1">R8</f>
        <v>#N/A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 t="e">
        <f t="shared" ca="1" si="101"/>
        <v>#N/A</v>
      </c>
      <c r="AP49" s="494" t="e">
        <f t="shared" ca="1" si="101"/>
        <v>#N/A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 t="e">
        <f ca="1">Q9</f>
        <v>#N/A</v>
      </c>
      <c r="R50" s="494" t="e">
        <f ca="1">R9</f>
        <v>#N/A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 t="e">
        <f t="shared" ca="1" si="101"/>
        <v>#N/A</v>
      </c>
      <c r="AP50" s="494" t="e">
        <f t="shared" ca="1" si="101"/>
        <v>#N/A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 t="e">
        <f ca="1">Q27</f>
        <v>#N/A</v>
      </c>
      <c r="R51" s="496" t="e">
        <f ca="1">R27</f>
        <v>#N/A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 t="e">
        <f t="shared" ca="1" si="101"/>
        <v>#N/A</v>
      </c>
      <c r="AP51" s="496" t="e">
        <f t="shared" ca="1" si="101"/>
        <v>#N/A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 t="e">
        <f ca="1">Q156/Q9</f>
        <v>#N/A</v>
      </c>
      <c r="R52" s="514" t="e">
        <f ca="1">R156/R9</f>
        <v>#N/A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 t="e">
        <f t="shared" ca="1" si="101"/>
        <v>#N/A</v>
      </c>
      <c r="AP52" s="496" t="e">
        <f t="shared" ca="1" si="101"/>
        <v>#N/A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 t="e">
        <f ca="1">Q161/Q9</f>
        <v>#N/A</v>
      </c>
      <c r="R53" s="514" t="e">
        <f ca="1">R161/R9</f>
        <v>#N/A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 t="e">
        <f t="shared" ca="1" si="101"/>
        <v>#N/A</v>
      </c>
      <c r="AP53" s="496" t="e">
        <f t="shared" ca="1" si="101"/>
        <v>#N/A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 t="e">
        <f ca="1">Q162/Q180</f>
        <v>#N/A</v>
      </c>
      <c r="R54" s="496" t="e">
        <f ca="1">R162/Q180</f>
        <v>#N/A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 t="e">
        <f t="shared" ca="1" si="101"/>
        <v>#N/A</v>
      </c>
      <c r="AP54" s="496" t="e">
        <f t="shared" ca="1" si="101"/>
        <v>#N/A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 t="e">
        <f ca="1">Q161/Q156</f>
        <v>#N/A</v>
      </c>
      <c r="R55" s="496" t="e">
        <f ca="1">R161/R156</f>
        <v>#N/A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 t="e">
        <f t="shared" ca="1" si="101"/>
        <v>#N/A</v>
      </c>
      <c r="AP55" s="496" t="e">
        <f t="shared" ca="1" si="101"/>
        <v>#N/A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 t="e">
        <f ca="1">Q162/(Q161+Q156)</f>
        <v>#N/A</v>
      </c>
      <c r="R56" s="496" t="e">
        <f ca="1">R162/(R161+R156)</f>
        <v>#N/A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 t="e">
        <f t="shared" ca="1" si="101"/>
        <v>#N/A</v>
      </c>
      <c r="AP56" s="496" t="e">
        <f t="shared" ca="1" si="101"/>
        <v>#N/A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 t="str">
        <f t="shared" ca="1" si="101"/>
        <v>N/A</v>
      </c>
      <c r="AP57" s="496" t="str">
        <f t="shared" ca="1" si="101"/>
        <v>N/A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 t="e">
        <f ca="1">ABS(Q97/Q95)</f>
        <v>#N/A</v>
      </c>
      <c r="R58" s="496" t="e">
        <f ca="1">ABS(R97/R95)</f>
        <v>#N/A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 t="e">
        <f t="shared" ca="1" si="101"/>
        <v>#N/A</v>
      </c>
      <c r="AP58" s="496" t="e">
        <f t="shared" ca="1" si="101"/>
        <v>#N/A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 t="e">
        <f ca="1">ABS(Q97/(Q156+Q161))</f>
        <v>#N/A</v>
      </c>
      <c r="R59" s="496" t="e">
        <f ca="1">ABS(R97/(R156+R161))</f>
        <v>#N/A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 t="e">
        <f t="shared" ca="1" si="101"/>
        <v>#N/A</v>
      </c>
      <c r="AP59" s="496" t="e">
        <f t="shared" ca="1" si="101"/>
        <v>#N/A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 t="e">
        <f ca="1">Q29</f>
        <v>#N/A</v>
      </c>
      <c r="R60" s="496" t="e">
        <f ca="1">R29</f>
        <v>#N/A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 t="e">
        <f t="shared" ca="1" si="101"/>
        <v>#N/A</v>
      </c>
      <c r="AP60" s="496" t="e">
        <f t="shared" ca="1" si="101"/>
        <v>#N/A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 t="e">
        <f ca="1">-((Q123*(12/MONTH(U7))/(Q161+Q156)))</f>
        <v>#N/A</v>
      </c>
      <c r="R61" s="496" t="e">
        <f ca="1">ABS(R123/AVERAGE((U161+U156),(R161+R156)))</f>
        <v>#N/A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 t="e">
        <f t="shared" ca="1" si="101"/>
        <v>#N/A</v>
      </c>
      <c r="AP61" s="496" t="e">
        <f t="shared" ca="1" si="101"/>
        <v>#N/A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 t="e">
        <f ca="1">Q13</f>
        <v>#N/A</v>
      </c>
      <c r="R65" s="496" t="e">
        <f ca="1">R13</f>
        <v>#N/A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 t="e">
        <f t="shared" ca="1" si="112"/>
        <v>#N/A</v>
      </c>
      <c r="AP65" s="496" t="e">
        <f t="shared" ca="1" si="112"/>
        <v>#N/A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 t="e">
        <f ca="1">Q104/Q101</f>
        <v>#N/A</v>
      </c>
      <c r="R66" s="496" t="e">
        <f ca="1">R104/R101</f>
        <v>#N/A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 t="e">
        <f t="shared" ca="1" si="112"/>
        <v>#N/A</v>
      </c>
      <c r="AP66" s="496" t="e">
        <f t="shared" ca="1" si="112"/>
        <v>#N/A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 t="e">
        <f ca="1">Q105/Q101</f>
        <v>#N/A</v>
      </c>
      <c r="R67" s="496" t="e">
        <f ca="1">R105/R101</f>
        <v>#N/A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 t="e">
        <f t="shared" ca="1" si="112"/>
        <v>#N/A</v>
      </c>
      <c r="AP67" s="496" t="e">
        <f t="shared" ca="1" si="112"/>
        <v>#N/A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 t="e">
        <f ca="1">Q148/Q145</f>
        <v>#N/A</v>
      </c>
      <c r="R68" s="496" t="e">
        <f ca="1">R148/R145</f>
        <v>#N/A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 t="e">
        <f t="shared" ca="1" si="112"/>
        <v>#N/A</v>
      </c>
      <c r="AP68" s="496" t="e">
        <f t="shared" ca="1" si="112"/>
        <v>#N/A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 t="e">
        <f ca="1">Q90/Q101</f>
        <v>#N/A</v>
      </c>
      <c r="R69" s="496" t="e">
        <f ca="1">R90/R101</f>
        <v>#N/A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 t="e">
        <f t="shared" ca="1" si="112"/>
        <v>#N/A</v>
      </c>
      <c r="AP69" s="496" t="e">
        <f t="shared" ca="1" si="112"/>
        <v>#N/A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 t="e">
        <f ca="1">Q95/Q101</f>
        <v>#N/A</v>
      </c>
      <c r="R70" s="496" t="e">
        <f ca="1">R95/R101</f>
        <v>#N/A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 t="e">
        <f t="shared" ca="1" si="112"/>
        <v>#N/A</v>
      </c>
      <c r="AP70" s="496" t="e">
        <f t="shared" ca="1" si="112"/>
        <v>#N/A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 t="e">
        <f ca="1">Q112/Q113</f>
        <v>#N/A</v>
      </c>
      <c r="R71" s="498" t="e">
        <f ca="1">R112/R113</f>
        <v>#N/A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 t="e">
        <f t="shared" ca="1" si="112"/>
        <v>#N/A</v>
      </c>
      <c r="AP71" s="498" t="e">
        <f t="shared" ca="1" si="112"/>
        <v>#N/A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0.61919504643962853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0.61919504643962853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 t="e">
        <f ca="1">(Q173-Q175)/Q113</f>
        <v>#N/A</v>
      </c>
      <c r="R72" s="562" t="e">
        <f ca="1">(R173-R175)/R113</f>
        <v>#N/A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 t="e">
        <f t="shared" ca="1" si="112"/>
        <v>#N/A</v>
      </c>
      <c r="AP72" s="496" t="e">
        <f t="shared" ca="1" si="112"/>
        <v>#N/A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0.61919504643962853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0.61919504643962853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 t="e">
        <f ca="1">Q104/Q95</f>
        <v>#N/A</v>
      </c>
      <c r="R73" s="496" t="e">
        <f ca="1">R104/R95</f>
        <v>#N/A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 t="e">
        <f t="shared" ca="1" si="112"/>
        <v>#N/A</v>
      </c>
      <c r="AP73" s="496" t="e">
        <f t="shared" ca="1" si="112"/>
        <v>#N/A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 t="e">
        <f ca="1">Q5</f>
        <v>#N/A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 t="e">
        <f ca="1">DATA_FORMATTING!AN124/Q$86</f>
        <v>#N/A</v>
      </c>
      <c r="R90" s="464" t="e">
        <f t="shared" ref="R90:R115" ca="1" si="134">Q90</f>
        <v>#N/A</v>
      </c>
      <c r="U90" s="550">
        <f ca="1">DATA_FORMATTING!AN153/U$86</f>
        <v>114758990.74960129</v>
      </c>
      <c r="V90" s="450" t="e">
        <f ca="1">AVERAGE(U90,Q90)</f>
        <v>#N/A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 t="e">
        <f t="shared" ref="AO90:AP93" ca="1" si="136">Q90</f>
        <v>#N/A</v>
      </c>
      <c r="AP90" s="840" t="e">
        <f t="shared" ca="1" si="136"/>
        <v>#N/A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 t="e">
        <f ca="1">DATA_FORMATTING!AN125/Q$86</f>
        <v>#N/A</v>
      </c>
      <c r="R91" s="464" t="e">
        <f t="shared" ca="1" si="134"/>
        <v>#N/A</v>
      </c>
      <c r="U91" s="550">
        <f ca="1">DATA_FORMATTING!AN154/U$86</f>
        <v>0</v>
      </c>
      <c r="V91" s="450" t="e">
        <f ca="1">AVERAGE(U91,Q91)</f>
        <v>#N/A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 t="e">
        <f t="shared" ca="1" si="136"/>
        <v>#N/A</v>
      </c>
      <c r="AP91" s="840" t="e">
        <f t="shared" ca="1" si="136"/>
        <v>#N/A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 t="e">
        <f ca="1">DATA_FORMATTING!AN126/Q$86</f>
        <v>#N/A</v>
      </c>
      <c r="R92" s="464" t="e">
        <f t="shared" ca="1" si="134"/>
        <v>#N/A</v>
      </c>
      <c r="U92" s="550">
        <f ca="1">DATA_FORMATTING!AN155/U$86</f>
        <v>66216514.194577359</v>
      </c>
      <c r="V92" s="450" t="e">
        <f ca="1">AVERAGE(U92,Q92)</f>
        <v>#N/A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 t="e">
        <f t="shared" ca="1" si="136"/>
        <v>#N/A</v>
      </c>
      <c r="AP92" s="840" t="e">
        <f t="shared" ca="1" si="136"/>
        <v>#N/A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 t="e">
        <f ca="1">DATA_FORMATTING!AN127/Q$86</f>
        <v>#N/A</v>
      </c>
      <c r="R93" s="464" t="e">
        <f t="shared" ca="1" si="134"/>
        <v>#N/A</v>
      </c>
      <c r="U93" s="550">
        <f ca="1">DATA_FORMATTING!AN156/U$86</f>
        <v>48542476.555023924</v>
      </c>
      <c r="V93" s="450" t="e">
        <f ca="1">AVERAGE(U93,Q93)</f>
        <v>#N/A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 t="e">
        <f t="shared" ca="1" si="136"/>
        <v>#N/A</v>
      </c>
      <c r="AP93" s="840" t="e">
        <f t="shared" ca="1" si="136"/>
        <v>#N/A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 t="e">
        <f ca="1">DATA_FORMATTING!AN128/Q$86</f>
        <v>#N/A</v>
      </c>
      <c r="R95" s="464" t="e">
        <f t="shared" ca="1" si="134"/>
        <v>#N/A</v>
      </c>
      <c r="U95" s="550">
        <f ca="1">DATA_FORMATTING!AN157/U$86</f>
        <v>887571829.02711332</v>
      </c>
      <c r="V95" s="450" t="e">
        <f ca="1">AVERAGE(U95,Q95)</f>
        <v>#N/A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 t="e">
        <f t="shared" ref="AO95:AP98" ca="1" si="137">Q95</f>
        <v>#N/A</v>
      </c>
      <c r="AP95" s="840" t="e">
        <f t="shared" ca="1" si="137"/>
        <v>#N/A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#N/A</v>
      </c>
      <c r="R96" s="470" t="e">
        <f t="shared" ca="1" si="134"/>
        <v>#N/A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 t="e">
        <f t="shared" ca="1" si="137"/>
        <v>#N/A</v>
      </c>
      <c r="AP96" s="841" t="e">
        <f t="shared" ca="1" si="137"/>
        <v>#N/A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 t="e">
        <f ca="1">DATA_FORMATTING!AN129/Q$86</f>
        <v>#N/A</v>
      </c>
      <c r="R97" s="464" t="e">
        <f t="shared" ca="1" si="134"/>
        <v>#N/A</v>
      </c>
      <c r="U97" s="550">
        <f ca="1">DATA_FORMATTING!AN158/U$86</f>
        <v>-17015191.068580542</v>
      </c>
      <c r="V97" s="450" t="e">
        <f ca="1">AVERAGE(U97,Q97)</f>
        <v>#N/A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 t="e">
        <f t="shared" ca="1" si="137"/>
        <v>#N/A</v>
      </c>
      <c r="AP97" s="840" t="e">
        <f t="shared" ca="1" si="137"/>
        <v>#N/A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 t="e">
        <f ca="1">SUM(Q97,Q95)</f>
        <v>#N/A</v>
      </c>
      <c r="R98" s="660" t="e">
        <f t="shared" ca="1" si="134"/>
        <v>#N/A</v>
      </c>
      <c r="U98" s="661">
        <f ca="1">SUM(U97,U95)</f>
        <v>870556637.95853281</v>
      </c>
      <c r="V98" s="658" t="e">
        <f ca="1">SUM(V97,V95)</f>
        <v>#N/A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 t="e">
        <f t="shared" ca="1" si="137"/>
        <v>#N/A</v>
      </c>
      <c r="AP98" s="840" t="e">
        <f t="shared" ca="1" si="137"/>
        <v>#N/A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 t="e">
        <f ca="1">DATA_FORMATTING!AN130/Q$86</f>
        <v>#N/A</v>
      </c>
      <c r="R100" s="464" t="e">
        <f t="shared" ca="1" si="134"/>
        <v>#N/A</v>
      </c>
      <c r="U100" s="550">
        <f ca="1">DATA_FORMATTING!AN159/U$86</f>
        <v>84246790.430622011</v>
      </c>
      <c r="V100" s="450" t="e">
        <f ca="1">AVERAGE(U100,Q100)</f>
        <v>#N/A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 t="e">
        <f ca="1">Q100</f>
        <v>#N/A</v>
      </c>
      <c r="AP100" s="840" t="e">
        <f ca="1">R100</f>
        <v>#N/A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 t="e">
        <f ca="1">SUM(Q100,Q98,Q90)</f>
        <v>#N/A</v>
      </c>
      <c r="R101" s="662" t="e">
        <f t="shared" ca="1" si="134"/>
        <v>#N/A</v>
      </c>
      <c r="U101" s="663">
        <f ca="1">SUM(U100,U98,U90)</f>
        <v>1069562419.138756</v>
      </c>
      <c r="V101" s="659" t="e">
        <f ca="1">SUM(V100,V98,V90)</f>
        <v>#N/A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 t="e">
        <f ca="1">Q101</f>
        <v>#N/A</v>
      </c>
      <c r="AP101" s="840" t="e">
        <f ca="1">R101</f>
        <v>#N/A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 t="e">
        <f ca="1">DATA_FORMATTING!AN134/Q$86</f>
        <v>#N/A</v>
      </c>
      <c r="R104" s="464" t="e">
        <f t="shared" ca="1" si="134"/>
        <v>#N/A</v>
      </c>
      <c r="U104" s="550">
        <f ca="1">DATA_FORMATTING!AN163/U$86</f>
        <v>361349864.11483258</v>
      </c>
      <c r="V104" s="450" t="e">
        <f t="shared" ref="V104:V111" ca="1" si="147">AVERAGE(U104,Q104)</f>
        <v>#N/A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 t="e">
        <f t="shared" ref="AO104:AP115" ca="1" si="149">Q104</f>
        <v>#N/A</v>
      </c>
      <c r="AP104" s="840" t="e">
        <f t="shared" ca="1" si="149"/>
        <v>#N/A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 t="e">
        <f ca="1">DATA_FORMATTING!AN135/Q$86</f>
        <v>#N/A</v>
      </c>
      <c r="R105" s="464" t="e">
        <f t="shared" ca="1" si="134"/>
        <v>#N/A</v>
      </c>
      <c r="U105" s="550">
        <f ca="1">DATA_FORMATTING!AN164/U$86</f>
        <v>521798533.9712919</v>
      </c>
      <c r="V105" s="450" t="e">
        <f t="shared" ca="1" si="147"/>
        <v>#N/A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 t="e">
        <f t="shared" ca="1" si="149"/>
        <v>#N/A</v>
      </c>
      <c r="AP105" s="840" t="e">
        <f t="shared" ca="1" si="149"/>
        <v>#N/A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0.61919504643962853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0.61919504643962853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 t="e">
        <f ca="1">DATA_FORMATTING!AN136/Q$86</f>
        <v>#N/A</v>
      </c>
      <c r="R106" s="464" t="e">
        <f t="shared" ca="1" si="134"/>
        <v>#N/A</v>
      </c>
      <c r="U106" s="550">
        <f ca="1">DATA_FORMATTING!AN165/U$86</f>
        <v>0</v>
      </c>
      <c r="V106" s="450" t="e">
        <f t="shared" ca="1" si="147"/>
        <v>#N/A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 t="e">
        <f t="shared" ca="1" si="149"/>
        <v>#N/A</v>
      </c>
      <c r="AP106" s="840" t="e">
        <f t="shared" ca="1" si="149"/>
        <v>#N/A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 t="e">
        <f ca="1">DATA_FORMATTING!AN137/Q$86</f>
        <v>#N/A</v>
      </c>
      <c r="R107" s="464" t="e">
        <f t="shared" ca="1" si="134"/>
        <v>#N/A</v>
      </c>
      <c r="U107" s="550">
        <f ca="1">DATA_FORMATTING!AN166/U$86</f>
        <v>521798533.9712919</v>
      </c>
      <c r="V107" s="450" t="e">
        <f t="shared" ca="1" si="147"/>
        <v>#N/A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 t="e">
        <f t="shared" ca="1" si="149"/>
        <v>#N/A</v>
      </c>
      <c r="AP107" s="840" t="e">
        <f t="shared" ca="1" si="149"/>
        <v>#N/A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 t="e">
        <f ca="1">DATA_FORMATTING!AN138/Q$86</f>
        <v>#N/A</v>
      </c>
      <c r="R108" s="464" t="e">
        <f t="shared" ca="1" si="134"/>
        <v>#N/A</v>
      </c>
      <c r="U108" s="550">
        <f ca="1">DATA_FORMATTING!AN167/U$86</f>
        <v>0</v>
      </c>
      <c r="V108" s="450" t="e">
        <f t="shared" ca="1" si="147"/>
        <v>#N/A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 t="e">
        <f t="shared" ca="1" si="149"/>
        <v>#N/A</v>
      </c>
      <c r="AP108" s="840" t="e">
        <f t="shared" ca="1" si="149"/>
        <v>#N/A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 t="e">
        <f ca="1">DATA_FORMATTING!AN139/Q$86</f>
        <v>#N/A</v>
      </c>
      <c r="R109" s="464" t="e">
        <f t="shared" ca="1" si="134"/>
        <v>#N/A</v>
      </c>
      <c r="U109" s="550">
        <f ca="1">DATA_FORMATTING!AN168/U$86</f>
        <v>511580848.4848485</v>
      </c>
      <c r="V109" s="450" t="e">
        <f t="shared" ca="1" si="147"/>
        <v>#N/A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 t="e">
        <f t="shared" ca="1" si="149"/>
        <v>#N/A</v>
      </c>
      <c r="AP109" s="840" t="e">
        <f t="shared" ca="1" si="149"/>
        <v>#N/A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 t="e">
        <f ca="1">DATA_FORMATTING!AN140/Q$86</f>
        <v>#N/A</v>
      </c>
      <c r="R110" s="464" t="e">
        <f t="shared" ca="1" si="134"/>
        <v>#N/A</v>
      </c>
      <c r="U110" s="550">
        <f ca="1">DATA_FORMATTING!AN169/U$86</f>
        <v>10217685.486443382</v>
      </c>
      <c r="V110" s="450" t="e">
        <f t="shared" ca="1" si="147"/>
        <v>#N/A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 t="e">
        <f t="shared" ca="1" si="149"/>
        <v>#N/A</v>
      </c>
      <c r="AP110" s="840" t="e">
        <f t="shared" ca="1" si="149"/>
        <v>#N/A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 t="e">
        <f ca="1">DATA_FORMATTING!AN141/Q$86</f>
        <v>#N/A</v>
      </c>
      <c r="R111" s="464" t="e">
        <f t="shared" ca="1" si="134"/>
        <v>#N/A</v>
      </c>
      <c r="U111" s="550">
        <f ca="1">DATA_FORMATTING!AN170/U$86</f>
        <v>24173828.389154706</v>
      </c>
      <c r="V111" s="450" t="e">
        <f t="shared" ca="1" si="147"/>
        <v>#N/A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 t="e">
        <f t="shared" ca="1" si="149"/>
        <v>#N/A</v>
      </c>
      <c r="AP111" s="840" t="e">
        <f t="shared" ca="1" si="149"/>
        <v>#N/A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 t="e">
        <f ca="1">SUM(Q104,Q105,Q111)</f>
        <v>#N/A</v>
      </c>
      <c r="R112" s="660" t="e">
        <f t="shared" ca="1" si="134"/>
        <v>#N/A</v>
      </c>
      <c r="S112" s="660"/>
      <c r="T112" s="660"/>
      <c r="U112" s="664">
        <f ca="1">SUM(U104,U105,U111)</f>
        <v>907322226.47527909</v>
      </c>
      <c r="V112" s="660" t="e">
        <f ca="1">SUM(V104,V105,V111)</f>
        <v>#N/A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 t="e">
        <f t="shared" ca="1" si="149"/>
        <v>#N/A</v>
      </c>
      <c r="AP112" s="840" t="e">
        <f t="shared" ca="1" si="149"/>
        <v>#N/A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 t="e">
        <f ca="1">DATA_FORMATTING!AN147/Q$86</f>
        <v>#N/A</v>
      </c>
      <c r="R113" s="466" t="e">
        <f t="shared" ca="1" si="134"/>
        <v>#N/A</v>
      </c>
      <c r="U113" s="551">
        <f ca="1">DATA_FORMATTING!AN176/U$86</f>
        <v>162240192.66347688</v>
      </c>
      <c r="V113" s="451" t="e">
        <f ca="1">AVERAGE(U113,Q113)</f>
        <v>#N/A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 t="e">
        <f t="shared" ca="1" si="149"/>
        <v>#N/A</v>
      </c>
      <c r="AP113" s="840" t="e">
        <f t="shared" ca="1" si="149"/>
        <v>#N/A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0.61919504643962853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0.61919504643962853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 t="e">
        <f ca="1">SUM(Q113,Q112)</f>
        <v>#N/A</v>
      </c>
      <c r="R115" s="662" t="e">
        <f t="shared" ca="1" si="134"/>
        <v>#N/A</v>
      </c>
      <c r="U115" s="663">
        <f ca="1">SUM(U113,U112)</f>
        <v>1069562419.138756</v>
      </c>
      <c r="V115" s="659" t="e">
        <f ca="1">SUM(V113,V112)</f>
        <v>#N/A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 t="e">
        <f t="shared" ca="1" si="149"/>
        <v>#N/A</v>
      </c>
      <c r="AP115" s="840" t="e">
        <f t="shared" ca="1" si="149"/>
        <v>#N/A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 t="e">
        <f ca="1">Q4</f>
        <v>#N/A</v>
      </c>
      <c r="R117" s="572" t="e">
        <f ca="1">Q117</f>
        <v>#N/A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 t="e">
        <f ca="1">DATA_FORMATTING!CH123/Q$117</f>
        <v>#N/A</v>
      </c>
      <c r="R120" s="464" t="e">
        <f ca="1">DATA_FORMATTING!CH186/R$117</f>
        <v>#N/A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 t="e">
        <f t="shared" ca="1" si="169"/>
        <v>#N/A</v>
      </c>
      <c r="AP120" s="842" t="e">
        <f t="shared" ca="1" si="169"/>
        <v>#N/A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 t="e">
        <f ca="1">DATA_FORMATTING!CH124/Q$117</f>
        <v>#N/A</v>
      </c>
      <c r="R121" s="464" t="e">
        <f ca="1">DATA_FORMATTING!CH187/R$117</f>
        <v>#N/A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 t="e">
        <f t="shared" ca="1" si="169"/>
        <v>#N/A</v>
      </c>
      <c r="AP121" s="842" t="e">
        <f t="shared" ca="1" si="169"/>
        <v>#N/A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 t="e">
        <f ca="1">DATA_FORMATTING!CH125/Q$117</f>
        <v>#N/A</v>
      </c>
      <c r="R122" s="464" t="e">
        <f ca="1">DATA_FORMATTING!CH188/R$117</f>
        <v>#N/A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 t="e">
        <f t="shared" ca="1" si="169"/>
        <v>#N/A</v>
      </c>
      <c r="AP122" s="842" t="e">
        <f t="shared" ca="1" si="169"/>
        <v>#N/A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 t="e">
        <f ca="1">DATA_FORMATTING!CH126/Q$117</f>
        <v>#N/A</v>
      </c>
      <c r="R123" s="464" t="e">
        <f ca="1">DATA_FORMATTING!CH189/R$117</f>
        <v>#N/A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 t="e">
        <f t="shared" ca="1" si="169"/>
        <v>#N/A</v>
      </c>
      <c r="AP123" s="842" t="e">
        <f t="shared" ca="1" si="169"/>
        <v>#N/A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 t="e">
        <f ca="1">SUM(Q120:Q123)</f>
        <v>#N/A</v>
      </c>
      <c r="R124" s="665" t="e">
        <f ca="1">SUM(R120:R123)</f>
        <v>#N/A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 t="e">
        <f t="shared" ca="1" si="169"/>
        <v>#N/A</v>
      </c>
      <c r="AP124" s="666" t="e">
        <f t="shared" ca="1" si="169"/>
        <v>#N/A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 t="e">
        <f ca="1">Q124/Q$120</f>
        <v>#N/A</v>
      </c>
      <c r="R125" s="552" t="e">
        <f ca="1">R124/R$120</f>
        <v>#N/A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 t="e">
        <f t="shared" ca="1" si="173"/>
        <v>#N/A</v>
      </c>
      <c r="AP125" s="843" t="e">
        <f t="shared" ca="1" si="173"/>
        <v>#N/A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 t="e">
        <f ca="1">DATA_FORMATTING!CH130/Q$117</f>
        <v>#N/A</v>
      </c>
      <c r="R127" s="464" t="e">
        <f ca="1">DATA_FORMATTING!CH193/R$117</f>
        <v>#N/A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 t="e">
        <f t="shared" ref="AO127:AP129" ca="1" si="175">Q127</f>
        <v>#N/A</v>
      </c>
      <c r="AP127" s="842" t="e">
        <f t="shared" ca="1" si="175"/>
        <v>#N/A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 t="e">
        <f ca="1">DATA_FORMATTING!CH131/Q$117</f>
        <v>#N/A</v>
      </c>
      <c r="R128" s="464" t="e">
        <f ca="1">DATA_FORMATTING!CH194/R$117</f>
        <v>#N/A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 t="e">
        <f t="shared" ca="1" si="175"/>
        <v>#N/A</v>
      </c>
      <c r="AP128" s="842" t="e">
        <f t="shared" ca="1" si="175"/>
        <v>#N/A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 t="e">
        <f ca="1">SUM(Q127:Q128,Q124)</f>
        <v>#N/A</v>
      </c>
      <c r="R129" s="665" t="e">
        <f ca="1">SUM(R127:R128,R124)</f>
        <v>#N/A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 t="e">
        <f t="shared" ca="1" si="175"/>
        <v>#N/A</v>
      </c>
      <c r="AP129" s="666" t="e">
        <f t="shared" ca="1" si="175"/>
        <v>#N/A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 t="e">
        <f ca="1">Q129/Q$120</f>
        <v>#N/A</v>
      </c>
      <c r="R130" s="477" t="e">
        <f ca="1">R129/R$120</f>
        <v>#N/A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 t="e">
        <f t="shared" ca="1" si="176"/>
        <v>#N/A</v>
      </c>
      <c r="AP130" s="844" t="e">
        <f t="shared" ca="1" si="176"/>
        <v>#N/A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 t="e">
        <f ca="1">DATA_FORMATTING!CH135/Q$117</f>
        <v>#N/A</v>
      </c>
      <c r="R132" s="464" t="e">
        <f ca="1">DATA_FORMATTING!CH198/R$117</f>
        <v>#N/A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 t="e">
        <f t="shared" ref="AO132:AP136" ca="1" si="179">Q132</f>
        <v>#N/A</v>
      </c>
      <c r="AP132" s="842" t="e">
        <f t="shared" ca="1" si="179"/>
        <v>#N/A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 t="e">
        <f ca="1">DATA_FORMATTING!CH136/Q$117</f>
        <v>#N/A</v>
      </c>
      <c r="R133" s="464" t="e">
        <f ca="1">DATA_FORMATTING!CH199/R$117</f>
        <v>#N/A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 t="e">
        <f t="shared" ca="1" si="179"/>
        <v>#N/A</v>
      </c>
      <c r="AP133" s="842" t="e">
        <f t="shared" ca="1" si="179"/>
        <v>#N/A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 t="e">
        <f ca="1">SUM(Q132:Q133)</f>
        <v>#N/A</v>
      </c>
      <c r="R134" s="466" t="e">
        <f ca="1">SUM(R132:R133)</f>
        <v>#N/A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 t="e">
        <f t="shared" ca="1" si="179"/>
        <v>#N/A</v>
      </c>
      <c r="AP134" s="845" t="e">
        <f t="shared" ca="1" si="179"/>
        <v>#N/A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 t="e">
        <f ca="1">SUM(Q134,Q129)</f>
        <v>#N/A</v>
      </c>
      <c r="R136" s="665" t="e">
        <f ca="1">SUM(R134,R129)</f>
        <v>#N/A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 t="e">
        <f t="shared" ca="1" si="179"/>
        <v>#N/A</v>
      </c>
      <c r="AP136" s="666" t="e">
        <f t="shared" ca="1" si="179"/>
        <v>#N/A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 t="e">
        <f ca="1">Q136/Q$120</f>
        <v>#N/A</v>
      </c>
      <c r="R137" s="477" t="e">
        <f ca="1">R136/R$120</f>
        <v>#N/A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 t="e">
        <f t="shared" ca="1" si="182"/>
        <v>#N/A</v>
      </c>
      <c r="AP137" s="844" t="e">
        <f t="shared" ca="1" si="182"/>
        <v>#N/A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 t="e">
        <f ca="1">DATA_FORMATTING!CH141/Q$117</f>
        <v>#N/A</v>
      </c>
      <c r="R139" s="464" t="e">
        <f ca="1">DATA_FORMATTING!CH204/R$117</f>
        <v>#N/A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 t="e">
        <f ca="1">Q139</f>
        <v>#N/A</v>
      </c>
      <c r="AP139" s="842" t="e">
        <f ca="1">R139</f>
        <v>#N/A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 t="e">
        <f ca="1">ABS(Q139/Q136)</f>
        <v>#N/A</v>
      </c>
      <c r="R140" s="477" t="e">
        <f ca="1">ABS(R139/R136)</f>
        <v>#N/A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 t="e">
        <f t="shared" ca="1" si="184"/>
        <v>#N/A</v>
      </c>
      <c r="AP140" s="844" t="e">
        <f t="shared" ca="1" si="184"/>
        <v>#N/A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0.61919504643962853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0.61919504643962853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 t="e">
        <f ca="1">SUM(Q139,Q136)</f>
        <v>#N/A</v>
      </c>
      <c r="R142" s="483" t="e">
        <f ca="1">SUM(R139,R136)</f>
        <v>#N/A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 t="e">
        <f ca="1">Q142</f>
        <v>#N/A</v>
      </c>
      <c r="AP142" s="847" t="e">
        <f ca="1">R142</f>
        <v>#N/A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 t="e">
        <f ca="1">DATA_FORMATTING!CH144/Q$117</f>
        <v>#N/A</v>
      </c>
      <c r="R144" s="464" t="e">
        <f ca="1">DATA_FORMATTING!CH207/R$117</f>
        <v>#N/A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 t="e">
        <f t="shared" ref="AO144:AP145" ca="1" si="197">Q144</f>
        <v>#N/A</v>
      </c>
      <c r="AP144" s="842" t="e">
        <f t="shared" ca="1" si="197"/>
        <v>#N/A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 t="e">
        <f ca="1">SUM(Q144,Q142)</f>
        <v>#N/A</v>
      </c>
      <c r="R145" s="483" t="e">
        <f ca="1">SUM(R144,R142)</f>
        <v>#N/A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 t="e">
        <f t="shared" ca="1" si="197"/>
        <v>#N/A</v>
      </c>
      <c r="AP145" s="847" t="e">
        <f t="shared" ca="1" si="197"/>
        <v>#N/A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 t="e">
        <f ca="1">Q145/Q$120</f>
        <v>#N/A</v>
      </c>
      <c r="R146" s="477" t="e">
        <f ca="1">R145/R$120</f>
        <v>#N/A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 t="e">
        <f t="shared" ca="1" si="198"/>
        <v>#N/A</v>
      </c>
      <c r="AP146" s="844" t="e">
        <f t="shared" ca="1" si="198"/>
        <v>#N/A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 t="e">
        <f ca="1">DATA_FORMATTING!CH148/Q$117</f>
        <v>#N/A</v>
      </c>
      <c r="R148" s="466" t="e">
        <f ca="1">DATA_FORMATTING!CH211/R$117</f>
        <v>#N/A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 t="e">
        <f ca="1">Q148</f>
        <v>#N/A</v>
      </c>
      <c r="AP148" s="845" t="e">
        <f ca="1">R148</f>
        <v>#N/A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 t="e">
        <f ca="1">Q148/Q145</f>
        <v>#N/A</v>
      </c>
      <c r="R149" s="477" t="e">
        <f ca="1">R148/R145</f>
        <v>#N/A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 t="e">
        <f t="shared" ca="1" si="200"/>
        <v>#N/A</v>
      </c>
      <c r="AP149" s="844" t="e">
        <f t="shared" ca="1" si="200"/>
        <v>#N/A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 t="e">
        <f ca="1">DATA_FORMATTING!EC124/Q$86</f>
        <v>#N/A</v>
      </c>
      <c r="R154" s="464" t="e">
        <f t="shared" ca="1" si="203"/>
        <v>#N/A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 t="e">
        <f t="shared" ca="1" si="205"/>
        <v>#N/A</v>
      </c>
      <c r="AP154" s="840" t="e">
        <f t="shared" ca="1" si="205"/>
        <v>#N/A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 t="e">
        <f ca="1">DATA_FORMATTING!EC125/Q$86</f>
        <v>#N/A</v>
      </c>
      <c r="R155" s="464" t="e">
        <f t="shared" ca="1" si="203"/>
        <v>#N/A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 t="e">
        <f t="shared" ca="1" si="205"/>
        <v>#N/A</v>
      </c>
      <c r="AP155" s="840" t="e">
        <f t="shared" ca="1" si="205"/>
        <v>#N/A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 t="e">
        <f ca="1">DATA_FORMATTING!EC126/Q$86</f>
        <v>#N/A</v>
      </c>
      <c r="R156" s="464" t="e">
        <f t="shared" ca="1" si="203"/>
        <v>#N/A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 t="e">
        <f t="shared" ca="1" si="205"/>
        <v>#N/A</v>
      </c>
      <c r="AP156" s="840" t="e">
        <f t="shared" ca="1" si="205"/>
        <v>#N/A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 t="e">
        <f ca="1">DATA_FORMATTING!EC127/Q$86</f>
        <v>#N/A</v>
      </c>
      <c r="R157" s="464" t="e">
        <f t="shared" ca="1" si="203"/>
        <v>#N/A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 t="e">
        <f t="shared" ca="1" si="205"/>
        <v>#N/A</v>
      </c>
      <c r="AP157" s="840" t="e">
        <f t="shared" ca="1" si="205"/>
        <v>#N/A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 t="e">
        <f ca="1">DATA_FORMATTING!EC128/Q$86</f>
        <v>#N/A</v>
      </c>
      <c r="R158" s="464" t="e">
        <f t="shared" ca="1" si="203"/>
        <v>#N/A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 t="e">
        <f t="shared" ca="1" si="205"/>
        <v>#N/A</v>
      </c>
      <c r="AP158" s="840" t="e">
        <f t="shared" ca="1" si="205"/>
        <v>#N/A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 t="e">
        <f ca="1">DATA_FORMATTING!EC129/Q$86</f>
        <v>#N/A</v>
      </c>
      <c r="R159" s="464" t="e">
        <f t="shared" ca="1" si="203"/>
        <v>#N/A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 t="e">
        <f t="shared" ca="1" si="205"/>
        <v>#N/A</v>
      </c>
      <c r="AP159" s="840" t="e">
        <f t="shared" ca="1" si="205"/>
        <v>#N/A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 t="e">
        <f ca="1">DATA_FORMATTING!EC130/Q$86</f>
        <v>#N/A</v>
      </c>
      <c r="R160" s="464" t="e">
        <f t="shared" ca="1" si="203"/>
        <v>#N/A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 t="e">
        <f t="shared" ca="1" si="205"/>
        <v>#N/A</v>
      </c>
      <c r="AP160" s="840" t="e">
        <f t="shared" ca="1" si="205"/>
        <v>#N/A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 t="e">
        <f ca="1">DATA_FORMATTING!EC131/Q$86</f>
        <v>#N/A</v>
      </c>
      <c r="R161" s="464" t="e">
        <f t="shared" ca="1" si="203"/>
        <v>#N/A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 t="e">
        <f t="shared" ca="1" si="205"/>
        <v>#N/A</v>
      </c>
      <c r="AP161" s="840" t="e">
        <f t="shared" ca="1" si="205"/>
        <v>#N/A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 t="e">
        <f ca="1">DATA_FORMATTING!EC140/Q$4</f>
        <v>#N/A</v>
      </c>
      <c r="R162" s="464" t="e">
        <f t="shared" ca="1" si="203"/>
        <v>#N/A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 t="e">
        <f t="shared" ca="1" si="205"/>
        <v>#N/A</v>
      </c>
      <c r="AP162" s="840" t="e">
        <f t="shared" ca="1" si="205"/>
        <v>#N/A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 t="e">
        <f ca="1">DATA_FORMATTING!EC141/Q$4</f>
        <v>#N/A</v>
      </c>
      <c r="R163" s="464" t="e">
        <f t="shared" ca="1" si="203"/>
        <v>#N/A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 t="e">
        <f t="shared" ca="1" si="205"/>
        <v>#N/A</v>
      </c>
      <c r="AP163" s="840" t="e">
        <f t="shared" ca="1" si="205"/>
        <v>#N/A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 t="e">
        <f ca="1">+Q162-Q163</f>
        <v>#N/A</v>
      </c>
      <c r="R164" s="464" t="e">
        <f t="shared" ca="1" si="203"/>
        <v>#N/A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 t="e">
        <f t="shared" ca="1" si="205"/>
        <v>#N/A</v>
      </c>
      <c r="AP164" s="840" t="e">
        <f t="shared" ca="1" si="205"/>
        <v>#N/A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0</v>
      </c>
      <c r="R166" s="464">
        <f t="shared" ca="1" si="203"/>
        <v>0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0</v>
      </c>
      <c r="AP166" s="840">
        <f t="shared" ca="1" si="211"/>
        <v>0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0</v>
      </c>
      <c r="R167" s="464">
        <f t="shared" ca="1" si="203"/>
        <v>0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0</v>
      </c>
      <c r="AP167" s="840">
        <f t="shared" ca="1" si="211"/>
        <v>0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0</v>
      </c>
      <c r="R168" s="464">
        <f t="shared" ca="1" si="203"/>
        <v>0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0</v>
      </c>
      <c r="AP168" s="840">
        <f t="shared" ca="1" si="211"/>
        <v>0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0</v>
      </c>
      <c r="R169" s="464">
        <f t="shared" ca="1" si="203"/>
        <v>0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0</v>
      </c>
      <c r="AP169" s="840">
        <f t="shared" ca="1" si="211"/>
        <v>0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0</v>
      </c>
      <c r="R170" s="464">
        <f t="shared" ca="1" si="203"/>
        <v>0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0</v>
      </c>
      <c r="AP170" s="840">
        <f t="shared" ca="1" si="211"/>
        <v>0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0</v>
      </c>
      <c r="R171" s="464">
        <f t="shared" ca="1" si="203"/>
        <v>0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0</v>
      </c>
      <c r="AP171" s="840">
        <f t="shared" ca="1" si="211"/>
        <v>0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 t="e">
        <f ca="1">DATA_FORMATTING!HQ10/Q$86</f>
        <v>#N/A</v>
      </c>
      <c r="R173" s="464" t="e">
        <f t="shared" ca="1" si="203"/>
        <v>#N/A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 t="e">
        <f t="shared" ref="AO173:AP177" ca="1" si="213">Q173</f>
        <v>#N/A</v>
      </c>
      <c r="AP173" s="840" t="e">
        <f t="shared" ca="1" si="213"/>
        <v>#N/A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 t="e">
        <f ca="1">DATA_FORMATTING!HQ11/Q$86</f>
        <v>#N/A</v>
      </c>
      <c r="R174" s="464" t="e">
        <f t="shared" ca="1" si="203"/>
        <v>#N/A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 t="e">
        <f t="shared" ca="1" si="213"/>
        <v>#N/A</v>
      </c>
      <c r="AP174" s="840" t="e">
        <f t="shared" ca="1" si="213"/>
        <v>#N/A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 t="e">
        <f ca="1">DATA_FORMATTING!HQ12/Q$86</f>
        <v>#N/A</v>
      </c>
      <c r="R175" s="464" t="e">
        <f t="shared" ca="1" si="203"/>
        <v>#N/A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 t="e">
        <f t="shared" ca="1" si="213"/>
        <v>#N/A</v>
      </c>
      <c r="AP175" s="840" t="e">
        <f t="shared" ca="1" si="213"/>
        <v>#N/A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 t="e">
        <f ca="1">DATA_FORMATTING!HQ13/Q$86</f>
        <v>#N/A</v>
      </c>
      <c r="R176" s="464" t="e">
        <f t="shared" ca="1" si="203"/>
        <v>#N/A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 t="e">
        <f t="shared" ca="1" si="213"/>
        <v>#N/A</v>
      </c>
      <c r="AP176" s="840" t="e">
        <f t="shared" ca="1" si="213"/>
        <v>#N/A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 t="e">
        <f ca="1">DATA_FORMATTING!HQ14/Q$86</f>
        <v>#N/A</v>
      </c>
      <c r="R177" s="464" t="e">
        <f t="shared" ca="1" si="203"/>
        <v>#N/A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 t="e">
        <f t="shared" ca="1" si="213"/>
        <v>#N/A</v>
      </c>
      <c r="AP177" s="840" t="e">
        <f t="shared" ca="1" si="213"/>
        <v>#N/A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#N/A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#N/A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#N/A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#N/A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#N/A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#N/A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#N/A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#N/A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#N/A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42124.166666666664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 t="e">
        <f ca="1">I4</f>
        <v>#N/A</v>
      </c>
      <c r="J11" s="1129" t="e">
        <f ca="1">H11/I11-1</f>
        <v>#N/A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 t="e">
        <f t="shared" ca="1" si="3"/>
        <v>#N/A</v>
      </c>
      <c r="J12" s="1114" t="e">
        <f ca="1">H12/I12-1</f>
        <v>#N/A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 t="e">
        <f ca="1">(DATA_FORMATTING!AN131/I$5)/$O$5</f>
        <v>#N/A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 t="e">
        <f ca="1">(DATA_FORMATTING!AN128/I$5)/$O$5</f>
        <v>#N/A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 t="e">
        <f ca="1">(DATA_FORMATTING!AN129/I$5)/$O$5</f>
        <v>#N/A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 t="e">
        <f ca="1">(DATA_FORMATTING!AN124/I$5)/$O$5</f>
        <v>#N/A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 t="e">
        <f ca="1">IF((DATA_FORMATTING!AN134/I$5)/$O$5=0,"N/A",(DATA_FORMATTING!AN134/I$5)/$O$5)</f>
        <v>#N/A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 t="e">
        <f ca="1">(DATA_FORMATTING!AN142/I$5)/$O$5</f>
        <v>#N/A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 t="e">
        <f ca="1">(DATA_FORMATTING!AN147/I$5)/$O$5</f>
        <v>#N/A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 t="e">
        <f ca="1">(DATA_FORMATTING!HQ124/I$5)/$O$5</f>
        <v>#N/A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 t="e">
        <f ca="1">(DATA_FORMATTING!HQ126/I$5)/$O$5</f>
        <v>#N/A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 t="e">
        <f ca="1">(DATA_FORMATTING!CH208/I$4)/$O$5</f>
        <v>#N/A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 t="e">
        <f ca="1">(DATA_FORMATTING!CH186/I$4)/$O$5</f>
        <v>#N/A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 t="e">
        <f ca="1">(DATA_FORMATTING!CH187/I$4)/$O$5</f>
        <v>#N/A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 t="e">
        <f ca="1">(DATA_FORMATTING!CH189/I$4)/$O$5</f>
        <v>#N/A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 t="e">
        <f ca="1">(DATA_FORMATTING!CH193/I$4)/$O$5</f>
        <v>#N/A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 t="e">
        <f ca="1">(DATA_FORMATTING!CH194/I$4)/$O$5</f>
        <v>#N/A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 t="e">
        <f ca="1">(DATA_FORMATTING!EC126/I$5)/$O$5</f>
        <v>#N/A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 t="e">
        <f ca="1">(DATA_FORMATTING!EC131/I$5)/$O$5</f>
        <v>#N/A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 t="e">
        <f ca="1">(DATA_FORMATTING!EC142/I$4)/$O$5</f>
        <v>#N/A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 t="e">
        <f ca="1">I20/I13</f>
        <v>#N/A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 t="e">
        <f ca="1">I15/I13</f>
        <v>#N/A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 t="e">
        <f ca="1">I17/I13</f>
        <v>#N/A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 t="e">
        <f ca="1">I24/(AVERAGE(I15,H15))</f>
        <v>#N/A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 t="e">
        <f ca="1">-I28/SUM(I24:I25,I27)</f>
        <v>#N/A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 t="e">
        <f ca="1">-I28/(AVERAGE(I15,H15))</f>
        <v>#N/A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 t="e">
        <f ca="1">I19/I20</f>
        <v>#N/A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 t="e">
        <f ca="1">I23/(AVERAGE(I13,H13))</f>
        <v>#N/A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 t="e">
        <f ca="1">I23/(AVERAGE(I20,H20))</f>
        <v>#N/A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 t="e">
        <f ca="1">SUM(I29:I30)/I15</f>
        <v>#N/A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 t="e">
        <f ca="1">I31/AVERAGE(H15,I15)</f>
        <v>#N/A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 t="e">
        <f ca="1">-I16/SUM(I29:I30)</f>
        <v>#N/A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 t="e">
        <f ca="1">(I21-I22)/I20</f>
        <v>#N/A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 t="e">
        <f ca="1">I15*$O$5/I51</f>
        <v>#N/A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0</v>
      </c>
      <c r="J47" s="806">
        <f ca="1">IFERROR((I47-H47)/ABS(H47),"")</f>
        <v>-1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#N/A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0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0</v>
      </c>
      <c r="J50" s="806">
        <f ca="1">IFERROR((I50-H50)/ABS(H50),"")</f>
        <v>-1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0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0</v>
      </c>
      <c r="J52" s="806">
        <f ca="1">IFERROR((I52-H52)/ABS(H52),"")</f>
        <v>-1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 t="str">
        <f ca="1">IF(DATA_FORMATTING!FX129=0,"N/A",DATA_FORMATTING!FX129)</f>
        <v>N/A</v>
      </c>
      <c r="J53" s="818" t="str">
        <f ca="1"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2015-07-28T20:00:58Z</dcterms:modified>
</cp:coreProperties>
</file>