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lotmachine\"/>
    </mc:Choice>
  </mc:AlternateContent>
  <xr:revisionPtr revIDLastSave="0" documentId="13_ncr:1_{B622F8D8-DF29-4B4C-B0E3-91C4C80A3A7D}" xr6:coauthVersionLast="28" xr6:coauthVersionMax="28" xr10:uidLastSave="{00000000-0000-0000-0000-000000000000}"/>
  <bookViews>
    <workbookView xWindow="0" yWindow="0" windowWidth="19125" windowHeight="10665" activeTab="6" xr2:uid="{00000000-000D-0000-FFFF-FFFF00000000}"/>
  </bookViews>
  <sheets>
    <sheet name="basic" sheetId="1" r:id="rId1"/>
    <sheet name="wild cherry" sheetId="2" r:id="rId2"/>
    <sheet name="progressive" sheetId="3" r:id="rId3"/>
    <sheet name="loose" sheetId="4" r:id="rId4"/>
    <sheet name="tournament" sheetId="6" r:id="rId5"/>
    <sheet name="tournament2" sheetId="7" r:id="rId6"/>
    <sheet name="tournament3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8" l="1"/>
  <c r="B18" i="8"/>
  <c r="B17" i="8"/>
  <c r="B15" i="8"/>
  <c r="B14" i="8" l="1"/>
  <c r="B13" i="8"/>
  <c r="B12" i="8"/>
  <c r="B11" i="8"/>
  <c r="B8" i="8"/>
  <c r="C17" i="8" s="1"/>
  <c r="E17" i="8" s="1"/>
  <c r="C13" i="8" l="1"/>
  <c r="E13" i="8" s="1"/>
  <c r="C16" i="8"/>
  <c r="E16" i="8" s="1"/>
  <c r="C12" i="8"/>
  <c r="E12" i="8" s="1"/>
  <c r="C18" i="8"/>
  <c r="E18" i="8" s="1"/>
  <c r="C11" i="8"/>
  <c r="C14" i="8"/>
  <c r="E14" i="8" s="1"/>
  <c r="C15" i="8"/>
  <c r="E15" i="8" s="1"/>
  <c r="E11" i="8"/>
  <c r="B17" i="7"/>
  <c r="B16" i="7"/>
  <c r="B15" i="7"/>
  <c r="B14" i="7"/>
  <c r="B13" i="7"/>
  <c r="B11" i="7"/>
  <c r="B12" i="7"/>
  <c r="B8" i="7"/>
  <c r="E20" i="8" l="1"/>
  <c r="C20" i="8"/>
  <c r="C16" i="7"/>
  <c r="E16" i="7" s="1"/>
  <c r="C15" i="7"/>
  <c r="E15" i="7" s="1"/>
  <c r="C17" i="7"/>
  <c r="E17" i="7" s="1"/>
  <c r="C14" i="7"/>
  <c r="E14" i="7" s="1"/>
  <c r="C11" i="7"/>
  <c r="E11" i="7" s="1"/>
  <c r="C12" i="7"/>
  <c r="E12" i="7" s="1"/>
  <c r="C13" i="7"/>
  <c r="E13" i="7" s="1"/>
  <c r="B17" i="6"/>
  <c r="B16" i="6" s="1"/>
  <c r="B9" i="6"/>
  <c r="E19" i="7" l="1"/>
  <c r="C19" i="7"/>
  <c r="B12" i="6"/>
  <c r="C16" i="6"/>
  <c r="E16" i="6" s="1"/>
  <c r="B13" i="6"/>
  <c r="B14" i="6"/>
  <c r="C14" i="6" s="1"/>
  <c r="E14" i="6" s="1"/>
  <c r="B15" i="6"/>
  <c r="C15" i="6" s="1"/>
  <c r="E15" i="6" s="1"/>
  <c r="C17" i="6"/>
  <c r="E17" i="6" s="1"/>
  <c r="C12" i="6"/>
  <c r="E12" i="6" s="1"/>
  <c r="C13" i="6"/>
  <c r="E13" i="6" s="1"/>
  <c r="B18" i="4"/>
  <c r="B17" i="4"/>
  <c r="B16" i="4"/>
  <c r="B15" i="4"/>
  <c r="B14" i="4"/>
  <c r="B13" i="4"/>
  <c r="B12" i="4"/>
  <c r="B11" i="4"/>
  <c r="B8" i="4"/>
  <c r="E19" i="6" l="1"/>
  <c r="C19" i="6"/>
  <c r="C17" i="4"/>
  <c r="E17" i="4" s="1"/>
  <c r="C18" i="4"/>
  <c r="E18" i="4" s="1"/>
  <c r="C11" i="4"/>
  <c r="E11" i="4" s="1"/>
  <c r="C12" i="4"/>
  <c r="E12" i="4" s="1"/>
  <c r="C16" i="4"/>
  <c r="E16" i="4" s="1"/>
  <c r="C14" i="4"/>
  <c r="E14" i="4" s="1"/>
  <c r="C13" i="4"/>
  <c r="E13" i="4" s="1"/>
  <c r="C15" i="4"/>
  <c r="E15" i="4" s="1"/>
  <c r="B18" i="3"/>
  <c r="B17" i="3"/>
  <c r="B15" i="3"/>
  <c r="B14" i="3"/>
  <c r="B13" i="3"/>
  <c r="B12" i="3"/>
  <c r="B11" i="3"/>
  <c r="B8" i="3"/>
  <c r="E20" i="4" l="1"/>
  <c r="C20" i="4"/>
  <c r="C17" i="3"/>
  <c r="E17" i="3" s="1"/>
  <c r="B16" i="3"/>
  <c r="C16" i="3" s="1"/>
  <c r="E16" i="3" s="1"/>
  <c r="C11" i="3"/>
  <c r="E11" i="3" s="1"/>
  <c r="C15" i="3"/>
  <c r="E15" i="3" s="1"/>
  <c r="C12" i="3"/>
  <c r="E12" i="3" s="1"/>
  <c r="C14" i="3"/>
  <c r="E14" i="3" s="1"/>
  <c r="C18" i="3"/>
  <c r="E18" i="3" s="1"/>
  <c r="C13" i="3"/>
  <c r="E13" i="3" s="1"/>
  <c r="B12" i="2"/>
  <c r="B16" i="2"/>
  <c r="B15" i="2"/>
  <c r="B14" i="2"/>
  <c r="B17" i="2"/>
  <c r="B17" i="1"/>
  <c r="B13" i="1"/>
  <c r="B11" i="1"/>
  <c r="B12" i="1"/>
  <c r="B8" i="2"/>
  <c r="B11" i="2" l="1"/>
  <c r="B16" i="1"/>
  <c r="E20" i="3"/>
  <c r="C20" i="3"/>
  <c r="C11" i="2"/>
  <c r="E11" i="2" s="1"/>
  <c r="B13" i="2"/>
  <c r="C13" i="2" s="1"/>
  <c r="E13" i="2" s="1"/>
  <c r="C12" i="2"/>
  <c r="E12" i="2" s="1"/>
  <c r="C15" i="2"/>
  <c r="E15" i="2" s="1"/>
  <c r="C14" i="2"/>
  <c r="E14" i="2" s="1"/>
  <c r="C16" i="2"/>
  <c r="E16" i="2" s="1"/>
  <c r="C17" i="2"/>
  <c r="E17" i="2" s="1"/>
  <c r="B18" i="1"/>
  <c r="B15" i="1"/>
  <c r="B14" i="1"/>
  <c r="B8" i="1"/>
  <c r="C19" i="2" l="1"/>
  <c r="E19" i="2"/>
  <c r="C12" i="1"/>
  <c r="E12" i="1" s="1"/>
  <c r="C17" i="1"/>
  <c r="E17" i="1" s="1"/>
  <c r="C16" i="1"/>
  <c r="E16" i="1" s="1"/>
  <c r="C18" i="1"/>
  <c r="E18" i="1" s="1"/>
  <c r="C13" i="1"/>
  <c r="E13" i="1" s="1"/>
  <c r="C14" i="1"/>
  <c r="E14" i="1" s="1"/>
  <c r="C15" i="1"/>
  <c r="E15" i="1" s="1"/>
  <c r="C11" i="1"/>
  <c r="E11" i="1" l="1"/>
  <c r="E20" i="1" s="1"/>
  <c r="C20" i="1"/>
</calcChain>
</file>

<file path=xl/sharedStrings.xml><?xml version="1.0" encoding="utf-8"?>
<sst xmlns="http://schemas.openxmlformats.org/spreadsheetml/2006/main" count="152" uniqueCount="60">
  <si>
    <t>Slot 1</t>
  </si>
  <si>
    <t>Slot 2</t>
  </si>
  <si>
    <t>Slot 3</t>
  </si>
  <si>
    <t>Cherry</t>
  </si>
  <si>
    <t>Lemon</t>
  </si>
  <si>
    <t>Orange</t>
  </si>
  <si>
    <t>Bar</t>
  </si>
  <si>
    <t>Plum</t>
  </si>
  <si>
    <t>Combinations</t>
  </si>
  <si>
    <t>Cherry+Any+Any</t>
  </si>
  <si>
    <t>Cherry+Cherry+Any</t>
  </si>
  <si>
    <t>Lemon+Lemon+Lemon</t>
  </si>
  <si>
    <t>Orange+Orange+Orange</t>
  </si>
  <si>
    <t>Plum+Plum+Plum</t>
  </si>
  <si>
    <t>Bar+Any+Any</t>
  </si>
  <si>
    <t>Bar+Bar+Any</t>
  </si>
  <si>
    <t>Bar+Bar+Bar</t>
  </si>
  <si>
    <t>Frequency</t>
  </si>
  <si>
    <t>Payout</t>
  </si>
  <si>
    <t>Payout Ratio</t>
  </si>
  <si>
    <t>Total</t>
  </si>
  <si>
    <t>Number</t>
  </si>
  <si>
    <t>Seven</t>
  </si>
  <si>
    <t>Double Bar</t>
  </si>
  <si>
    <t>Any Bar+Any Bar+Any Bar</t>
  </si>
  <si>
    <t>Seven+Seven+Seven</t>
  </si>
  <si>
    <t>Cherry+Cherry+Cherry</t>
  </si>
  <si>
    <t>Wild Cherry</t>
  </si>
  <si>
    <t>Double Bar+Double Bar+Double Bar</t>
  </si>
  <si>
    <t>Blank</t>
  </si>
  <si>
    <t>Diamond</t>
  </si>
  <si>
    <t>Diamond+Any+Any</t>
  </si>
  <si>
    <t>Diamond+Diamond+Any</t>
  </si>
  <si>
    <t>Diamond+Diamond+Diamond</t>
  </si>
  <si>
    <t>Bell</t>
  </si>
  <si>
    <t>Bell+Bell+Bell</t>
  </si>
  <si>
    <t>Plus every spin adds 0.05 coins to progressive</t>
  </si>
  <si>
    <t>Heart</t>
  </si>
  <si>
    <t>Gold Bar</t>
  </si>
  <si>
    <t>Horseshoe</t>
  </si>
  <si>
    <t>Heart+Any+Any</t>
  </si>
  <si>
    <t>Heart+Heart+Any</t>
  </si>
  <si>
    <t>Gold Bar+Any+Any</t>
  </si>
  <si>
    <t>Gold Bar+Gold Bar+Any</t>
  </si>
  <si>
    <t>Gold Bar+Gold Bar+Gold Bar</t>
  </si>
  <si>
    <t>Horseshoe+Horseshoe+Horseshoe</t>
  </si>
  <si>
    <t>Bel+Bell+Bell</t>
  </si>
  <si>
    <t>Chicken</t>
  </si>
  <si>
    <t>Turkey</t>
  </si>
  <si>
    <t>Pork</t>
  </si>
  <si>
    <t>Veal</t>
  </si>
  <si>
    <t>Steak</t>
  </si>
  <si>
    <t>Chicken+Any+Any</t>
  </si>
  <si>
    <t>Chicken+Chicken+Any</t>
  </si>
  <si>
    <t>Turkey+Turkey+Turkey</t>
  </si>
  <si>
    <t>Pork+Pork+Pork</t>
  </si>
  <si>
    <t>Veal+Veal+Veal</t>
  </si>
  <si>
    <t>Steak+Any+Any</t>
  </si>
  <si>
    <t>Steak+Steak+Steak</t>
  </si>
  <si>
    <t>Steak+Steak+Any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</si>
</sst>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7" sqref="D7"/>
    </sheetView>
  </sheetViews>
  <sheetFormatPr defaultRowHeight="15" x14ac:dyDescent="0.25"/>
  <cols>
    <col min="1" max="1" width="22.710937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24</v>
      </c>
    </row>
    <row r="3" spans="1:5" x14ac:dyDescent="0.25">
      <c r="A3" t="s">
        <v>4</v>
      </c>
      <c r="B3">
        <v>8</v>
      </c>
      <c r="C3">
        <v>8</v>
      </c>
      <c r="D3">
        <v>10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7</v>
      </c>
      <c r="B5">
        <v>10</v>
      </c>
      <c r="C5">
        <v>6</v>
      </c>
      <c r="D5">
        <v>2</v>
      </c>
    </row>
    <row r="6" spans="1:5" x14ac:dyDescent="0.25">
      <c r="A6" t="s">
        <v>6</v>
      </c>
      <c r="B6">
        <v>2</v>
      </c>
      <c r="C6">
        <v>4</v>
      </c>
      <c r="D6">
        <v>1</v>
      </c>
    </row>
    <row r="8" spans="1:5" x14ac:dyDescent="0.25">
      <c r="A8" t="s">
        <v>8</v>
      </c>
      <c r="B8">
        <f>SUM(B2:B7)*SUM(C2:C7)*SUM(D2:D7)</f>
        <v>38012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B2*SUM(C3:C7)*SUM(D2:D7)</f>
        <v>5676</v>
      </c>
      <c r="C11" s="2">
        <f>B11/$B$8</f>
        <v>0.14932126696832579</v>
      </c>
      <c r="D11">
        <v>2</v>
      </c>
      <c r="E11" s="1">
        <f>C11*D11</f>
        <v>0.29864253393665158</v>
      </c>
    </row>
    <row r="12" spans="1:5" x14ac:dyDescent="0.25">
      <c r="A12" t="s">
        <v>10</v>
      </c>
      <c r="B12">
        <f>B2*C2*SUM(D2:D7)</f>
        <v>1032</v>
      </c>
      <c r="C12" s="2">
        <f t="shared" ref="C12:C18" si="0">B12/$B$8</f>
        <v>2.7149321266968326E-2</v>
      </c>
      <c r="D12">
        <v>4</v>
      </c>
      <c r="E12" s="1">
        <f t="shared" ref="E12:E18" si="1">C12*D12</f>
        <v>0.10859728506787331</v>
      </c>
    </row>
    <row r="13" spans="1:5" x14ac:dyDescent="0.25">
      <c r="A13" t="s">
        <v>11</v>
      </c>
      <c r="B13">
        <f>B3*C3*D3</f>
        <v>640</v>
      </c>
      <c r="C13" s="2">
        <f t="shared" si="0"/>
        <v>1.6836788382616017E-2</v>
      </c>
      <c r="D13">
        <v>8</v>
      </c>
      <c r="E13" s="1">
        <f t="shared" si="1"/>
        <v>0.13469430706092814</v>
      </c>
    </row>
    <row r="14" spans="1:5" x14ac:dyDescent="0.25">
      <c r="A14" t="s">
        <v>12</v>
      </c>
      <c r="B14">
        <f>B4*C4*D4</f>
        <v>192</v>
      </c>
      <c r="C14" s="2">
        <f t="shared" si="0"/>
        <v>5.0510365147848051E-3</v>
      </c>
      <c r="D14">
        <v>10</v>
      </c>
      <c r="E14" s="1">
        <f t="shared" si="1"/>
        <v>5.0510365147848055E-2</v>
      </c>
    </row>
    <row r="15" spans="1:5" x14ac:dyDescent="0.25">
      <c r="A15" t="s">
        <v>13</v>
      </c>
      <c r="B15">
        <f>B5*C5*D5</f>
        <v>120</v>
      </c>
      <c r="C15" s="2">
        <f t="shared" si="0"/>
        <v>3.156897821740503E-3</v>
      </c>
      <c r="D15">
        <v>15</v>
      </c>
      <c r="E15" s="1">
        <f t="shared" si="1"/>
        <v>4.7353467326107547E-2</v>
      </c>
    </row>
    <row r="16" spans="1:5" x14ac:dyDescent="0.25">
      <c r="A16" t="s">
        <v>14</v>
      </c>
      <c r="B16">
        <f>B6*SUM(C2:C6)*SUM(D2:D6)-B17-B18</f>
        <v>1892</v>
      </c>
      <c r="C16" s="2">
        <f t="shared" si="0"/>
        <v>4.9773755656108594E-2</v>
      </c>
      <c r="D16">
        <v>5</v>
      </c>
      <c r="E16" s="1">
        <f t="shared" si="1"/>
        <v>0.24886877828054296</v>
      </c>
    </row>
    <row r="17" spans="1:5" x14ac:dyDescent="0.25">
      <c r="A17" t="s">
        <v>15</v>
      </c>
      <c r="B17">
        <f>B6*C6*SUM(D2:D5)</f>
        <v>336</v>
      </c>
      <c r="C17" s="2">
        <f t="shared" si="0"/>
        <v>8.8393139008734085E-3</v>
      </c>
      <c r="D17">
        <v>10</v>
      </c>
      <c r="E17" s="1">
        <f t="shared" si="1"/>
        <v>8.8393139008734078E-2</v>
      </c>
    </row>
    <row r="18" spans="1:5" x14ac:dyDescent="0.25">
      <c r="A18" t="s">
        <v>16</v>
      </c>
      <c r="B18">
        <f>B6*C6*D6</f>
        <v>8</v>
      </c>
      <c r="C18" s="2">
        <f t="shared" si="0"/>
        <v>2.1045985478270019E-4</v>
      </c>
      <c r="D18">
        <v>100</v>
      </c>
      <c r="E18" s="1">
        <f t="shared" si="1"/>
        <v>2.1045985478270017E-2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0.26033884036620009</v>
      </c>
      <c r="E20" s="1">
        <f>SUM(E11:E19)</f>
        <v>0.99810586130695567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13" sqref="B13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27</v>
      </c>
      <c r="B2">
        <v>3</v>
      </c>
      <c r="C2">
        <v>2</v>
      </c>
      <c r="D2">
        <v>1</v>
      </c>
    </row>
    <row r="3" spans="1:5" x14ac:dyDescent="0.25">
      <c r="A3" t="s">
        <v>29</v>
      </c>
      <c r="B3">
        <v>16</v>
      </c>
      <c r="C3">
        <v>16</v>
      </c>
      <c r="D3">
        <v>20</v>
      </c>
    </row>
    <row r="4" spans="1:5" x14ac:dyDescent="0.25">
      <c r="A4" t="s">
        <v>6</v>
      </c>
      <c r="B4">
        <v>10</v>
      </c>
      <c r="C4">
        <v>5</v>
      </c>
      <c r="D4">
        <v>8</v>
      </c>
    </row>
    <row r="5" spans="1:5" x14ac:dyDescent="0.25">
      <c r="A5" t="s">
        <v>23</v>
      </c>
      <c r="B5">
        <v>4</v>
      </c>
      <c r="C5">
        <v>2</v>
      </c>
      <c r="D5">
        <v>4</v>
      </c>
    </row>
    <row r="6" spans="1:5" x14ac:dyDescent="0.25">
      <c r="A6" t="s">
        <v>22</v>
      </c>
      <c r="B6">
        <v>6</v>
      </c>
      <c r="C6">
        <v>1</v>
      </c>
      <c r="D6">
        <v>1</v>
      </c>
    </row>
    <row r="8" spans="1:5" x14ac:dyDescent="0.25">
      <c r="A8" t="s">
        <v>8</v>
      </c>
      <c r="B8">
        <f>SUM(B2:B7)*SUM(C2:C7)*SUM(D2:D7)</f>
        <v>34476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B2*SUM(C2:C7)*SUM(D2:D7)-B12-B17-B2*SUM(C4:C7)*SUM(D4:D7)</f>
        <v>2214</v>
      </c>
      <c r="C11" s="2">
        <f>B11/$B$8</f>
        <v>6.421858684302123E-2</v>
      </c>
      <c r="D11">
        <v>5</v>
      </c>
      <c r="E11" s="1">
        <f>C11*D11</f>
        <v>0.32109293421510615</v>
      </c>
    </row>
    <row r="12" spans="1:5" x14ac:dyDescent="0.25">
      <c r="A12" t="s">
        <v>10</v>
      </c>
      <c r="B12">
        <f>B2*C2*D3</f>
        <v>120</v>
      </c>
      <c r="C12" s="2">
        <f t="shared" ref="C12:C17" si="0">B12/$B$8</f>
        <v>3.4806822137138879E-3</v>
      </c>
      <c r="D12">
        <v>10</v>
      </c>
      <c r="E12" s="1">
        <f t="shared" ref="E12:E17" si="1">C12*D12</f>
        <v>3.4806822137138878E-2</v>
      </c>
    </row>
    <row r="13" spans="1:5" x14ac:dyDescent="0.25">
      <c r="A13" t="s">
        <v>24</v>
      </c>
      <c r="B13">
        <f>(B2+B4+B5)*(C2+C4+C5)*(D2+D4+D5)-B14-B15</f>
        <v>1030</v>
      </c>
      <c r="C13" s="2">
        <f t="shared" ref="C13" si="2">B13/$B$8</f>
        <v>2.9875855667710872E-2</v>
      </c>
      <c r="D13">
        <v>5</v>
      </c>
      <c r="E13" s="1">
        <f t="shared" ref="E13" si="3">C13*D13</f>
        <v>0.14937927833855436</v>
      </c>
    </row>
    <row r="14" spans="1:5" x14ac:dyDescent="0.25">
      <c r="A14" t="s">
        <v>16</v>
      </c>
      <c r="B14">
        <f>(B2+B4)*(C2+C4)*(D2+D4)</f>
        <v>819</v>
      </c>
      <c r="C14" s="2">
        <f t="shared" si="0"/>
        <v>2.3755656108597284E-2</v>
      </c>
      <c r="D14">
        <v>10</v>
      </c>
      <c r="E14" s="1">
        <f t="shared" si="1"/>
        <v>0.23755656108597284</v>
      </c>
    </row>
    <row r="15" spans="1:5" x14ac:dyDescent="0.25">
      <c r="A15" t="s">
        <v>28</v>
      </c>
      <c r="B15">
        <f>(B2+B5)*(C2+C5)*(D2+D5)</f>
        <v>140</v>
      </c>
      <c r="C15" s="2">
        <f t="shared" si="0"/>
        <v>4.0607959159995356E-3</v>
      </c>
      <c r="D15">
        <v>20</v>
      </c>
      <c r="E15" s="1">
        <f t="shared" si="1"/>
        <v>8.1215918319990713E-2</v>
      </c>
    </row>
    <row r="16" spans="1:5" x14ac:dyDescent="0.25">
      <c r="A16" t="s">
        <v>25</v>
      </c>
      <c r="B16">
        <f>(B2+B6)*(C2+C6)*(D2+D6)</f>
        <v>54</v>
      </c>
      <c r="C16" s="2">
        <f t="shared" si="0"/>
        <v>1.5663069961712496E-3</v>
      </c>
      <c r="D16">
        <v>50</v>
      </c>
      <c r="E16" s="1">
        <f t="shared" si="1"/>
        <v>7.8315349808562473E-2</v>
      </c>
    </row>
    <row r="17" spans="1:5" x14ac:dyDescent="0.25">
      <c r="A17" t="s">
        <v>26</v>
      </c>
      <c r="B17">
        <f>B2*C2*D2</f>
        <v>6</v>
      </c>
      <c r="C17" s="2">
        <f t="shared" si="0"/>
        <v>1.7403411068569441E-4</v>
      </c>
      <c r="D17">
        <v>500</v>
      </c>
      <c r="E17" s="1">
        <f t="shared" si="1"/>
        <v>8.7017055342847205E-2</v>
      </c>
    </row>
    <row r="18" spans="1:5" x14ac:dyDescent="0.25">
      <c r="E18" s="1"/>
    </row>
    <row r="19" spans="1:5" x14ac:dyDescent="0.25">
      <c r="A19" t="s">
        <v>20</v>
      </c>
      <c r="C19" s="1">
        <f>SUM(C11:C18)</f>
        <v>0.12713191785589975</v>
      </c>
      <c r="E19" s="1">
        <f>SUM(E11:E18)</f>
        <v>0.98938391924817271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G21" sqref="G21"/>
    </sheetView>
  </sheetViews>
  <sheetFormatPr defaultRowHeight="15" x14ac:dyDescent="0.25"/>
  <cols>
    <col min="1" max="1" width="29.7109375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22</v>
      </c>
    </row>
    <row r="3" spans="1:5" x14ac:dyDescent="0.25">
      <c r="A3" t="s">
        <v>34</v>
      </c>
      <c r="B3">
        <v>8</v>
      </c>
      <c r="C3">
        <v>8</v>
      </c>
      <c r="D3">
        <v>10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6</v>
      </c>
      <c r="B5">
        <v>10</v>
      </c>
      <c r="C5">
        <v>6</v>
      </c>
      <c r="D5">
        <v>2</v>
      </c>
    </row>
    <row r="6" spans="1:5" x14ac:dyDescent="0.25">
      <c r="A6" t="s">
        <v>30</v>
      </c>
      <c r="B6">
        <v>2</v>
      </c>
      <c r="C6">
        <v>2</v>
      </c>
      <c r="D6">
        <v>1</v>
      </c>
    </row>
    <row r="8" spans="1:5" x14ac:dyDescent="0.25">
      <c r="A8" t="s">
        <v>8</v>
      </c>
      <c r="B8">
        <f>SUM(B2:B7)*SUM(C2:C7)*SUM(D2:D7)</f>
        <v>33456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B2*SUM(C3:C7)*SUM(D2:D7)</f>
        <v>4920</v>
      </c>
      <c r="C11" s="2">
        <f>B11/$B$8</f>
        <v>0.14705882352941177</v>
      </c>
      <c r="D11">
        <v>2</v>
      </c>
      <c r="E11" s="1">
        <f>C11*D11</f>
        <v>0.29411764705882354</v>
      </c>
    </row>
    <row r="12" spans="1:5" x14ac:dyDescent="0.25">
      <c r="A12" t="s">
        <v>10</v>
      </c>
      <c r="B12">
        <f>B2*C2*SUM(D2:D7)</f>
        <v>984</v>
      </c>
      <c r="C12" s="2">
        <f t="shared" ref="C12:C18" si="0">B12/$B$8</f>
        <v>2.9411764705882353E-2</v>
      </c>
      <c r="D12">
        <v>4</v>
      </c>
      <c r="E12" s="1">
        <f t="shared" ref="E12:E18" si="1">C12*D12</f>
        <v>0.11764705882352941</v>
      </c>
    </row>
    <row r="13" spans="1:5" x14ac:dyDescent="0.25">
      <c r="A13" t="s">
        <v>35</v>
      </c>
      <c r="B13">
        <f>B3*C3*D3</f>
        <v>640</v>
      </c>
      <c r="C13" s="2">
        <f t="shared" si="0"/>
        <v>1.9129603060736491E-2</v>
      </c>
      <c r="D13">
        <v>5</v>
      </c>
      <c r="E13" s="1">
        <f t="shared" si="1"/>
        <v>9.5648015303682457E-2</v>
      </c>
    </row>
    <row r="14" spans="1:5" x14ac:dyDescent="0.25">
      <c r="A14" t="s">
        <v>12</v>
      </c>
      <c r="B14">
        <f>B4*C4*D4</f>
        <v>192</v>
      </c>
      <c r="C14" s="2">
        <f t="shared" si="0"/>
        <v>5.7388809182209472E-3</v>
      </c>
      <c r="D14">
        <v>10</v>
      </c>
      <c r="E14" s="1">
        <f t="shared" si="1"/>
        <v>5.7388809182209469E-2</v>
      </c>
    </row>
    <row r="15" spans="1:5" x14ac:dyDescent="0.25">
      <c r="A15" t="s">
        <v>16</v>
      </c>
      <c r="B15">
        <f>B5*C5*D5</f>
        <v>120</v>
      </c>
      <c r="C15" s="2">
        <f t="shared" si="0"/>
        <v>3.5868005738880918E-3</v>
      </c>
      <c r="D15">
        <v>15</v>
      </c>
      <c r="E15" s="1">
        <f t="shared" si="1"/>
        <v>5.3802008608321378E-2</v>
      </c>
    </row>
    <row r="16" spans="1:5" x14ac:dyDescent="0.25">
      <c r="A16" t="s">
        <v>31</v>
      </c>
      <c r="B16">
        <f>B6*SUM(C2:C6)*SUM(D2:D6)-B17-B18</f>
        <v>1804</v>
      </c>
      <c r="C16" s="2">
        <f t="shared" si="0"/>
        <v>5.3921568627450983E-2</v>
      </c>
      <c r="D16">
        <v>5</v>
      </c>
      <c r="E16" s="1">
        <f t="shared" si="1"/>
        <v>0.26960784313725494</v>
      </c>
    </row>
    <row r="17" spans="1:7" x14ac:dyDescent="0.25">
      <c r="A17" t="s">
        <v>32</v>
      </c>
      <c r="B17">
        <f>B6*C6*SUM(D2:D5)</f>
        <v>160</v>
      </c>
      <c r="C17" s="2">
        <f t="shared" si="0"/>
        <v>4.7824007651841227E-3</v>
      </c>
      <c r="D17">
        <v>10</v>
      </c>
      <c r="E17" s="1">
        <f t="shared" si="1"/>
        <v>4.7824007651841229E-2</v>
      </c>
    </row>
    <row r="18" spans="1:7" x14ac:dyDescent="0.25">
      <c r="A18" t="s">
        <v>33</v>
      </c>
      <c r="B18">
        <f>B6*C6*D6</f>
        <v>4</v>
      </c>
      <c r="C18" s="2">
        <f t="shared" si="0"/>
        <v>1.1956001912960307E-4</v>
      </c>
      <c r="D18">
        <v>100</v>
      </c>
      <c r="E18" s="1">
        <f t="shared" si="1"/>
        <v>1.1956001912960307E-2</v>
      </c>
      <c r="G18" t="s">
        <v>36</v>
      </c>
    </row>
    <row r="19" spans="1:7" x14ac:dyDescent="0.25">
      <c r="E19" s="1"/>
    </row>
    <row r="20" spans="1:7" x14ac:dyDescent="0.25">
      <c r="A20" t="s">
        <v>20</v>
      </c>
      <c r="C20" s="1">
        <f>SUM(C11:C19)</f>
        <v>0.26374940219990439</v>
      </c>
      <c r="E20" s="1">
        <f>SUM(E11:E19)</f>
        <v>0.94799139167862279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A7" sqref="A7"/>
    </sheetView>
  </sheetViews>
  <sheetFormatPr defaultRowHeight="15" x14ac:dyDescent="0.25"/>
  <cols>
    <col min="1" max="1" width="32.2851562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37</v>
      </c>
      <c r="B2">
        <v>5</v>
      </c>
      <c r="C2">
        <v>4</v>
      </c>
      <c r="D2">
        <v>20</v>
      </c>
    </row>
    <row r="3" spans="1:5" x14ac:dyDescent="0.25">
      <c r="A3" t="s">
        <v>34</v>
      </c>
      <c r="B3">
        <v>6</v>
      </c>
      <c r="C3">
        <v>12</v>
      </c>
      <c r="D3">
        <v>12</v>
      </c>
    </row>
    <row r="4" spans="1:5" x14ac:dyDescent="0.25">
      <c r="A4" t="s">
        <v>39</v>
      </c>
      <c r="B4">
        <v>10</v>
      </c>
      <c r="C4">
        <v>4</v>
      </c>
      <c r="D4">
        <v>8</v>
      </c>
    </row>
    <row r="5" spans="1:5" x14ac:dyDescent="0.25">
      <c r="A5" t="s">
        <v>22</v>
      </c>
      <c r="B5">
        <v>10</v>
      </c>
      <c r="C5">
        <v>6</v>
      </c>
      <c r="D5">
        <v>3</v>
      </c>
    </row>
    <row r="6" spans="1:5" x14ac:dyDescent="0.25">
      <c r="A6" t="s">
        <v>38</v>
      </c>
      <c r="B6">
        <v>1</v>
      </c>
      <c r="C6">
        <v>3</v>
      </c>
      <c r="D6">
        <v>2</v>
      </c>
    </row>
    <row r="8" spans="1:5" x14ac:dyDescent="0.25">
      <c r="A8" t="s">
        <v>8</v>
      </c>
      <c r="B8">
        <f>SUM(B2:B7)*SUM(C2:C7)*SUM(D2:D7)</f>
        <v>41760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40</v>
      </c>
      <c r="B11">
        <f>B2*SUM(C3:C7)*SUM(D2:D7)</f>
        <v>5625</v>
      </c>
      <c r="C11" s="2">
        <f>B11/$B$8</f>
        <v>0.13469827586206898</v>
      </c>
      <c r="D11">
        <v>2</v>
      </c>
      <c r="E11" s="1">
        <f>C11*D11</f>
        <v>0.26939655172413796</v>
      </c>
    </row>
    <row r="12" spans="1:5" x14ac:dyDescent="0.25">
      <c r="A12" t="s">
        <v>41</v>
      </c>
      <c r="B12">
        <f>B2*C2*SUM(D2:D7)</f>
        <v>900</v>
      </c>
      <c r="C12" s="2">
        <f t="shared" ref="C12:C16" si="0">B12/$B$8</f>
        <v>2.1551724137931036E-2</v>
      </c>
      <c r="D12">
        <v>4</v>
      </c>
      <c r="E12" s="1">
        <f t="shared" ref="E12:E16" si="1">C12*D12</f>
        <v>8.6206896551724144E-2</v>
      </c>
    </row>
    <row r="13" spans="1:5" x14ac:dyDescent="0.25">
      <c r="A13" t="s">
        <v>35</v>
      </c>
      <c r="B13">
        <f>B3*C3*D3</f>
        <v>864</v>
      </c>
      <c r="C13" s="2">
        <f t="shared" si="0"/>
        <v>2.0689655172413793E-2</v>
      </c>
      <c r="D13">
        <v>5</v>
      </c>
      <c r="E13" s="1">
        <f t="shared" si="1"/>
        <v>0.10344827586206896</v>
      </c>
    </row>
    <row r="14" spans="1:5" x14ac:dyDescent="0.25">
      <c r="A14" t="s">
        <v>45</v>
      </c>
      <c r="B14">
        <f>B4*C4*D4</f>
        <v>320</v>
      </c>
      <c r="C14" s="2">
        <f t="shared" si="0"/>
        <v>7.6628352490421452E-3</v>
      </c>
      <c r="D14">
        <v>6</v>
      </c>
      <c r="E14" s="1">
        <f t="shared" si="1"/>
        <v>4.5977011494252873E-2</v>
      </c>
    </row>
    <row r="15" spans="1:5" x14ac:dyDescent="0.25">
      <c r="A15" t="s">
        <v>25</v>
      </c>
      <c r="B15">
        <f>B5*C5*D5</f>
        <v>180</v>
      </c>
      <c r="C15" s="2">
        <f t="shared" si="0"/>
        <v>4.3103448275862068E-3</v>
      </c>
      <c r="D15">
        <v>10</v>
      </c>
      <c r="E15" s="1">
        <f t="shared" si="1"/>
        <v>4.3103448275862072E-2</v>
      </c>
    </row>
    <row r="16" spans="1:5" x14ac:dyDescent="0.25">
      <c r="A16" t="s">
        <v>42</v>
      </c>
      <c r="B16">
        <f>B6*SUM(C2:C5)*SUM(D2:D6)</f>
        <v>1170</v>
      </c>
      <c r="C16" s="2">
        <f t="shared" si="0"/>
        <v>2.8017241379310345E-2</v>
      </c>
      <c r="D16">
        <v>10</v>
      </c>
      <c r="E16" s="1">
        <f t="shared" si="1"/>
        <v>0.28017241379310343</v>
      </c>
    </row>
    <row r="17" spans="1:5" x14ac:dyDescent="0.25">
      <c r="A17" t="s">
        <v>43</v>
      </c>
      <c r="B17">
        <f>B6*C6*SUM(D2:D5)</f>
        <v>129</v>
      </c>
      <c r="C17" s="2">
        <f t="shared" ref="C17:C18" si="2">B17/$B$8</f>
        <v>3.0890804597701149E-3</v>
      </c>
      <c r="D17">
        <v>25</v>
      </c>
      <c r="E17" s="1">
        <f t="shared" ref="E17:E18" si="3">C17*D17</f>
        <v>7.7227011494252873E-2</v>
      </c>
    </row>
    <row r="18" spans="1:5" x14ac:dyDescent="0.25">
      <c r="A18" t="s">
        <v>44</v>
      </c>
      <c r="B18">
        <f>B6*C6*D6</f>
        <v>6</v>
      </c>
      <c r="C18" s="2">
        <f t="shared" si="2"/>
        <v>1.4367816091954023E-4</v>
      </c>
      <c r="D18">
        <v>1000</v>
      </c>
      <c r="E18" s="1">
        <f t="shared" si="3"/>
        <v>0.14367816091954022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0.22016283524904215</v>
      </c>
      <c r="E20" s="1">
        <f>SUM(E11:E19)</f>
        <v>1.0492097701149423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workbookViewId="0">
      <selection activeCell="A8" sqref="A8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27</v>
      </c>
      <c r="B2">
        <v>5</v>
      </c>
      <c r="C2">
        <v>2</v>
      </c>
      <c r="D2">
        <v>1</v>
      </c>
    </row>
    <row r="3" spans="1:5" x14ac:dyDescent="0.25">
      <c r="A3" t="s">
        <v>7</v>
      </c>
      <c r="B3">
        <v>6</v>
      </c>
      <c r="C3">
        <v>15</v>
      </c>
      <c r="D3">
        <v>12</v>
      </c>
    </row>
    <row r="4" spans="1:5" x14ac:dyDescent="0.25">
      <c r="A4" t="s">
        <v>34</v>
      </c>
      <c r="B4">
        <v>5</v>
      </c>
      <c r="C4">
        <v>12</v>
      </c>
      <c r="D4">
        <v>8</v>
      </c>
    </row>
    <row r="5" spans="1:5" x14ac:dyDescent="0.25">
      <c r="A5" t="s">
        <v>6</v>
      </c>
      <c r="B5">
        <v>8</v>
      </c>
      <c r="C5">
        <v>4</v>
      </c>
      <c r="D5">
        <v>8</v>
      </c>
    </row>
    <row r="6" spans="1:5" x14ac:dyDescent="0.25">
      <c r="A6" t="s">
        <v>22</v>
      </c>
      <c r="B6">
        <v>4</v>
      </c>
      <c r="C6">
        <v>2</v>
      </c>
      <c r="D6">
        <v>4</v>
      </c>
    </row>
    <row r="7" spans="1:5" x14ac:dyDescent="0.25">
      <c r="A7" t="s">
        <v>30</v>
      </c>
      <c r="B7">
        <v>4</v>
      </c>
      <c r="C7">
        <v>1</v>
      </c>
      <c r="D7">
        <v>1</v>
      </c>
    </row>
    <row r="9" spans="1:5" x14ac:dyDescent="0.25">
      <c r="A9" t="s">
        <v>8</v>
      </c>
      <c r="B9">
        <f>SUM(B2:B8)*SUM(C2:C8)*SUM(D2:D8)</f>
        <v>39168</v>
      </c>
    </row>
    <row r="11" spans="1:5" x14ac:dyDescent="0.25">
      <c r="B11" t="s">
        <v>21</v>
      </c>
      <c r="C11" t="s">
        <v>17</v>
      </c>
      <c r="D11" t="s">
        <v>18</v>
      </c>
      <c r="E11" t="s">
        <v>19</v>
      </c>
    </row>
    <row r="12" spans="1:5" x14ac:dyDescent="0.25">
      <c r="A12" t="s">
        <v>9</v>
      </c>
      <c r="B12">
        <f>B2*SUM(C2:C8)*SUM(D2:D8)-B17-B2*((C2+C4)*(D2+D4)+(C2+C5)*(D2+D5)+(C2+C6)*(D2+D6)+(C2+C7)*(D2+D7))</f>
        <v>5080</v>
      </c>
      <c r="C12" s="2">
        <f t="shared" ref="C12:C17" si="0">B12/$B$9</f>
        <v>0.12969771241830066</v>
      </c>
      <c r="D12">
        <v>2</v>
      </c>
      <c r="E12" s="1">
        <f>C12*D12</f>
        <v>0.25939542483660133</v>
      </c>
    </row>
    <row r="13" spans="1:5" x14ac:dyDescent="0.25">
      <c r="A13" t="s">
        <v>35</v>
      </c>
      <c r="B13">
        <f>(B2+B4)*(C2+C4)*(D2+D4)-B17</f>
        <v>1250</v>
      </c>
      <c r="C13" s="2">
        <f t="shared" si="0"/>
        <v>3.1913807189542481E-2</v>
      </c>
      <c r="D13">
        <v>5</v>
      </c>
      <c r="E13" s="1">
        <f t="shared" ref="E13:E17" si="1">C13*D13</f>
        <v>0.15956903594771241</v>
      </c>
    </row>
    <row r="14" spans="1:5" x14ac:dyDescent="0.25">
      <c r="A14" t="s">
        <v>16</v>
      </c>
      <c r="B14">
        <f>(B2+B5)*(C2+C5)*(D2+D5)-B17</f>
        <v>692</v>
      </c>
      <c r="C14" s="2">
        <f t="shared" si="0"/>
        <v>1.7667483660130719E-2</v>
      </c>
      <c r="D14">
        <v>10</v>
      </c>
      <c r="E14" s="1">
        <f t="shared" si="1"/>
        <v>0.17667483660130717</v>
      </c>
    </row>
    <row r="15" spans="1:5" x14ac:dyDescent="0.25">
      <c r="A15" t="s">
        <v>25</v>
      </c>
      <c r="B15">
        <f>(B2+B6)*(C2+C6)*(D2+D6)-B17</f>
        <v>170</v>
      </c>
      <c r="C15" s="2">
        <f t="shared" si="0"/>
        <v>4.340277777777778E-3</v>
      </c>
      <c r="D15">
        <v>20</v>
      </c>
      <c r="E15" s="1">
        <f t="shared" si="1"/>
        <v>8.6805555555555552E-2</v>
      </c>
    </row>
    <row r="16" spans="1:5" x14ac:dyDescent="0.25">
      <c r="A16" t="s">
        <v>33</v>
      </c>
      <c r="B16">
        <f>(B2+B7)*(C2+C7)*(D2+D7)-B17</f>
        <v>44</v>
      </c>
      <c r="C16" s="2">
        <f t="shared" si="0"/>
        <v>1.1233660130718953E-3</v>
      </c>
      <c r="D16">
        <v>100</v>
      </c>
      <c r="E16" s="1">
        <f t="shared" si="1"/>
        <v>0.11233660130718953</v>
      </c>
    </row>
    <row r="17" spans="1:5" x14ac:dyDescent="0.25">
      <c r="A17" t="s">
        <v>26</v>
      </c>
      <c r="B17">
        <f>B2*C2*D2</f>
        <v>10</v>
      </c>
      <c r="C17" s="2">
        <f t="shared" si="0"/>
        <v>2.5531045751633988E-4</v>
      </c>
      <c r="D17">
        <v>1000</v>
      </c>
      <c r="E17" s="1">
        <f t="shared" si="1"/>
        <v>0.25531045751633991</v>
      </c>
    </row>
    <row r="18" spans="1:5" x14ac:dyDescent="0.25">
      <c r="E18" s="1"/>
    </row>
    <row r="19" spans="1:5" x14ac:dyDescent="0.25">
      <c r="A19" t="s">
        <v>20</v>
      </c>
      <c r="C19" s="1">
        <f>SUM(C12:C18)</f>
        <v>0.18499795751633988</v>
      </c>
      <c r="E19" s="1">
        <f>SUM(E12:E18)</f>
        <v>1.0500919117647058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>
      <selection activeCell="A3" sqref="A3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37</v>
      </c>
      <c r="B2">
        <v>6</v>
      </c>
      <c r="C2">
        <v>8</v>
      </c>
      <c r="D2">
        <v>2</v>
      </c>
    </row>
    <row r="3" spans="1:5" x14ac:dyDescent="0.25">
      <c r="A3" t="s">
        <v>34</v>
      </c>
      <c r="B3">
        <v>7</v>
      </c>
      <c r="C3">
        <v>10</v>
      </c>
      <c r="D3">
        <v>9</v>
      </c>
    </row>
    <row r="4" spans="1:5" x14ac:dyDescent="0.25">
      <c r="A4" t="s">
        <v>5</v>
      </c>
      <c r="B4">
        <v>7</v>
      </c>
      <c r="C4">
        <v>5</v>
      </c>
      <c r="D4">
        <v>8</v>
      </c>
    </row>
    <row r="5" spans="1:5" x14ac:dyDescent="0.25">
      <c r="A5" t="s">
        <v>6</v>
      </c>
      <c r="B5">
        <v>4</v>
      </c>
      <c r="C5">
        <v>4</v>
      </c>
      <c r="D5">
        <v>6</v>
      </c>
    </row>
    <row r="6" spans="1:5" x14ac:dyDescent="0.25">
      <c r="A6" t="s">
        <v>22</v>
      </c>
      <c r="B6">
        <v>3</v>
      </c>
      <c r="C6">
        <v>2</v>
      </c>
      <c r="D6">
        <v>4</v>
      </c>
    </row>
    <row r="8" spans="1:5" x14ac:dyDescent="0.25">
      <c r="A8" t="s">
        <v>8</v>
      </c>
      <c r="B8">
        <f>SUM(B2:B7)*SUM(C2:C7)*SUM(D2:D7)</f>
        <v>22707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40</v>
      </c>
      <c r="B11">
        <f>B2*SUM(C3:C7)*SUM(D2:D7)</f>
        <v>3654</v>
      </c>
      <c r="C11" s="2">
        <f t="shared" ref="C11:C17" si="0">B11/$B$8</f>
        <v>0.16091954022988506</v>
      </c>
      <c r="D11">
        <v>2</v>
      </c>
      <c r="E11" s="1">
        <f>C11*D11</f>
        <v>0.32183908045977011</v>
      </c>
    </row>
    <row r="12" spans="1:5" x14ac:dyDescent="0.25">
      <c r="A12" t="s">
        <v>41</v>
      </c>
      <c r="B12">
        <f>B2*C2*SUM(D2:D6)</f>
        <v>1392</v>
      </c>
      <c r="C12" s="2">
        <f t="shared" si="0"/>
        <v>6.1302681992337162E-2</v>
      </c>
      <c r="D12">
        <v>4</v>
      </c>
      <c r="E12" s="1">
        <f t="shared" ref="E12:E17" si="1">C12*D12</f>
        <v>0.24521072796934865</v>
      </c>
    </row>
    <row r="13" spans="1:5" x14ac:dyDescent="0.25">
      <c r="A13" t="s">
        <v>46</v>
      </c>
      <c r="B13">
        <f>B3*C3*D3</f>
        <v>630</v>
      </c>
      <c r="C13" s="2">
        <f t="shared" si="0"/>
        <v>2.7744748315497423E-2</v>
      </c>
      <c r="D13">
        <v>5</v>
      </c>
      <c r="E13" s="1">
        <f t="shared" si="1"/>
        <v>0.13872374157748713</v>
      </c>
    </row>
    <row r="14" spans="1:5" x14ac:dyDescent="0.25">
      <c r="A14" t="s">
        <v>12</v>
      </c>
      <c r="B14">
        <f>B4*C4*D4</f>
        <v>280</v>
      </c>
      <c r="C14" s="2">
        <f t="shared" si="0"/>
        <v>1.2330999251332188E-2</v>
      </c>
      <c r="D14">
        <v>6</v>
      </c>
      <c r="E14" s="1">
        <f t="shared" si="1"/>
        <v>7.3985995507993133E-2</v>
      </c>
    </row>
    <row r="15" spans="1:5" x14ac:dyDescent="0.25">
      <c r="A15" t="s">
        <v>15</v>
      </c>
      <c r="B15">
        <f>B5*C5*(SUM(D2:D7)-D5)</f>
        <v>368</v>
      </c>
      <c r="C15" s="2">
        <f t="shared" si="0"/>
        <v>1.6206456158893733E-2</v>
      </c>
      <c r="D15">
        <v>10</v>
      </c>
      <c r="E15" s="1">
        <f t="shared" ref="E15:E16" si="2">C15*D15</f>
        <v>0.16206456158893734</v>
      </c>
    </row>
    <row r="16" spans="1:5" x14ac:dyDescent="0.25">
      <c r="A16" t="s">
        <v>16</v>
      </c>
      <c r="B16">
        <f>B5*C5*D5</f>
        <v>96</v>
      </c>
      <c r="C16" s="2">
        <f t="shared" si="0"/>
        <v>4.2277711718853219E-3</v>
      </c>
      <c r="D16">
        <v>25</v>
      </c>
      <c r="E16" s="1">
        <f t="shared" si="2"/>
        <v>0.10569427929713304</v>
      </c>
    </row>
    <row r="17" spans="1:5" x14ac:dyDescent="0.25">
      <c r="A17" t="s">
        <v>25</v>
      </c>
      <c r="B17">
        <f>B6*C6*D6</f>
        <v>24</v>
      </c>
      <c r="C17" s="2">
        <f t="shared" si="0"/>
        <v>1.0569427929713305E-3</v>
      </c>
      <c r="D17">
        <v>50</v>
      </c>
      <c r="E17" s="1">
        <f t="shared" si="1"/>
        <v>5.2847139648566521E-2</v>
      </c>
    </row>
    <row r="18" spans="1:5" x14ac:dyDescent="0.25">
      <c r="E18" s="1"/>
    </row>
    <row r="19" spans="1:5" x14ac:dyDescent="0.25">
      <c r="A19" t="s">
        <v>20</v>
      </c>
      <c r="C19" s="1">
        <f>SUM(C11:C18)</f>
        <v>0.28378913991280219</v>
      </c>
      <c r="E19" s="1">
        <f>SUM(E11:E18)</f>
        <v>1.100365526049236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DFE2-482E-47AD-BB1E-BBBB7B9DDB75}">
  <dimension ref="A1:E20"/>
  <sheetViews>
    <sheetView tabSelected="1" workbookViewId="0">
      <selection activeCell="C6" sqref="C6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47</v>
      </c>
      <c r="B2">
        <v>4</v>
      </c>
      <c r="C2">
        <v>6</v>
      </c>
      <c r="D2">
        <v>2</v>
      </c>
    </row>
    <row r="3" spans="1:5" x14ac:dyDescent="0.25">
      <c r="A3" t="s">
        <v>48</v>
      </c>
      <c r="B3">
        <v>4</v>
      </c>
      <c r="C3">
        <v>8</v>
      </c>
      <c r="D3">
        <v>9</v>
      </c>
    </row>
    <row r="4" spans="1:5" x14ac:dyDescent="0.25">
      <c r="A4" t="s">
        <v>49</v>
      </c>
      <c r="B4">
        <v>3</v>
      </c>
      <c r="C4">
        <v>5</v>
      </c>
      <c r="D4">
        <v>8</v>
      </c>
    </row>
    <row r="5" spans="1:5" x14ac:dyDescent="0.25">
      <c r="A5" t="s">
        <v>50</v>
      </c>
      <c r="B5">
        <v>2</v>
      </c>
      <c r="C5">
        <v>4</v>
      </c>
      <c r="D5">
        <v>6</v>
      </c>
    </row>
    <row r="6" spans="1:5" x14ac:dyDescent="0.25">
      <c r="A6" t="s">
        <v>51</v>
      </c>
      <c r="B6">
        <v>1</v>
      </c>
      <c r="C6">
        <v>2</v>
      </c>
      <c r="D6">
        <v>2</v>
      </c>
    </row>
    <row r="8" spans="1:5" x14ac:dyDescent="0.25">
      <c r="A8" t="s">
        <v>8</v>
      </c>
      <c r="B8">
        <f>SUM(B2:B7)*SUM(C2:C7)*SUM(D2:D7)</f>
        <v>9450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52</v>
      </c>
      <c r="B11">
        <f>B2*SUM(C3:C7)*SUM(D2:D7)</f>
        <v>2052</v>
      </c>
      <c r="C11" s="2">
        <f t="shared" ref="C11:C18" si="0">B11/$B$8</f>
        <v>0.21714285714285714</v>
      </c>
      <c r="D11">
        <v>1</v>
      </c>
      <c r="E11" s="1">
        <f>C11*D11</f>
        <v>0.21714285714285714</v>
      </c>
    </row>
    <row r="12" spans="1:5" x14ac:dyDescent="0.25">
      <c r="A12" t="s">
        <v>53</v>
      </c>
      <c r="B12">
        <f>B2*C2*SUM(D2:D6)</f>
        <v>648</v>
      </c>
      <c r="C12" s="2">
        <f t="shared" si="0"/>
        <v>6.8571428571428575E-2</v>
      </c>
      <c r="D12">
        <v>2</v>
      </c>
      <c r="E12" s="1">
        <f t="shared" ref="E12:E18" si="1">C12*D12</f>
        <v>0.13714285714285715</v>
      </c>
    </row>
    <row r="13" spans="1:5" x14ac:dyDescent="0.25">
      <c r="A13" t="s">
        <v>54</v>
      </c>
      <c r="B13">
        <f>B3*C3*D3</f>
        <v>288</v>
      </c>
      <c r="C13" s="2">
        <f t="shared" si="0"/>
        <v>3.0476190476190476E-2</v>
      </c>
      <c r="D13">
        <v>4</v>
      </c>
      <c r="E13" s="1">
        <f t="shared" si="1"/>
        <v>0.1219047619047619</v>
      </c>
    </row>
    <row r="14" spans="1:5" x14ac:dyDescent="0.25">
      <c r="A14" t="s">
        <v>55</v>
      </c>
      <c r="B14">
        <f>B4*C4*D4</f>
        <v>120</v>
      </c>
      <c r="C14" s="2">
        <f t="shared" si="0"/>
        <v>1.2698412698412698E-2</v>
      </c>
      <c r="D14">
        <v>6</v>
      </c>
      <c r="E14" s="1">
        <f t="shared" si="1"/>
        <v>7.6190476190476197E-2</v>
      </c>
    </row>
    <row r="15" spans="1:5" x14ac:dyDescent="0.25">
      <c r="A15" t="s">
        <v>56</v>
      </c>
      <c r="B15">
        <f>B5*C5*D5</f>
        <v>48</v>
      </c>
      <c r="C15" s="2">
        <f t="shared" si="0"/>
        <v>5.0793650793650794E-3</v>
      </c>
      <c r="D15">
        <v>8</v>
      </c>
      <c r="E15" s="1">
        <f t="shared" si="1"/>
        <v>4.0634920634920635E-2</v>
      </c>
    </row>
    <row r="16" spans="1:5" x14ac:dyDescent="0.25">
      <c r="A16" t="s">
        <v>57</v>
      </c>
      <c r="B16">
        <f>B6*SUM(C2:C5)*SUM(D2:D6)</f>
        <v>621</v>
      </c>
      <c r="C16" s="2">
        <f t="shared" si="0"/>
        <v>6.5714285714285711E-2</v>
      </c>
      <c r="D16">
        <v>5</v>
      </c>
      <c r="E16" s="1">
        <f t="shared" si="1"/>
        <v>0.32857142857142857</v>
      </c>
    </row>
    <row r="17" spans="1:5" x14ac:dyDescent="0.25">
      <c r="A17" t="s">
        <v>59</v>
      </c>
      <c r="B17">
        <f>B6*C6*SUM(D2:D5)</f>
        <v>50</v>
      </c>
      <c r="C17" s="2">
        <f t="shared" ref="C17" si="2">B17/$B$8</f>
        <v>5.2910052910052907E-3</v>
      </c>
      <c r="D17">
        <v>20</v>
      </c>
      <c r="E17" s="1">
        <f t="shared" ref="E17" si="3">C17*D17</f>
        <v>0.10582010582010581</v>
      </c>
    </row>
    <row r="18" spans="1:5" x14ac:dyDescent="0.25">
      <c r="A18" t="s">
        <v>58</v>
      </c>
      <c r="B18">
        <f>B6*C6*D6</f>
        <v>4</v>
      </c>
      <c r="C18" s="2">
        <f t="shared" si="0"/>
        <v>4.232804232804233E-4</v>
      </c>
      <c r="D18">
        <v>100</v>
      </c>
      <c r="E18" s="1">
        <f t="shared" si="1"/>
        <v>4.2328042328042333E-2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0.40539682539682542</v>
      </c>
      <c r="E20" s="1">
        <f>SUM(E11:E19)</f>
        <v>1.0697354497354497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</vt:lpstr>
      <vt:lpstr>wild cherry</vt:lpstr>
      <vt:lpstr>progressive</vt:lpstr>
      <vt:lpstr>loose</vt:lpstr>
      <vt:lpstr>tournament</vt:lpstr>
      <vt:lpstr>tournament2</vt:lpstr>
      <vt:lpstr>tournament3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Vargas</dc:creator>
  <cp:lastModifiedBy>Garrett Vargas</cp:lastModifiedBy>
  <dcterms:created xsi:type="dcterms:W3CDTF">2017-06-11T12:31:14Z</dcterms:created>
  <dcterms:modified xsi:type="dcterms:W3CDTF">2018-05-01T19:26:20Z</dcterms:modified>
</cp:coreProperties>
</file>