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-135" windowWidth="14040" windowHeight="122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6" i="1" l="1"/>
  <c r="G34" i="1"/>
  <c r="E32" i="1"/>
  <c r="E34" i="1" s="1"/>
  <c r="E31" i="1"/>
  <c r="C33" i="1"/>
  <c r="C32" i="1"/>
  <c r="C31" i="1"/>
  <c r="E23" i="1" l="1"/>
  <c r="F28" i="1"/>
  <c r="H28" i="1"/>
  <c r="H26" i="1"/>
  <c r="F26" i="1"/>
  <c r="C3" i="1" l="1"/>
  <c r="C4" i="1"/>
  <c r="C5" i="1"/>
  <c r="C2" i="1"/>
</calcChain>
</file>

<file path=xl/sharedStrings.xml><?xml version="1.0" encoding="utf-8"?>
<sst xmlns="http://schemas.openxmlformats.org/spreadsheetml/2006/main" count="38" uniqueCount="31">
  <si>
    <t>T</t>
  </si>
  <si>
    <t>Steigung</t>
  </si>
  <si>
    <t>DFT</t>
  </si>
  <si>
    <t>1.756*10^-11</t>
  </si>
  <si>
    <t>B1-</t>
  </si>
  <si>
    <t>B2+</t>
  </si>
  <si>
    <t>B2-</t>
  </si>
  <si>
    <t>B3+</t>
  </si>
  <si>
    <t>B3-</t>
  </si>
  <si>
    <t>B4+</t>
  </si>
  <si>
    <t>B4-</t>
  </si>
  <si>
    <t>B</t>
  </si>
  <si>
    <t>R</t>
  </si>
  <si>
    <t>fit</t>
  </si>
  <si>
    <t>0.136579</t>
  </si>
  <si>
    <t>0.1253435</t>
  </si>
  <si>
    <t>0.64051574</t>
  </si>
  <si>
    <t>0.07965045</t>
  </si>
  <si>
    <t>unten links</t>
  </si>
  <si>
    <t>unten rechts</t>
  </si>
  <si>
    <t>oben links</t>
  </si>
  <si>
    <t>oben rechts</t>
  </si>
  <si>
    <t>Fehler</t>
  </si>
  <si>
    <t>gew</t>
  </si>
  <si>
    <t>Mittel</t>
  </si>
  <si>
    <t>rel Fehler</t>
  </si>
  <si>
    <t>M</t>
  </si>
  <si>
    <t xml:space="preserve">            3,52(20)     3,378(70)     3,517(79)     3,47(12)\\</t>
  </si>
  <si>
    <t>3,0     3,61(20)     3,387(81)     3,517(79)     3,50(12)\\</t>
  </si>
  <si>
    <t>2,1     3,58(20)     3,330(76)     3,517(79)     3,45(12)\\</t>
  </si>
  <si>
    <t>1,5     2,58(20)     3,341(84)     3,517(79)     3,15(12)\\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</si>
</sst>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9" workbookViewId="0">
      <selection activeCell="A40" sqref="A40"/>
    </sheetView>
  </sheetViews>
  <sheetFormatPr baseColWidth="10"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</v>
      </c>
      <c r="B2">
        <v>1775</v>
      </c>
      <c r="C2">
        <f>1/B2/(1.6*10^(-19))</f>
        <v>3521126760563380</v>
      </c>
    </row>
    <row r="3" spans="1:3" x14ac:dyDescent="0.25">
      <c r="A3">
        <v>3</v>
      </c>
      <c r="B3">
        <v>1733</v>
      </c>
      <c r="C3">
        <f t="shared" ref="C3:C5" si="0">1/B3/(1.6*10^(-19))</f>
        <v>3606462781304096.5</v>
      </c>
    </row>
    <row r="4" spans="1:3" x14ac:dyDescent="0.25">
      <c r="A4">
        <v>2.1</v>
      </c>
      <c r="B4">
        <v>1747</v>
      </c>
      <c r="C4">
        <f t="shared" si="0"/>
        <v>3577561534058385</v>
      </c>
    </row>
    <row r="5" spans="1:3" x14ac:dyDescent="0.25">
      <c r="A5">
        <v>1.5</v>
      </c>
      <c r="B5">
        <v>1747</v>
      </c>
      <c r="C5">
        <f t="shared" si="0"/>
        <v>3577561534058385</v>
      </c>
    </row>
    <row r="8" spans="1:3" x14ac:dyDescent="0.25">
      <c r="B8" t="s">
        <v>2</v>
      </c>
    </row>
    <row r="9" spans="1:3" x14ac:dyDescent="0.25">
      <c r="A9">
        <v>4</v>
      </c>
      <c r="B9">
        <v>0.137571</v>
      </c>
      <c r="C9" t="s">
        <v>3</v>
      </c>
    </row>
    <row r="10" spans="1:3" x14ac:dyDescent="0.25">
      <c r="A10">
        <v>3</v>
      </c>
      <c r="B10">
        <v>0.137571</v>
      </c>
      <c r="C10" t="s">
        <v>3</v>
      </c>
    </row>
    <row r="11" spans="1:3" x14ac:dyDescent="0.25">
      <c r="A11">
        <v>2.1</v>
      </c>
      <c r="B11">
        <v>0.137571</v>
      </c>
      <c r="C11" t="s">
        <v>3</v>
      </c>
    </row>
    <row r="12" spans="1:3" x14ac:dyDescent="0.25">
      <c r="A12">
        <v>1.5</v>
      </c>
      <c r="B12">
        <v>0.137571</v>
      </c>
      <c r="C12" t="s">
        <v>3</v>
      </c>
    </row>
    <row r="15" spans="1:3" x14ac:dyDescent="0.25">
      <c r="B15" t="s">
        <v>11</v>
      </c>
      <c r="C15" t="s">
        <v>12</v>
      </c>
    </row>
    <row r="16" spans="1:3" x14ac:dyDescent="0.25">
      <c r="A16" t="s">
        <v>4</v>
      </c>
      <c r="B16">
        <v>0.117895</v>
      </c>
      <c r="C16">
        <v>207990</v>
      </c>
    </row>
    <row r="17" spans="1:10" x14ac:dyDescent="0.25">
      <c r="A17" t="s">
        <v>5</v>
      </c>
      <c r="B17">
        <v>0.18567700000000001</v>
      </c>
      <c r="C17">
        <v>2928</v>
      </c>
    </row>
    <row r="18" spans="1:10" x14ac:dyDescent="0.25">
      <c r="A18" t="s">
        <v>6</v>
      </c>
      <c r="B18">
        <v>0.23563300000000001</v>
      </c>
      <c r="C18">
        <v>6265</v>
      </c>
    </row>
    <row r="19" spans="1:10" x14ac:dyDescent="0.25">
      <c r="A19" t="s">
        <v>7</v>
      </c>
      <c r="B19">
        <v>0.32225599999999999</v>
      </c>
      <c r="C19">
        <v>1602</v>
      </c>
    </row>
    <row r="20" spans="1:10" x14ac:dyDescent="0.25">
      <c r="A20" t="s">
        <v>8</v>
      </c>
      <c r="B20">
        <v>0.36858200000000002</v>
      </c>
      <c r="C20">
        <v>2597</v>
      </c>
    </row>
    <row r="21" spans="1:10" x14ac:dyDescent="0.25">
      <c r="A21" t="s">
        <v>9</v>
      </c>
      <c r="B21">
        <v>0.464694</v>
      </c>
      <c r="C21">
        <v>1402</v>
      </c>
    </row>
    <row r="22" spans="1:10" x14ac:dyDescent="0.25">
      <c r="A22" t="s">
        <v>10</v>
      </c>
      <c r="B22">
        <v>0.48097800000000002</v>
      </c>
      <c r="C22">
        <v>1622</v>
      </c>
    </row>
    <row r="23" spans="1:10" x14ac:dyDescent="0.25">
      <c r="E23">
        <f>F26-E26</f>
        <v>8.1318400000000013E-2</v>
      </c>
    </row>
    <row r="25" spans="1:10" x14ac:dyDescent="0.25">
      <c r="A25" t="s">
        <v>13</v>
      </c>
      <c r="D25" t="s">
        <v>18</v>
      </c>
      <c r="F25" t="s">
        <v>19</v>
      </c>
      <c r="H25" t="s">
        <v>18</v>
      </c>
      <c r="J25" t="s">
        <v>19</v>
      </c>
    </row>
    <row r="26" spans="1:10" x14ac:dyDescent="0.25">
      <c r="A26" t="s">
        <v>14</v>
      </c>
      <c r="B26" t="s">
        <v>16</v>
      </c>
      <c r="D26">
        <v>7.9041600000000004E-2</v>
      </c>
      <c r="E26">
        <v>0.16036</v>
      </c>
      <c r="F26">
        <f>E26*2-D26</f>
        <v>0.24167840000000002</v>
      </c>
      <c r="H26">
        <f>2*I26-J26</f>
        <v>0.48058000000000001</v>
      </c>
      <c r="I26">
        <v>0.56020999999999999</v>
      </c>
      <c r="J26">
        <v>0.63983999999999996</v>
      </c>
    </row>
    <row r="27" spans="1:10" x14ac:dyDescent="0.25">
      <c r="A27" t="s">
        <v>15</v>
      </c>
      <c r="B27" t="s">
        <v>17</v>
      </c>
      <c r="D27" t="s">
        <v>20</v>
      </c>
      <c r="F27" t="s">
        <v>21</v>
      </c>
      <c r="H27" t="s">
        <v>20</v>
      </c>
      <c r="J27" t="s">
        <v>21</v>
      </c>
    </row>
    <row r="28" spans="1:10" x14ac:dyDescent="0.25">
      <c r="D28">
        <v>3.9018999999999999</v>
      </c>
      <c r="E28">
        <v>4</v>
      </c>
      <c r="F28">
        <f>E28*2-D28</f>
        <v>4.0981000000000005</v>
      </c>
      <c r="H28">
        <f>2*I28-J28</f>
        <v>3.9256799999999998</v>
      </c>
      <c r="I28">
        <v>4</v>
      </c>
      <c r="J28">
        <v>4.0743200000000002</v>
      </c>
    </row>
    <row r="30" spans="1:10" x14ac:dyDescent="0.25">
      <c r="B30" t="s">
        <v>22</v>
      </c>
      <c r="C30" t="s">
        <v>23</v>
      </c>
      <c r="E30" t="s">
        <v>24</v>
      </c>
      <c r="G30" t="s">
        <v>26</v>
      </c>
    </row>
    <row r="31" spans="1:10" x14ac:dyDescent="0.25">
      <c r="A31">
        <v>3.4020000000000002E-2</v>
      </c>
      <c r="B31">
        <v>5.7999999999999996E-3</v>
      </c>
      <c r="C31">
        <f>1/B31</f>
        <v>172.41379310344828</v>
      </c>
      <c r="E31">
        <f>(A31*C31+A32*C32)/C33</f>
        <v>3.1872619047619052E-2</v>
      </c>
      <c r="G31">
        <v>0.4</v>
      </c>
    </row>
    <row r="32" spans="1:10" x14ac:dyDescent="0.25">
      <c r="A32">
        <v>2.7799999999999998E-2</v>
      </c>
      <c r="B32">
        <v>1.0999999999999999E-2</v>
      </c>
      <c r="C32">
        <f>1/B32</f>
        <v>90.909090909090921</v>
      </c>
      <c r="E32">
        <f>(SQRT(B31*C31)^2+(B32*C32)^2)/C33</f>
        <v>7.595238095238095E-3</v>
      </c>
      <c r="G32">
        <v>0.11</v>
      </c>
    </row>
    <row r="33" spans="1:7" x14ac:dyDescent="0.25">
      <c r="C33">
        <f>C32+C31</f>
        <v>263.32288401253919</v>
      </c>
      <c r="E33" t="s">
        <v>25</v>
      </c>
    </row>
    <row r="34" spans="1:7" x14ac:dyDescent="0.25">
      <c r="E34">
        <f>E32/E31</f>
        <v>0.23829977962873039</v>
      </c>
      <c r="G34">
        <f>G32/G31</f>
        <v>0.27499999999999997</v>
      </c>
    </row>
    <row r="36" spans="1:7" x14ac:dyDescent="0.25">
      <c r="E36">
        <f>SQRT(E34^2+G34^2)</f>
        <v>0.36388430162773094</v>
      </c>
    </row>
    <row r="40" spans="1:7" x14ac:dyDescent="0.25">
      <c r="A40" t="s">
        <v>27</v>
      </c>
    </row>
    <row r="41" spans="1:7" x14ac:dyDescent="0.25">
      <c r="D41" t="s">
        <v>28</v>
      </c>
    </row>
    <row r="42" spans="1:7" x14ac:dyDescent="0.25">
      <c r="D42" t="s">
        <v>29</v>
      </c>
    </row>
    <row r="43" spans="1:7" x14ac:dyDescent="0.25">
      <c r="D43" t="s"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2013-09-17T11:04:01Z</dcterms:created>
  <dcterms:modified xsi:type="dcterms:W3CDTF">2013-09-19T16:48:19Z</dcterms:modified>
</cp:coreProperties>
</file>