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redictionTracker - VoA Win Pre" sheetId="1" r:id="rId4"/>
    <sheet name="BowlList" sheetId="2" r:id="rId5"/>
    <sheet name="ConferenceBowlRecords" sheetId="3" r:id="rId6"/>
  </sheets>
</workbook>
</file>

<file path=xl/sharedStrings.xml><?xml version="1.0" encoding="utf-8"?>
<sst xmlns="http://schemas.openxmlformats.org/spreadsheetml/2006/main" uniqueCount="154">
  <si>
    <t>VoA Win Prediction Tracker</t>
  </si>
  <si>
    <t>Week</t>
  </si>
  <si>
    <t>Wins</t>
  </si>
  <si>
    <t>Losses</t>
  </si>
  <si>
    <t>Straight_Pct</t>
  </si>
  <si>
    <t>Spread_Wins</t>
  </si>
  <si>
    <t>Spread_Loss</t>
  </si>
  <si>
    <t>Spread_Pct</t>
  </si>
  <si>
    <t>Notes</t>
  </si>
  <si>
    <t>did not begin using VoA to predict games in CFB_Data competition until Week 3</t>
  </si>
  <si>
    <t>Includes Navy-Army game</t>
  </si>
  <si>
    <t>Bowl Games, Army-Navy is included in Week 14</t>
  </si>
  <si>
    <t>Total_Season</t>
  </si>
  <si>
    <t>Table 1</t>
  </si>
  <si>
    <t>Bowl</t>
  </si>
  <si>
    <t>Team1</t>
  </si>
  <si>
    <t>Team1_Output</t>
  </si>
  <si>
    <t>Team2</t>
  </si>
  <si>
    <t>Team2_Output</t>
  </si>
  <si>
    <t>Output_Diff</t>
  </si>
  <si>
    <t>Proj_Winner</t>
  </si>
  <si>
    <t>Proj_Confidence_Rank</t>
  </si>
  <si>
    <t>Median_Team1_Output</t>
  </si>
  <si>
    <t>Median_Team2_Output</t>
  </si>
  <si>
    <t>Median_Output_Diff</t>
  </si>
  <si>
    <t>Famous Idaho Potato Bowl</t>
  </si>
  <si>
    <t>Kent State</t>
  </si>
  <si>
    <t>Wyoming</t>
  </si>
  <si>
    <t>Sun Bowl</t>
  </si>
  <si>
    <t>Washington State</t>
  </si>
  <si>
    <t>Central Michigan</t>
  </si>
  <si>
    <t>Las Vegas Bowl</t>
  </si>
  <si>
    <t>Wisconsin</t>
  </si>
  <si>
    <t>Arizona State</t>
  </si>
  <si>
    <t>Cotton Bowl (CFP Semifinal)</t>
  </si>
  <si>
    <t>Cincinnati</t>
  </si>
  <si>
    <t>Alabama</t>
  </si>
  <si>
    <t>Fiesta Bowl</t>
  </si>
  <si>
    <t>Oklahoma State</t>
  </si>
  <si>
    <t>Notre Dame</t>
  </si>
  <si>
    <t>Texas Bowl</t>
  </si>
  <si>
    <t>LSU</t>
  </si>
  <si>
    <t>Kansas State</t>
  </si>
  <si>
    <t>Sugar Bowl</t>
  </si>
  <si>
    <t>Baylor</t>
  </si>
  <si>
    <t>Ole Miss</t>
  </si>
  <si>
    <t>Cheez-It Bowl</t>
  </si>
  <si>
    <t>Clemson</t>
  </si>
  <si>
    <t>Iowa State</t>
  </si>
  <si>
    <t>Myrtle Beach Bowl</t>
  </si>
  <si>
    <t>Old Dominion</t>
  </si>
  <si>
    <t>Tulsa</t>
  </si>
  <si>
    <t>New Orleans Bowl</t>
  </si>
  <si>
    <t>Louisiana</t>
  </si>
  <si>
    <t>Marshall</t>
  </si>
  <si>
    <t>Orange Bowl (CFP Semifinal)</t>
  </si>
  <si>
    <t>Georgia</t>
  </si>
  <si>
    <t>Michigan</t>
  </si>
  <si>
    <t>Outback Bowl</t>
  </si>
  <si>
    <t>Penn State</t>
  </si>
  <si>
    <t>Arkansas</t>
  </si>
  <si>
    <t>CFP National Championship</t>
  </si>
  <si>
    <t>Camellia Bowl</t>
  </si>
  <si>
    <t>Georgia State</t>
  </si>
  <si>
    <t>Ball State</t>
  </si>
  <si>
    <t>Independence Bowl</t>
  </si>
  <si>
    <t>UAB</t>
  </si>
  <si>
    <t>BYU</t>
  </si>
  <si>
    <t>Alamo Bowl</t>
  </si>
  <si>
    <t>Oregon</t>
  </si>
  <si>
    <t>Oklahoma</t>
  </si>
  <si>
    <t>LA Bowl</t>
  </si>
  <si>
    <t>Utah State</t>
  </si>
  <si>
    <t>Oregon State</t>
  </si>
  <si>
    <t>Rose Bowl</t>
  </si>
  <si>
    <t>Utah</t>
  </si>
  <si>
    <t>Ohio State</t>
  </si>
  <si>
    <t>Gasparilla Bowl</t>
  </si>
  <si>
    <t>UCF</t>
  </si>
  <si>
    <t>Florida</t>
  </si>
  <si>
    <t>Pinstripe Bowl</t>
  </si>
  <si>
    <t>Maryland</t>
  </si>
  <si>
    <t>Virginia Tech</t>
  </si>
  <si>
    <t>Birmingham Bowl</t>
  </si>
  <si>
    <t>Houston</t>
  </si>
  <si>
    <t>Auburn</t>
  </si>
  <si>
    <t>First Responder Bowl</t>
  </si>
  <si>
    <t>Air Force</t>
  </si>
  <si>
    <t>Louisville</t>
  </si>
  <si>
    <t>Music City Bowl</t>
  </si>
  <si>
    <t>Tennessee</t>
  </si>
  <si>
    <t>Purdue</t>
  </si>
  <si>
    <t>Frisco Classic</t>
  </si>
  <si>
    <t>North Texas</t>
  </si>
  <si>
    <t>Miami (OH)</t>
  </si>
  <si>
    <t>Quick Lane Bowl</t>
  </si>
  <si>
    <t>Western Michigan</t>
  </si>
  <si>
    <t>Nevada</t>
  </si>
  <si>
    <t>Boca Raton Bowl</t>
  </si>
  <si>
    <t>Western Kentucky</t>
  </si>
  <si>
    <t>Appalachian State</t>
  </si>
  <si>
    <t>Citrus Bowl</t>
  </si>
  <si>
    <t>Iowa</t>
  </si>
  <si>
    <t>Kentucky</t>
  </si>
  <si>
    <t>Guaranteed Rate Bowl</t>
  </si>
  <si>
    <t>West Virginia</t>
  </si>
  <si>
    <t>Minnesota</t>
  </si>
  <si>
    <t>Peach Bowl</t>
  </si>
  <si>
    <t>Pittsburgh</t>
  </si>
  <si>
    <t>Michigan State</t>
  </si>
  <si>
    <t>Frisco Bowl</t>
  </si>
  <si>
    <t>UTSA</t>
  </si>
  <si>
    <t>San Diego State</t>
  </si>
  <si>
    <t>Liberty Bowl</t>
  </si>
  <si>
    <t>Mississippi State</t>
  </si>
  <si>
    <t>Texas Tech</t>
  </si>
  <si>
    <t>Celebration Bowl (HBCU National Championship)</t>
  </si>
  <si>
    <t>South Carolina State</t>
  </si>
  <si>
    <t>Jackson State</t>
  </si>
  <si>
    <t>LendingTree Bowl</t>
  </si>
  <si>
    <t>Eastern Michigan</t>
  </si>
  <si>
    <t>Liberty</t>
  </si>
  <si>
    <t>Bahamas Bowl</t>
  </si>
  <si>
    <t>Middle Tennessee</t>
  </si>
  <si>
    <t>Toledo</t>
  </si>
  <si>
    <t>Duke’s Mayo Bowl</t>
  </si>
  <si>
    <t>North Carolina</t>
  </si>
  <si>
    <t>South Carolina</t>
  </si>
  <si>
    <t>Armed Forces Bowl</t>
  </si>
  <si>
    <t>Missouri</t>
  </si>
  <si>
    <t>Army</t>
  </si>
  <si>
    <t>New Mexico Bowl</t>
  </si>
  <si>
    <t>UTEP</t>
  </si>
  <si>
    <t>Fresno State</t>
  </si>
  <si>
    <t>Gator Bowl</t>
  </si>
  <si>
    <t>Wake Forest</t>
  </si>
  <si>
    <t>Rutgers</t>
  </si>
  <si>
    <t>Cure Bowl</t>
  </si>
  <si>
    <t>Northern Illinois</t>
  </si>
  <si>
    <t>Coastal Carolina</t>
  </si>
  <si>
    <t>Conference</t>
  </si>
  <si>
    <t>Win_Pct</t>
  </si>
  <si>
    <t>Total Games</t>
  </si>
  <si>
    <t>MWC</t>
  </si>
  <si>
    <t>American</t>
  </si>
  <si>
    <t>Sun Belt</t>
  </si>
  <si>
    <t>Big 12</t>
  </si>
  <si>
    <t>Big 10</t>
  </si>
  <si>
    <t>Independent</t>
  </si>
  <si>
    <t>SEC</t>
  </si>
  <si>
    <t>CUSA</t>
  </si>
  <si>
    <t>MAC</t>
  </si>
  <si>
    <t>ACC</t>
  </si>
  <si>
    <t>Pac 12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</si>
</sst>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4" borderId="2" applyNumberFormat="1" applyFont="1" applyFill="1" applyBorder="1" applyAlignment="1" applyProtection="0">
      <alignment vertical="top" wrapText="1"/>
    </xf>
    <xf numFmtId="49" fontId="0" fillId="4" borderId="3" applyNumberFormat="1" applyFont="1" applyFill="1" applyBorder="1" applyAlignment="1" applyProtection="0">
      <alignment vertical="top" wrapText="1"/>
    </xf>
    <xf numFmtId="0" fontId="0" fillId="4" borderId="4" applyNumberFormat="1" applyFont="1" applyFill="1" applyBorder="1" applyAlignment="1" applyProtection="0">
      <alignment vertical="top" wrapText="1"/>
    </xf>
    <xf numFmtId="49" fontId="0" fillId="4" borderId="4" applyNumberFormat="1" applyFont="1" applyFill="1" applyBorder="1" applyAlignment="1" applyProtection="0">
      <alignment vertical="top" wrapText="1"/>
    </xf>
    <xf numFmtId="49" fontId="2" fillId="4" borderId="5" applyNumberFormat="1" applyFont="1" applyFill="1" applyBorder="1" applyAlignment="1" applyProtection="0">
      <alignment vertical="top" wrapText="1"/>
    </xf>
    <xf numFmtId="49" fontId="0" fillId="4" borderId="6" applyNumberFormat="1" applyFont="1" applyFill="1" applyBorder="1" applyAlignment="1" applyProtection="0">
      <alignment vertical="top" wrapText="1"/>
    </xf>
    <xf numFmtId="0" fontId="0" fillId="4" borderId="7" applyNumberFormat="1" applyFont="1" applyFill="1" applyBorder="1" applyAlignment="1" applyProtection="0">
      <alignment vertical="top" wrapText="1"/>
    </xf>
    <xf numFmtId="49" fontId="0" fillId="4" borderId="7" applyNumberFormat="1" applyFont="1" applyFill="1" applyBorder="1" applyAlignment="1" applyProtection="0">
      <alignment vertical="top" wrapText="1"/>
    </xf>
    <xf numFmtId="0" fontId="0" fillId="4" borderId="7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88f94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H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</row>
    <row r="2" ht="20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</row>
    <row r="3" ht="68.25" customHeight="1">
      <c r="A3" s="4">
        <v>3</v>
      </c>
      <c r="B3" s="5">
        <v>43</v>
      </c>
      <c r="C3" s="6">
        <v>18</v>
      </c>
      <c r="D3" s="6">
        <f>B3/(B3+C3)</f>
        <v>0.704918032786885</v>
      </c>
      <c r="E3" s="6">
        <v>21</v>
      </c>
      <c r="F3" s="6">
        <v>40</v>
      </c>
      <c r="G3" s="6">
        <f>E3/(E3+F3)</f>
        <v>0.344262295081967</v>
      </c>
      <c r="H3" t="s" s="7">
        <v>9</v>
      </c>
    </row>
    <row r="4" ht="20.05" customHeight="1">
      <c r="A4" s="8">
        <v>4</v>
      </c>
      <c r="B4" s="9">
        <v>44</v>
      </c>
      <c r="C4" s="10">
        <v>13</v>
      </c>
      <c r="D4" s="10">
        <f>B4/(B4+C4)</f>
        <v>0.771929824561404</v>
      </c>
      <c r="E4" s="10">
        <v>34</v>
      </c>
      <c r="F4" s="10">
        <v>23</v>
      </c>
      <c r="G4" s="10">
        <f>E4/(E4+F4)</f>
        <v>0.596491228070175</v>
      </c>
      <c r="H4" s="11"/>
    </row>
    <row r="5" ht="20.05" customHeight="1">
      <c r="A5" s="8">
        <v>5</v>
      </c>
      <c r="B5" s="9">
        <v>40</v>
      </c>
      <c r="C5" s="10">
        <v>20</v>
      </c>
      <c r="D5" s="10">
        <f>B5/(B5+C5)</f>
        <v>0.666666666666667</v>
      </c>
      <c r="E5" s="10">
        <v>28</v>
      </c>
      <c r="F5" s="10">
        <v>32</v>
      </c>
      <c r="G5" s="10">
        <f>E5/(E5+F5)</f>
        <v>0.466666666666667</v>
      </c>
      <c r="H5" s="11"/>
    </row>
    <row r="6" ht="20.05" customHeight="1">
      <c r="A6" s="8">
        <v>6</v>
      </c>
      <c r="B6" s="9">
        <v>34</v>
      </c>
      <c r="C6" s="10">
        <v>17</v>
      </c>
      <c r="D6" s="10">
        <f>B6/(B6+C6)</f>
        <v>0.666666666666667</v>
      </c>
      <c r="E6" s="10">
        <v>24</v>
      </c>
      <c r="F6" s="10">
        <v>27</v>
      </c>
      <c r="G6" s="10">
        <f>E6/(E6+F6)</f>
        <v>0.470588235294118</v>
      </c>
      <c r="H6" s="11"/>
    </row>
    <row r="7" ht="20.05" customHeight="1">
      <c r="A7" s="8">
        <v>7</v>
      </c>
      <c r="B7" s="9">
        <v>36</v>
      </c>
      <c r="C7" s="10">
        <v>15</v>
      </c>
      <c r="D7" s="10">
        <f>B7/(B7+C7)</f>
        <v>0.705882352941176</v>
      </c>
      <c r="E7" s="10">
        <v>26</v>
      </c>
      <c r="F7" s="10">
        <v>25</v>
      </c>
      <c r="G7" s="10">
        <f>E7/(E7+F7)</f>
        <v>0.509803921568627</v>
      </c>
      <c r="H7" s="11"/>
    </row>
    <row r="8" ht="20.05" customHeight="1">
      <c r="A8" s="8">
        <v>8</v>
      </c>
      <c r="B8" s="9">
        <v>37</v>
      </c>
      <c r="C8" s="10">
        <v>15</v>
      </c>
      <c r="D8" s="10">
        <f>B8/(B8+C8)</f>
        <v>0.711538461538462</v>
      </c>
      <c r="E8" s="10">
        <v>24</v>
      </c>
      <c r="F8" s="10">
        <v>28</v>
      </c>
      <c r="G8" s="10">
        <f>E8/(E8+F8)</f>
        <v>0.461538461538462</v>
      </c>
      <c r="H8" s="11"/>
    </row>
    <row r="9" ht="20.05" customHeight="1">
      <c r="A9" s="8">
        <v>9</v>
      </c>
      <c r="B9" s="9">
        <v>37</v>
      </c>
      <c r="C9" s="10">
        <v>16</v>
      </c>
      <c r="D9" s="10">
        <f>B9/(B9+C9)</f>
        <v>0.69811320754717</v>
      </c>
      <c r="E9" s="10">
        <v>25</v>
      </c>
      <c r="F9" s="10">
        <v>28</v>
      </c>
      <c r="G9" s="10">
        <f>E9/(E9+F9)</f>
        <v>0.471698113207547</v>
      </c>
      <c r="H9" s="11"/>
    </row>
    <row r="10" ht="20.05" customHeight="1">
      <c r="A10" s="8">
        <v>10</v>
      </c>
      <c r="B10" s="9">
        <v>39</v>
      </c>
      <c r="C10" s="10">
        <v>20</v>
      </c>
      <c r="D10" s="10">
        <f>B10/(B10+C10)</f>
        <v>0.6610169491525421</v>
      </c>
      <c r="E10" s="10">
        <v>23</v>
      </c>
      <c r="F10" s="10">
        <v>36</v>
      </c>
      <c r="G10" s="10">
        <f>E10/(E10+F10)</f>
        <v>0.389830508474576</v>
      </c>
      <c r="H10" s="11"/>
    </row>
    <row r="11" ht="20.05" customHeight="1">
      <c r="A11" s="8">
        <v>11</v>
      </c>
      <c r="B11" s="9">
        <v>43</v>
      </c>
      <c r="C11" s="10">
        <v>17</v>
      </c>
      <c r="D11" s="10">
        <f>B11/(B11+C11)</f>
        <v>0.716666666666667</v>
      </c>
      <c r="E11" s="10">
        <v>32</v>
      </c>
      <c r="F11" s="10">
        <v>28</v>
      </c>
      <c r="G11" s="10">
        <f>E11/(E11+F11)</f>
        <v>0.533333333333333</v>
      </c>
      <c r="H11" s="11"/>
    </row>
    <row r="12" ht="20.05" customHeight="1">
      <c r="A12" s="8">
        <v>12</v>
      </c>
      <c r="B12" s="9">
        <v>52</v>
      </c>
      <c r="C12" s="10">
        <v>13</v>
      </c>
      <c r="D12" s="10">
        <f>B12/(B12+C12)</f>
        <v>0.8</v>
      </c>
      <c r="E12" s="10">
        <v>31</v>
      </c>
      <c r="F12" s="10">
        <v>34</v>
      </c>
      <c r="G12" s="10">
        <f>E12/(E12+F12)</f>
        <v>0.476923076923077</v>
      </c>
      <c r="H12" s="11"/>
    </row>
    <row r="13" ht="20.05" customHeight="1">
      <c r="A13" s="8">
        <v>13</v>
      </c>
      <c r="B13" s="9">
        <v>48</v>
      </c>
      <c r="C13" s="10">
        <v>17</v>
      </c>
      <c r="D13" s="10">
        <f>B13/(B13+C13)</f>
        <v>0.7384615384615379</v>
      </c>
      <c r="E13" s="10">
        <v>30</v>
      </c>
      <c r="F13" s="10">
        <v>35</v>
      </c>
      <c r="G13" s="10">
        <f>E13/(E13+F13)</f>
        <v>0.461538461538462</v>
      </c>
      <c r="H13" s="11"/>
    </row>
    <row r="14" ht="32.05" customHeight="1">
      <c r="A14" s="8">
        <v>14</v>
      </c>
      <c r="B14" s="9">
        <v>7</v>
      </c>
      <c r="C14" s="10">
        <v>5</v>
      </c>
      <c r="D14" s="10">
        <f>B14/(B14+C14)</f>
        <v>0.583333333333333</v>
      </c>
      <c r="E14" s="10">
        <v>6</v>
      </c>
      <c r="F14" s="10">
        <v>6</v>
      </c>
      <c r="G14" s="10">
        <f>E14/(E14+F14)</f>
        <v>0.5</v>
      </c>
      <c r="H14" t="s" s="12">
        <v>10</v>
      </c>
    </row>
    <row r="15" ht="56.05" customHeight="1">
      <c r="A15" s="8">
        <v>15</v>
      </c>
      <c r="B15" s="9">
        <v>23</v>
      </c>
      <c r="C15" s="10">
        <v>14</v>
      </c>
      <c r="D15" s="10">
        <f>B15/(B15+C15)</f>
        <v>0.621621621621622</v>
      </c>
      <c r="E15" s="10">
        <v>14</v>
      </c>
      <c r="F15" s="10">
        <v>23</v>
      </c>
      <c r="G15" s="10">
        <f>E15/(E15+F15)</f>
        <v>0.378378378378378</v>
      </c>
      <c r="H15" t="s" s="12">
        <v>11</v>
      </c>
    </row>
    <row r="16" ht="20.05" customHeight="1">
      <c r="A16" s="8">
        <v>16</v>
      </c>
      <c r="B16" s="13"/>
      <c r="C16" s="11"/>
      <c r="D16" s="11">
        <f>B16/(B16+C16)</f>
      </c>
      <c r="E16" s="11"/>
      <c r="F16" s="11"/>
      <c r="G16" s="11">
        <f>E16/(E16+F16)</f>
      </c>
      <c r="H16" s="11"/>
    </row>
    <row r="17" ht="20.05" customHeight="1">
      <c r="A17" s="14"/>
      <c r="B17" s="13"/>
      <c r="C17" s="11"/>
      <c r="D17" s="11">
        <f>B17/(B17+C17)</f>
      </c>
      <c r="E17" s="11"/>
      <c r="F17" s="11"/>
      <c r="G17" s="11">
        <f>E17/(E17+F17)</f>
      </c>
      <c r="H17" s="11"/>
    </row>
    <row r="18" ht="20.05" customHeight="1">
      <c r="A18" s="14"/>
      <c r="B18" s="13"/>
      <c r="C18" s="11"/>
      <c r="D18" s="11">
        <f>B18/(B18+C18)</f>
      </c>
      <c r="E18" s="11"/>
      <c r="F18" s="11"/>
      <c r="G18" s="11">
        <f>E18/(E18+F18)</f>
      </c>
      <c r="H18" s="11"/>
    </row>
    <row r="19" ht="20.05" customHeight="1">
      <c r="A19" s="14"/>
      <c r="B19" s="13"/>
      <c r="C19" s="11"/>
      <c r="D19" s="11">
        <f>B19/(B19+C19)</f>
      </c>
      <c r="E19" s="11"/>
      <c r="F19" s="11"/>
      <c r="G19" s="11">
        <f>E19/(E19+F19)</f>
      </c>
      <c r="H19" s="11"/>
    </row>
    <row r="20" ht="20.05" customHeight="1">
      <c r="A20" s="14"/>
      <c r="B20" s="13"/>
      <c r="C20" s="11"/>
      <c r="D20" s="11">
        <f>B20/(B20+C20)</f>
      </c>
      <c r="E20" s="11"/>
      <c r="F20" s="11"/>
      <c r="G20" s="11">
        <f>E20/(E20+F20)</f>
      </c>
      <c r="H20" s="11"/>
    </row>
    <row r="21" ht="20.05" customHeight="1">
      <c r="A21" s="14"/>
      <c r="B21" s="13"/>
      <c r="C21" s="11"/>
      <c r="D21" s="11">
        <f>B21/(B21+C21)</f>
      </c>
      <c r="E21" s="11"/>
      <c r="F21" s="11"/>
      <c r="G21" s="11">
        <f>E21/(E21+F21)</f>
      </c>
      <c r="H21" s="11"/>
    </row>
    <row r="22" ht="20.05" customHeight="1">
      <c r="A22" t="s" s="15">
        <v>12</v>
      </c>
      <c r="B22" s="9">
        <f>SUM(B3:B18)</f>
        <v>483</v>
      </c>
      <c r="C22" s="10">
        <f>SUM(C3:C18)</f>
        <v>200</v>
      </c>
      <c r="D22" s="10">
        <f>B22/(B22+C22)</f>
        <v>0.707174231332357</v>
      </c>
      <c r="E22" s="10">
        <f>SUM(E3:E18)</f>
        <v>318</v>
      </c>
      <c r="F22" s="10">
        <f>SUM(F3:F18)</f>
        <v>365</v>
      </c>
      <c r="G22" s="10">
        <f>E22/(E22+F22)</f>
        <v>0.465592972181552</v>
      </c>
      <c r="H22" s="11"/>
    </row>
    <row r="23" ht="20.05" customHeight="1">
      <c r="A23" s="14"/>
      <c r="B23" s="13"/>
      <c r="C23" s="11"/>
      <c r="D23" s="11">
        <f>B23/(B23+C23)</f>
      </c>
      <c r="E23" s="11"/>
      <c r="F23" s="11"/>
      <c r="G23" s="11">
        <f>E23/(E23+F23)</f>
      </c>
      <c r="H23" s="11"/>
    </row>
  </sheetData>
  <mergeCells count="1">
    <mergeCell ref="A1:H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41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1" width="16.3516" style="16" customWidth="1"/>
    <col min="12" max="16384" width="16.3516" style="16" customWidth="1"/>
  </cols>
  <sheetData>
    <row r="1" ht="27.65" customHeight="1">
      <c r="A1" t="s" s="2">
        <v>13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32.25" customHeight="1">
      <c r="A2" t="s" s="3">
        <v>14</v>
      </c>
      <c r="B2" t="s" s="3">
        <v>15</v>
      </c>
      <c r="C2" t="s" s="3">
        <v>16</v>
      </c>
      <c r="D2" t="s" s="3">
        <v>17</v>
      </c>
      <c r="E2" t="s" s="3">
        <v>18</v>
      </c>
      <c r="F2" t="s" s="3">
        <v>19</v>
      </c>
      <c r="G2" t="s" s="3">
        <v>20</v>
      </c>
      <c r="H2" t="s" s="3">
        <v>21</v>
      </c>
      <c r="I2" t="s" s="3">
        <v>22</v>
      </c>
      <c r="J2" t="s" s="3">
        <v>23</v>
      </c>
      <c r="K2" t="s" s="3">
        <v>24</v>
      </c>
    </row>
    <row r="3" ht="32.25" customHeight="1">
      <c r="A3" t="s" s="17">
        <v>25</v>
      </c>
      <c r="B3" t="s" s="18">
        <v>26</v>
      </c>
      <c r="C3" s="19">
        <v>64.14254</v>
      </c>
      <c r="D3" t="s" s="20">
        <v>27</v>
      </c>
      <c r="E3" s="19">
        <v>63.64693</v>
      </c>
      <c r="F3" s="19">
        <f>MAX(C3,E3)-MIN(C3,E3)</f>
        <v>0.49561</v>
      </c>
      <c r="G3" t="s" s="20">
        <f>IF(C3&lt;E3,B3,IF(C3=E3,"TIE",D3))</f>
        <v>27</v>
      </c>
      <c r="H3" s="19">
        <v>1</v>
      </c>
      <c r="I3" s="19">
        <f>MEDIAN(C3:C33,C35:C41)</f>
        <v>41.245615</v>
      </c>
      <c r="J3" s="19">
        <f>MEDIAN(E3:E33,E35:E41)</f>
        <v>38.0943</v>
      </c>
      <c r="K3" s="19">
        <f>I3-J3</f>
        <v>3.151315</v>
      </c>
    </row>
    <row r="4" ht="20.05" customHeight="1">
      <c r="A4" t="s" s="21">
        <v>28</v>
      </c>
      <c r="B4" t="s" s="22">
        <v>29</v>
      </c>
      <c r="C4" s="23">
        <v>46.91447</v>
      </c>
      <c r="D4" t="s" s="24">
        <v>30</v>
      </c>
      <c r="E4" s="23">
        <v>47.5307</v>
      </c>
      <c r="F4" s="23">
        <f>MAX(C4,E4)-MIN(C4,E4)</f>
        <v>0.6162300000000001</v>
      </c>
      <c r="G4" t="s" s="24">
        <f>IF(C4&lt;E4,B4,IF(C4=E4,"TIE",D4))</f>
        <v>29</v>
      </c>
      <c r="H4" s="23">
        <v>2</v>
      </c>
      <c r="I4" s="25"/>
      <c r="J4" s="25"/>
      <c r="K4" s="25"/>
    </row>
    <row r="5" ht="20.05" customHeight="1">
      <c r="A5" t="s" s="21">
        <v>31</v>
      </c>
      <c r="B5" t="s" s="22">
        <v>32</v>
      </c>
      <c r="C5" s="23">
        <v>35.59868</v>
      </c>
      <c r="D5" t="s" s="24">
        <v>33</v>
      </c>
      <c r="E5" s="23">
        <v>37.42982</v>
      </c>
      <c r="F5" s="23">
        <f>MAX(C5,E5)-MIN(C5,E5)</f>
        <v>1.83114</v>
      </c>
      <c r="G5" t="s" s="24">
        <f>IF(C5&lt;E5,B5,IF(C5=E5,"TIE",D5))</f>
        <v>32</v>
      </c>
      <c r="H5" s="23">
        <v>3</v>
      </c>
      <c r="I5" s="25"/>
      <c r="J5" s="25"/>
      <c r="K5" s="25"/>
    </row>
    <row r="6" ht="32.05" customHeight="1">
      <c r="A6" t="s" s="21">
        <v>34</v>
      </c>
      <c r="B6" t="s" s="22">
        <v>35</v>
      </c>
      <c r="C6" s="23">
        <v>17.72149</v>
      </c>
      <c r="D6" t="s" s="24">
        <v>36</v>
      </c>
      <c r="E6" s="23">
        <v>14.88816</v>
      </c>
      <c r="F6" s="23">
        <f>MAX(C6,E6)-MIN(C6,E6)</f>
        <v>2.83333</v>
      </c>
      <c r="G6" t="s" s="24">
        <f>IF(C6&lt;E6,B6,IF(C6=E6,"TIE",D6))</f>
        <v>36</v>
      </c>
      <c r="H6" s="23">
        <v>4</v>
      </c>
      <c r="I6" s="25"/>
      <c r="J6" s="25"/>
      <c r="K6" s="25"/>
    </row>
    <row r="7" ht="20.05" customHeight="1">
      <c r="A7" t="s" s="21">
        <v>37</v>
      </c>
      <c r="B7" t="s" s="22">
        <v>38</v>
      </c>
      <c r="C7" s="23">
        <v>27.12061</v>
      </c>
      <c r="D7" t="s" s="24">
        <v>39</v>
      </c>
      <c r="E7" s="23">
        <v>23.41009</v>
      </c>
      <c r="F7" s="23">
        <f>MAX(C7,E7)-MIN(C7,E7)</f>
        <v>3.71052</v>
      </c>
      <c r="G7" t="s" s="24">
        <f>IF(C7&lt;E7,B7,IF(C7=E7,"TIE",D7))</f>
        <v>39</v>
      </c>
      <c r="H7" s="23">
        <v>5</v>
      </c>
      <c r="I7" s="25"/>
      <c r="J7" s="25"/>
      <c r="K7" s="25"/>
    </row>
    <row r="8" ht="20.05" customHeight="1">
      <c r="A8" t="s" s="21">
        <v>40</v>
      </c>
      <c r="B8" t="s" s="22">
        <v>41</v>
      </c>
      <c r="C8" s="23">
        <v>45.53947</v>
      </c>
      <c r="D8" t="s" s="24">
        <v>42</v>
      </c>
      <c r="E8" s="23">
        <v>41.76096</v>
      </c>
      <c r="F8" s="23">
        <f>MAX(C8,E8)-MIN(C8,E8)</f>
        <v>3.77851</v>
      </c>
      <c r="G8" t="s" s="24">
        <f>IF(C8&lt;E8,B8,IF(C8=E8,"TIE",D8))</f>
        <v>42</v>
      </c>
      <c r="H8" s="23">
        <v>6</v>
      </c>
      <c r="I8" s="25"/>
      <c r="J8" s="25"/>
      <c r="K8" s="25"/>
    </row>
    <row r="9" ht="20.05" customHeight="1">
      <c r="A9" t="s" s="21">
        <v>43</v>
      </c>
      <c r="B9" t="s" s="22">
        <v>44</v>
      </c>
      <c r="C9" s="23">
        <v>25.16228</v>
      </c>
      <c r="D9" t="s" s="24">
        <v>45</v>
      </c>
      <c r="E9" s="23">
        <v>29.58114</v>
      </c>
      <c r="F9" s="23">
        <f>MAX(C9,E9)-MIN(C9,E9)</f>
        <v>4.41886</v>
      </c>
      <c r="G9" t="s" s="24">
        <f>IF(C9&lt;E9,B9,IF(C9=E9,"TIE",D9))</f>
        <v>44</v>
      </c>
      <c r="H9" s="23">
        <v>7</v>
      </c>
      <c r="I9" s="25"/>
      <c r="J9" s="25"/>
      <c r="K9" s="25"/>
    </row>
    <row r="10" ht="20.05" customHeight="1">
      <c r="A10" t="s" s="21">
        <v>46</v>
      </c>
      <c r="B10" t="s" s="22">
        <v>47</v>
      </c>
      <c r="C10" s="23">
        <v>32.54605</v>
      </c>
      <c r="D10" t="s" s="24">
        <v>48</v>
      </c>
      <c r="E10" s="23">
        <v>27.94518</v>
      </c>
      <c r="F10" s="23">
        <f>MAX(C10,E10)-MIN(C10,E10)</f>
        <v>4.60087</v>
      </c>
      <c r="G10" t="s" s="24">
        <f>IF(C10&lt;E10,B10,IF(C10=E10,"TIE",D10))</f>
        <v>48</v>
      </c>
      <c r="H10" s="23">
        <v>8</v>
      </c>
      <c r="I10" s="25"/>
      <c r="J10" s="25"/>
      <c r="K10" s="25"/>
    </row>
    <row r="11" ht="32.05" customHeight="1">
      <c r="A11" t="s" s="21">
        <v>49</v>
      </c>
      <c r="B11" t="s" s="22">
        <v>50</v>
      </c>
      <c r="C11" s="23">
        <v>62.14254</v>
      </c>
      <c r="D11" t="s" s="24">
        <v>51</v>
      </c>
      <c r="E11" s="23">
        <v>57.48465</v>
      </c>
      <c r="F11" s="23">
        <f>MAX(C11,E11)-MIN(C11,E11)</f>
        <v>4.65789</v>
      </c>
      <c r="G11" t="s" s="24">
        <f>IF(C11&lt;E11,B11,IF(C11=E11,"TIE",D11))</f>
        <v>51</v>
      </c>
      <c r="H11" s="23">
        <v>9</v>
      </c>
      <c r="I11" s="25"/>
      <c r="J11" s="25"/>
      <c r="K11" s="25"/>
    </row>
    <row r="12" ht="20.05" customHeight="1">
      <c r="A12" t="s" s="21">
        <v>52</v>
      </c>
      <c r="B12" t="s" s="22">
        <v>53</v>
      </c>
      <c r="C12" s="23">
        <v>36.42763</v>
      </c>
      <c r="D12" t="s" s="24">
        <v>54</v>
      </c>
      <c r="E12" s="23">
        <v>41.23684</v>
      </c>
      <c r="F12" s="23">
        <f>MAX(C12,E12)-MIN(C12,E12)</f>
        <v>4.80921</v>
      </c>
      <c r="G12" t="s" s="24">
        <f>IF(C12&lt;E12,B12,IF(C12=E12,"TIE",D12))</f>
        <v>53</v>
      </c>
      <c r="H12" s="23">
        <v>10</v>
      </c>
      <c r="I12" s="25"/>
      <c r="J12" s="25"/>
      <c r="K12" s="25"/>
    </row>
    <row r="13" ht="32.05" customHeight="1">
      <c r="A13" t="s" s="21">
        <v>55</v>
      </c>
      <c r="B13" t="s" s="22">
        <v>56</v>
      </c>
      <c r="C13" s="23">
        <v>10.56798</v>
      </c>
      <c r="D13" t="s" s="24">
        <v>57</v>
      </c>
      <c r="E13" s="23">
        <v>15.72368</v>
      </c>
      <c r="F13" s="23">
        <f>MAX(C13,E13)-MIN(C13,E13)</f>
        <v>5.1557</v>
      </c>
      <c r="G13" t="s" s="24">
        <f>IF(C13&lt;E13,B13,IF(C13=E13,"TIE",D13))</f>
        <v>56</v>
      </c>
      <c r="H13" s="23">
        <v>11</v>
      </c>
      <c r="I13" s="25"/>
      <c r="J13" s="25"/>
      <c r="K13" s="25"/>
    </row>
    <row r="14" ht="20.05" customHeight="1">
      <c r="A14" t="s" s="21">
        <v>58</v>
      </c>
      <c r="B14" t="s" s="22">
        <v>59</v>
      </c>
      <c r="C14" s="23">
        <v>37.87719</v>
      </c>
      <c r="D14" t="s" s="24">
        <v>60</v>
      </c>
      <c r="E14" s="23">
        <v>32.59211</v>
      </c>
      <c r="F14" s="23">
        <f>MAX(C14,E14)-MIN(C14,E14)</f>
        <v>5.28508</v>
      </c>
      <c r="G14" t="s" s="24">
        <f>IF(C14&lt;E14,B14,IF(C14=E14,"TIE",D14))</f>
        <v>60</v>
      </c>
      <c r="H14" s="23">
        <v>12</v>
      </c>
      <c r="I14" s="25"/>
      <c r="J14" s="25"/>
      <c r="K14" s="25"/>
    </row>
    <row r="15" ht="32.05" customHeight="1">
      <c r="A15" t="s" s="21">
        <v>61</v>
      </c>
      <c r="B15" t="s" s="22">
        <v>56</v>
      </c>
      <c r="C15" s="23">
        <v>10.56798</v>
      </c>
      <c r="D15" t="s" s="24">
        <v>36</v>
      </c>
      <c r="E15" s="23">
        <v>16.01535</v>
      </c>
      <c r="F15" s="23">
        <f>MAX(C15,E15)-MIN(C15,E15)</f>
        <v>5.44737</v>
      </c>
      <c r="G15" t="s" s="24">
        <f>IF(C15&lt;E15,B15,IF(C15=E15,"TIE",D15))</f>
        <v>56</v>
      </c>
      <c r="H15" s="23">
        <v>13</v>
      </c>
      <c r="I15" s="25"/>
      <c r="J15" s="25"/>
      <c r="K15" s="25"/>
    </row>
    <row r="16" ht="20.05" customHeight="1">
      <c r="A16" t="s" s="21">
        <v>62</v>
      </c>
      <c r="B16" t="s" s="22">
        <v>63</v>
      </c>
      <c r="C16" s="23">
        <v>62.23904</v>
      </c>
      <c r="D16" t="s" s="24">
        <v>64</v>
      </c>
      <c r="E16" s="23">
        <v>68.17762999999999</v>
      </c>
      <c r="F16" s="23">
        <f>MAX(C16,E16)-MIN(C16,E16)</f>
        <v>5.93859</v>
      </c>
      <c r="G16" t="s" s="24">
        <f>IF(C16&lt;E16,B16,IF(C16=E16,"TIE",D16))</f>
        <v>63</v>
      </c>
      <c r="H16" s="23">
        <v>14</v>
      </c>
      <c r="I16" s="25"/>
      <c r="J16" s="25"/>
      <c r="K16" s="25"/>
    </row>
    <row r="17" ht="32.05" customHeight="1">
      <c r="A17" t="s" s="21">
        <v>65</v>
      </c>
      <c r="B17" t="s" s="22">
        <v>66</v>
      </c>
      <c r="C17" s="23">
        <v>40.97588</v>
      </c>
      <c r="D17" t="s" s="24">
        <v>67</v>
      </c>
      <c r="E17" s="23">
        <v>33.99342</v>
      </c>
      <c r="F17" s="23">
        <f>MAX(C17,E17)-MIN(C17,E17)</f>
        <v>6.98246</v>
      </c>
      <c r="G17" t="s" s="24">
        <f>IF(C17&lt;E17,B17,IF(C17=E17,"TIE",D17))</f>
        <v>67</v>
      </c>
      <c r="H17" s="23">
        <v>15</v>
      </c>
      <c r="I17" s="25"/>
      <c r="J17" s="25"/>
      <c r="K17" s="25"/>
    </row>
    <row r="18" ht="20.05" customHeight="1">
      <c r="A18" t="s" s="21">
        <v>68</v>
      </c>
      <c r="B18" t="s" s="22">
        <v>69</v>
      </c>
      <c r="C18" s="23">
        <v>37.8136</v>
      </c>
      <c r="D18" t="s" s="24">
        <v>70</v>
      </c>
      <c r="E18" s="23">
        <v>29.75877</v>
      </c>
      <c r="F18" s="23">
        <f>MAX(C18,E18)-MIN(C18,E18)</f>
        <v>8.054830000000001</v>
      </c>
      <c r="G18" t="s" s="24">
        <f>IF(C18&lt;E18,B18,IF(C18=E18,"TIE",D18))</f>
        <v>70</v>
      </c>
      <c r="H18" s="23">
        <v>16</v>
      </c>
      <c r="I18" s="25"/>
      <c r="J18" s="25"/>
      <c r="K18" s="25"/>
    </row>
    <row r="19" ht="20.05" customHeight="1">
      <c r="A19" t="s" s="21">
        <v>71</v>
      </c>
      <c r="B19" t="s" s="22">
        <v>72</v>
      </c>
      <c r="C19" s="23">
        <v>49.56579</v>
      </c>
      <c r="D19" t="s" s="24">
        <v>73</v>
      </c>
      <c r="E19" s="23">
        <v>41.43202</v>
      </c>
      <c r="F19" s="23">
        <f>MAX(C19,E19)-MIN(C19,E19)</f>
        <v>8.13377</v>
      </c>
      <c r="G19" t="s" s="24">
        <f>IF(C19&lt;E19,B19,IF(C19=E19,"TIE",D19))</f>
        <v>73</v>
      </c>
      <c r="H19" s="23">
        <v>17</v>
      </c>
      <c r="I19" s="25"/>
      <c r="J19" s="25"/>
      <c r="K19" s="25"/>
    </row>
    <row r="20" ht="20.05" customHeight="1">
      <c r="A20" t="s" s="21">
        <v>74</v>
      </c>
      <c r="B20" t="s" s="22">
        <v>75</v>
      </c>
      <c r="C20" s="23">
        <v>25.6447</v>
      </c>
      <c r="D20" t="s" s="24">
        <v>76</v>
      </c>
      <c r="E20" s="23">
        <v>17.20614</v>
      </c>
      <c r="F20" s="23">
        <f>MAX(C20,E20)-MIN(C20,E20)</f>
        <v>8.438560000000001</v>
      </c>
      <c r="G20" t="s" s="24">
        <f>IF(C20&lt;E20,B20,IF(C20=E20,"TIE",D20))</f>
        <v>76</v>
      </c>
      <c r="H20" s="23">
        <v>18</v>
      </c>
      <c r="I20" s="25"/>
      <c r="J20" s="25"/>
      <c r="K20" s="25"/>
    </row>
    <row r="21" ht="20.05" customHeight="1">
      <c r="A21" t="s" s="21">
        <v>77</v>
      </c>
      <c r="B21" t="s" s="22">
        <v>78</v>
      </c>
      <c r="C21" s="23">
        <v>47.54605</v>
      </c>
      <c r="D21" t="s" s="24">
        <v>79</v>
      </c>
      <c r="E21" s="23">
        <v>39.01754</v>
      </c>
      <c r="F21" s="23">
        <f>MAX(C21,E21)-MIN(C21,E21)</f>
        <v>8.528510000000001</v>
      </c>
      <c r="G21" t="s" s="24">
        <f>IF(C21&lt;E21,B21,IF(C21=E21,"TIE",D21))</f>
        <v>79</v>
      </c>
      <c r="H21" s="23">
        <v>19</v>
      </c>
      <c r="I21" s="25"/>
      <c r="J21" s="25"/>
      <c r="K21" s="25"/>
    </row>
    <row r="22" ht="20.05" customHeight="1">
      <c r="A22" t="s" s="21">
        <v>80</v>
      </c>
      <c r="B22" t="s" s="22">
        <v>81</v>
      </c>
      <c r="C22" s="23">
        <v>61.55921</v>
      </c>
      <c r="D22" t="s" s="24">
        <v>82</v>
      </c>
      <c r="E22" s="23">
        <v>52.48465</v>
      </c>
      <c r="F22" s="23">
        <f>MAX(C22,E22)-MIN(C22,E22)</f>
        <v>9.07456</v>
      </c>
      <c r="G22" t="s" s="24">
        <f>IF(C22&lt;E22,B22,IF(C22=E22,"TIE",D22))</f>
        <v>82</v>
      </c>
      <c r="H22" s="23">
        <v>20</v>
      </c>
      <c r="I22" s="25"/>
      <c r="J22" s="25"/>
      <c r="K22" s="25"/>
    </row>
    <row r="23" ht="20.05" customHeight="1">
      <c r="A23" t="s" s="21">
        <v>83</v>
      </c>
      <c r="B23" t="s" s="22">
        <v>84</v>
      </c>
      <c r="C23" s="23">
        <v>27.36842</v>
      </c>
      <c r="D23" t="s" s="24">
        <v>85</v>
      </c>
      <c r="E23" s="23">
        <v>36.48684</v>
      </c>
      <c r="F23" s="23">
        <f>MAX(C23,E23)-MIN(C23,E23)</f>
        <v>9.11842</v>
      </c>
      <c r="G23" t="s" s="24">
        <f>IF(C23&lt;E23,B23,IF(C23=E23,"TIE",D23))</f>
        <v>84</v>
      </c>
      <c r="H23" s="23">
        <v>21</v>
      </c>
      <c r="I23" s="25"/>
      <c r="J23" s="25"/>
      <c r="K23" s="25"/>
    </row>
    <row r="24" ht="32.05" customHeight="1">
      <c r="A24" t="s" s="21">
        <v>86</v>
      </c>
      <c r="B24" t="s" s="22">
        <v>87</v>
      </c>
      <c r="C24" s="23">
        <v>34.48246</v>
      </c>
      <c r="D24" t="s" s="24">
        <v>88</v>
      </c>
      <c r="E24" s="23">
        <v>43.67325</v>
      </c>
      <c r="F24" s="23">
        <f>MAX(C24,E24)-MIN(C24,E24)</f>
        <v>9.19079</v>
      </c>
      <c r="G24" t="s" s="24">
        <f>IF(C24&lt;E24,B24,IF(C24=E24,"TIE",D24))</f>
        <v>87</v>
      </c>
      <c r="H24" s="23">
        <v>22</v>
      </c>
      <c r="I24" s="25"/>
      <c r="J24" s="25"/>
      <c r="K24" s="25"/>
    </row>
    <row r="25" ht="20.05" customHeight="1">
      <c r="A25" t="s" s="21">
        <v>89</v>
      </c>
      <c r="B25" t="s" s="22">
        <v>90</v>
      </c>
      <c r="C25" s="23">
        <v>28.74123</v>
      </c>
      <c r="D25" t="s" s="24">
        <v>91</v>
      </c>
      <c r="E25" s="23">
        <v>38.10307</v>
      </c>
      <c r="F25" s="23">
        <f>MAX(C25,E25)-MIN(C25,E25)</f>
        <v>9.361840000000001</v>
      </c>
      <c r="G25" t="s" s="24">
        <f>IF(C25&lt;E25,B25,IF(C25=E25,"TIE",D25))</f>
        <v>90</v>
      </c>
      <c r="H25" s="23">
        <v>23</v>
      </c>
      <c r="I25" s="25"/>
      <c r="J25" s="25"/>
      <c r="K25" s="25"/>
    </row>
    <row r="26" ht="20.05" customHeight="1">
      <c r="A26" t="s" s="21">
        <v>92</v>
      </c>
      <c r="B26" t="s" s="22">
        <v>93</v>
      </c>
      <c r="C26" s="23">
        <v>64.92762999999999</v>
      </c>
      <c r="D26" t="s" s="24">
        <v>94</v>
      </c>
      <c r="E26" s="23">
        <v>54.76754</v>
      </c>
      <c r="F26" s="23">
        <f>MAX(C26,E26)-MIN(C26,E26)</f>
        <v>10.16009</v>
      </c>
      <c r="G26" t="s" s="24">
        <f>IF(C26&lt;E26,B26,IF(C26=E26,"TIE",D26))</f>
        <v>94</v>
      </c>
      <c r="H26" s="23">
        <v>24</v>
      </c>
      <c r="I26" s="25"/>
      <c r="J26" s="25"/>
      <c r="K26" s="25"/>
    </row>
    <row r="27" ht="20.05" customHeight="1">
      <c r="A27" t="s" s="21">
        <v>95</v>
      </c>
      <c r="B27" t="s" s="22">
        <v>96</v>
      </c>
      <c r="C27" s="23">
        <v>50.71272</v>
      </c>
      <c r="D27" t="s" s="24">
        <v>97</v>
      </c>
      <c r="E27" s="23">
        <v>39.2807</v>
      </c>
      <c r="F27" s="23">
        <f>MAX(C27,E27)-MIN(C27,E27)</f>
        <v>11.43202</v>
      </c>
      <c r="G27" t="s" s="24">
        <f>IF(C27&lt;E27,B27,IF(C27=E27,"TIE",D27))</f>
        <v>97</v>
      </c>
      <c r="H27" s="23">
        <v>25</v>
      </c>
      <c r="I27" s="25"/>
      <c r="J27" s="25"/>
      <c r="K27" s="25"/>
    </row>
    <row r="28" ht="20.05" customHeight="1">
      <c r="A28" t="s" s="21">
        <v>98</v>
      </c>
      <c r="B28" t="s" s="22">
        <v>99</v>
      </c>
      <c r="C28" s="23">
        <v>40.125</v>
      </c>
      <c r="D28" t="s" s="24">
        <v>100</v>
      </c>
      <c r="E28" s="23">
        <v>28.54167</v>
      </c>
      <c r="F28" s="23">
        <f>MAX(C28,E28)-MIN(C28,E28)</f>
        <v>11.58333</v>
      </c>
      <c r="G28" t="s" s="24">
        <f>IF(C28&lt;E28,B28,IF(C28=E28,"TIE",D28))</f>
        <v>100</v>
      </c>
      <c r="H28" s="23">
        <v>26</v>
      </c>
      <c r="I28" s="25"/>
      <c r="J28" s="25"/>
      <c r="K28" s="25"/>
    </row>
    <row r="29" ht="20.05" customHeight="1">
      <c r="A29" t="s" s="21">
        <v>101</v>
      </c>
      <c r="B29" t="s" s="22">
        <v>102</v>
      </c>
      <c r="C29" s="23">
        <v>42.40789</v>
      </c>
      <c r="D29" t="s" s="24">
        <v>103</v>
      </c>
      <c r="E29" s="23">
        <v>30.30044</v>
      </c>
      <c r="F29" s="23">
        <f>MAX(C29,E29)-MIN(C29,E29)</f>
        <v>12.10745</v>
      </c>
      <c r="G29" t="s" s="24">
        <f>IF(C29&lt;E29,B29,IF(C29=E29,"TIE",D29))</f>
        <v>103</v>
      </c>
      <c r="H29" s="23">
        <v>27</v>
      </c>
      <c r="I29" s="25"/>
      <c r="J29" s="25"/>
      <c r="K29" s="25"/>
    </row>
    <row r="30" ht="32.05" customHeight="1">
      <c r="A30" t="s" s="21">
        <v>104</v>
      </c>
      <c r="B30" t="s" s="22">
        <v>105</v>
      </c>
      <c r="C30" s="23">
        <v>50.51316</v>
      </c>
      <c r="D30" t="s" s="24">
        <v>106</v>
      </c>
      <c r="E30" s="23">
        <v>38.08553</v>
      </c>
      <c r="F30" s="23">
        <f>MAX(C30,E30)-MIN(C30,E30)</f>
        <v>12.42763</v>
      </c>
      <c r="G30" t="s" s="24">
        <f>IF(C30&lt;E30,B30,IF(C30=E30,"TIE",D30))</f>
        <v>106</v>
      </c>
      <c r="H30" s="23">
        <v>28</v>
      </c>
      <c r="I30" s="25"/>
      <c r="J30" s="25"/>
      <c r="K30" s="25"/>
    </row>
    <row r="31" ht="20.05" customHeight="1">
      <c r="A31" t="s" s="21">
        <v>107</v>
      </c>
      <c r="B31" t="s" s="22">
        <v>108</v>
      </c>
      <c r="C31" s="23">
        <v>22.36184</v>
      </c>
      <c r="D31" t="s" s="24">
        <v>109</v>
      </c>
      <c r="E31" s="23">
        <v>35.38596</v>
      </c>
      <c r="F31" s="23">
        <f>MAX(C31,E31)-MIN(C31,E31)</f>
        <v>13.02412</v>
      </c>
      <c r="G31" t="s" s="24">
        <f>IF(C31&lt;E31,B31,IF(C31=E31,"TIE",D31))</f>
        <v>108</v>
      </c>
      <c r="H31" s="23">
        <v>29</v>
      </c>
      <c r="I31" s="25"/>
      <c r="J31" s="25"/>
      <c r="K31" s="25"/>
    </row>
    <row r="32" ht="20.05" customHeight="1">
      <c r="A32" t="s" s="21">
        <v>110</v>
      </c>
      <c r="B32" t="s" s="22">
        <v>111</v>
      </c>
      <c r="C32" s="23">
        <v>34.17105</v>
      </c>
      <c r="D32" t="s" s="24">
        <v>112</v>
      </c>
      <c r="E32" s="23">
        <v>47.41009</v>
      </c>
      <c r="F32" s="23">
        <f>MAX(C32,E32)-MIN(C32,E32)</f>
        <v>13.23904</v>
      </c>
      <c r="G32" t="s" s="24">
        <f>IF(C32&lt;E32,B32,IF(C32=E32,"TIE",D32))</f>
        <v>111</v>
      </c>
      <c r="H32" s="23">
        <v>30</v>
      </c>
      <c r="I32" s="25"/>
      <c r="J32" s="25"/>
      <c r="K32" s="25"/>
    </row>
    <row r="33" ht="20.05" customHeight="1">
      <c r="A33" t="s" s="21">
        <v>113</v>
      </c>
      <c r="B33" t="s" s="22">
        <v>114</v>
      </c>
      <c r="C33" s="23">
        <v>41.51535</v>
      </c>
      <c r="D33" t="s" s="24">
        <v>115</v>
      </c>
      <c r="E33" s="23">
        <v>54.96272</v>
      </c>
      <c r="F33" s="23">
        <f>MAX(C33,E33)-MIN(C33,E33)</f>
        <v>13.44737</v>
      </c>
      <c r="G33" t="s" s="24">
        <f>IF(C33&lt;E33,B33,IF(C33=E33,"TIE",D33))</f>
        <v>114</v>
      </c>
      <c r="H33" s="23">
        <v>31</v>
      </c>
      <c r="I33" s="25"/>
      <c r="J33" s="25"/>
      <c r="K33" s="25"/>
    </row>
    <row r="34" ht="44.05" customHeight="1">
      <c r="A34" t="s" s="21">
        <v>116</v>
      </c>
      <c r="B34" t="s" s="22">
        <v>117</v>
      </c>
      <c r="C34" s="23">
        <v>-4.6</v>
      </c>
      <c r="D34" t="s" s="24">
        <v>118</v>
      </c>
      <c r="E34" s="23">
        <v>10.8</v>
      </c>
      <c r="F34" s="23">
        <f>MAX(C34,E34)-MIN(C34,E34)</f>
        <v>15.4</v>
      </c>
      <c r="G34" t="s" s="24">
        <v>118</v>
      </c>
      <c r="H34" s="23">
        <v>32</v>
      </c>
      <c r="I34" s="25"/>
      <c r="J34" s="25"/>
      <c r="K34" s="25"/>
    </row>
    <row r="35" ht="20.05" customHeight="1">
      <c r="A35" t="s" s="21">
        <v>119</v>
      </c>
      <c r="B35" t="s" s="22">
        <v>120</v>
      </c>
      <c r="C35" s="23">
        <v>57.61184</v>
      </c>
      <c r="D35" t="s" s="24">
        <v>121</v>
      </c>
      <c r="E35" s="23">
        <v>41.13158</v>
      </c>
      <c r="F35" s="23">
        <f>MAX(C35,E35)-MIN(C35,E35)</f>
        <v>16.48026</v>
      </c>
      <c r="G35" t="s" s="24">
        <f>IF(C35&lt;E35,B35,IF(C35=E35,"TIE",D35))</f>
        <v>121</v>
      </c>
      <c r="H35" s="23">
        <v>33</v>
      </c>
      <c r="I35" s="25"/>
      <c r="J35" s="25"/>
      <c r="K35" s="25"/>
    </row>
    <row r="36" ht="20.05" customHeight="1">
      <c r="A36" t="s" s="21">
        <v>122</v>
      </c>
      <c r="B36" t="s" s="22">
        <v>123</v>
      </c>
      <c r="C36" s="23">
        <v>57.08333</v>
      </c>
      <c r="D36" t="s" s="24">
        <v>124</v>
      </c>
      <c r="E36" s="23">
        <v>38.6864</v>
      </c>
      <c r="F36" s="23">
        <f>MAX(C36,E36)-MIN(C36,E36)</f>
        <v>18.39693</v>
      </c>
      <c r="G36" t="s" s="24">
        <f>IF(C36&lt;E36,B36,IF(C36=E36,"TIE",D36))</f>
        <v>124</v>
      </c>
      <c r="H36" s="23">
        <v>34</v>
      </c>
      <c r="I36" s="25"/>
      <c r="J36" s="25"/>
      <c r="K36" s="25"/>
    </row>
    <row r="37" ht="20.05" customHeight="1">
      <c r="A37" t="s" s="21">
        <v>125</v>
      </c>
      <c r="B37" t="s" s="22">
        <v>126</v>
      </c>
      <c r="C37" s="23">
        <v>43.39254</v>
      </c>
      <c r="D37" t="s" s="24">
        <v>127</v>
      </c>
      <c r="E37" s="23">
        <v>62.50658</v>
      </c>
      <c r="F37" s="23">
        <f>MAX(C37,E37)-MIN(C37,E37)</f>
        <v>19.11404</v>
      </c>
      <c r="G37" t="s" s="24">
        <f>IF(C37&lt;E37,B37,IF(C37=E37,"TIE",D37))</f>
        <v>126</v>
      </c>
      <c r="H37" s="23">
        <v>35</v>
      </c>
      <c r="I37" s="25"/>
      <c r="J37" s="25"/>
      <c r="K37" s="25"/>
    </row>
    <row r="38" ht="32.05" customHeight="1">
      <c r="A38" t="s" s="21">
        <v>128</v>
      </c>
      <c r="B38" t="s" s="22">
        <v>129</v>
      </c>
      <c r="C38" s="23">
        <v>60.99561</v>
      </c>
      <c r="D38" t="s" s="24">
        <v>130</v>
      </c>
      <c r="E38" s="23">
        <v>37.82675</v>
      </c>
      <c r="F38" s="23">
        <f>MAX(C38,E38)-MIN(C38,E38)</f>
        <v>23.16886</v>
      </c>
      <c r="G38" t="s" s="24">
        <f>IF(C38&lt;E38,B38,IF(C38=E38,"TIE",D38))</f>
        <v>130</v>
      </c>
      <c r="H38" s="23">
        <v>36</v>
      </c>
      <c r="I38" s="25"/>
      <c r="J38" s="25"/>
      <c r="K38" s="25"/>
    </row>
    <row r="39" ht="20.05" customHeight="1">
      <c r="A39" t="s" s="21">
        <v>131</v>
      </c>
      <c r="B39" t="s" s="22">
        <v>132</v>
      </c>
      <c r="C39" s="23">
        <v>63.31798</v>
      </c>
      <c r="D39" t="s" s="24">
        <v>133</v>
      </c>
      <c r="E39" s="23">
        <v>33.10088</v>
      </c>
      <c r="F39" s="23">
        <f>MAX(C39,E39)-MIN(C39,E39)</f>
        <v>30.2171</v>
      </c>
      <c r="G39" t="s" s="24">
        <f>IF(C39&lt;E39,B39,IF(C39=E39,"TIE",D39))</f>
        <v>133</v>
      </c>
      <c r="H39" s="23">
        <v>37</v>
      </c>
      <c r="I39" s="25"/>
      <c r="J39" s="25"/>
      <c r="K39" s="25"/>
    </row>
    <row r="40" ht="20.05" customHeight="1">
      <c r="A40" t="s" s="21">
        <v>134</v>
      </c>
      <c r="B40" t="s" s="22">
        <v>135</v>
      </c>
      <c r="C40" s="23">
        <v>33.75658</v>
      </c>
      <c r="D40" t="s" s="24">
        <v>136</v>
      </c>
      <c r="E40" s="23">
        <v>67.92762999999999</v>
      </c>
      <c r="F40" s="23">
        <f>MAX(C40,E40)-MIN(C40,E40)</f>
        <v>34.17105</v>
      </c>
      <c r="G40" t="s" s="24">
        <f>IF(C40&lt;E40,B40,IF(C40=E40,"TIE",D40))</f>
        <v>135</v>
      </c>
      <c r="H40" s="23">
        <v>38</v>
      </c>
      <c r="I40" s="25"/>
      <c r="J40" s="25"/>
      <c r="K40" s="25"/>
    </row>
    <row r="41" ht="20.05" customHeight="1">
      <c r="A41" t="s" s="21">
        <v>137</v>
      </c>
      <c r="B41" t="s" s="22">
        <v>138</v>
      </c>
      <c r="C41" s="23">
        <v>62.85307</v>
      </c>
      <c r="D41" t="s" s="24">
        <v>139</v>
      </c>
      <c r="E41" s="23">
        <v>24.07895</v>
      </c>
      <c r="F41" s="23">
        <f>MAX(C41,E41)-MIN(C41,E41)</f>
        <v>38.77412</v>
      </c>
      <c r="G41" t="s" s="24">
        <f>IF(C41&lt;E41,B41,IF(C41=E41,"TIE",D41))</f>
        <v>139</v>
      </c>
      <c r="H41" s="23">
        <v>39</v>
      </c>
      <c r="I41" s="25"/>
      <c r="J41" s="25"/>
      <c r="K41" s="25"/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1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6" width="16.3516" style="26" customWidth="1"/>
    <col min="7" max="16384" width="16.3516" style="26" customWidth="1"/>
  </cols>
  <sheetData>
    <row r="1" ht="27.65" customHeight="1">
      <c r="A1" t="s" s="2">
        <v>13</v>
      </c>
      <c r="B1" s="2"/>
      <c r="C1" s="2"/>
      <c r="D1" s="2"/>
      <c r="E1" s="2"/>
      <c r="F1" s="2"/>
    </row>
    <row r="2" ht="20.25" customHeight="1">
      <c r="A2" t="s" s="3">
        <v>140</v>
      </c>
      <c r="B2" t="s" s="3">
        <v>2</v>
      </c>
      <c r="C2" t="s" s="3">
        <v>3</v>
      </c>
      <c r="D2" t="s" s="3">
        <v>141</v>
      </c>
      <c r="E2" t="s" s="3">
        <v>142</v>
      </c>
      <c r="F2" t="s" s="3">
        <v>8</v>
      </c>
    </row>
    <row r="3" ht="20.25" customHeight="1">
      <c r="A3" t="s" s="27">
        <v>143</v>
      </c>
      <c r="B3" s="5">
        <v>5</v>
      </c>
      <c r="C3" s="6">
        <v>1</v>
      </c>
      <c r="D3" s="6">
        <f>B3/(B3+C3)</f>
        <v>0.833333333333333</v>
      </c>
      <c r="E3" s="6">
        <f>SUM(B3:B13)</f>
        <v>38</v>
      </c>
      <c r="F3" s="28"/>
    </row>
    <row r="4" ht="20.05" customHeight="1">
      <c r="A4" t="s" s="15">
        <v>144</v>
      </c>
      <c r="B4" s="9">
        <v>3</v>
      </c>
      <c r="C4" s="10">
        <v>1</v>
      </c>
      <c r="D4" s="10">
        <f>B4/(B4+C4)</f>
        <v>0.75</v>
      </c>
      <c r="E4" s="10">
        <f>SUM(C3:C13)</f>
        <v>38</v>
      </c>
      <c r="F4" s="11"/>
    </row>
    <row r="5" ht="20.05" customHeight="1">
      <c r="A5" t="s" s="15">
        <v>145</v>
      </c>
      <c r="B5" s="9">
        <v>3</v>
      </c>
      <c r="C5" s="10">
        <v>1</v>
      </c>
      <c r="D5" s="10">
        <f>B5/(B5+C5)</f>
        <v>0.75</v>
      </c>
      <c r="E5" s="11"/>
      <c r="F5" s="11"/>
    </row>
    <row r="6" ht="20.05" customHeight="1">
      <c r="A6" t="s" s="15">
        <v>146</v>
      </c>
      <c r="B6" s="9">
        <v>5</v>
      </c>
      <c r="C6" s="10">
        <v>2</v>
      </c>
      <c r="D6" s="10">
        <f>B6/(B6+C6)</f>
        <v>0.714285714285714</v>
      </c>
      <c r="E6" s="11"/>
      <c r="F6" s="11"/>
    </row>
    <row r="7" ht="20.05" customHeight="1">
      <c r="A7" t="s" s="15">
        <v>147</v>
      </c>
      <c r="B7" s="9">
        <v>6</v>
      </c>
      <c r="C7" s="10">
        <v>4</v>
      </c>
      <c r="D7" s="10">
        <f>B7/(B7+C7)</f>
        <v>0.6</v>
      </c>
      <c r="E7" s="11"/>
      <c r="F7" s="11"/>
    </row>
    <row r="8" ht="20.05" customHeight="1">
      <c r="A8" t="s" s="15">
        <v>148</v>
      </c>
      <c r="B8" s="9">
        <v>2</v>
      </c>
      <c r="C8" s="10">
        <v>2</v>
      </c>
      <c r="D8" s="10">
        <f>B8/(B8+C8)</f>
        <v>0.5</v>
      </c>
      <c r="E8" s="11"/>
      <c r="F8" s="11"/>
    </row>
    <row r="9" ht="20.05" customHeight="1">
      <c r="A9" t="s" s="15">
        <v>149</v>
      </c>
      <c r="B9" s="9">
        <v>6</v>
      </c>
      <c r="C9" s="10">
        <v>8</v>
      </c>
      <c r="D9" s="10">
        <f>B9/(B9+C9)</f>
        <v>0.428571428571429</v>
      </c>
      <c r="E9" s="11"/>
      <c r="F9" s="11"/>
    </row>
    <row r="10" ht="20.05" customHeight="1">
      <c r="A10" t="s" s="15">
        <v>150</v>
      </c>
      <c r="B10" s="9">
        <v>3</v>
      </c>
      <c r="C10" s="10">
        <v>5</v>
      </c>
      <c r="D10" s="10">
        <f>B10/(B10+C10)</f>
        <v>0.375</v>
      </c>
      <c r="E10" s="11"/>
      <c r="F10" s="11"/>
    </row>
    <row r="11" ht="20.05" customHeight="1">
      <c r="A11" t="s" s="15">
        <v>151</v>
      </c>
      <c r="B11" s="9">
        <v>3</v>
      </c>
      <c r="C11" s="10">
        <v>5</v>
      </c>
      <c r="D11" s="10">
        <f>B11/(B11+C11)</f>
        <v>0.375</v>
      </c>
      <c r="E11" s="11"/>
      <c r="F11" s="11"/>
    </row>
    <row r="12" ht="20.05" customHeight="1">
      <c r="A12" t="s" s="15">
        <v>152</v>
      </c>
      <c r="B12" s="9">
        <v>2</v>
      </c>
      <c r="C12" s="10">
        <v>4</v>
      </c>
      <c r="D12" s="10">
        <f>B12/(B12+C12)</f>
        <v>0.333333333333333</v>
      </c>
      <c r="E12" s="11"/>
      <c r="F12" s="11"/>
    </row>
    <row r="13" ht="20.05" customHeight="1">
      <c r="A13" t="s" s="15">
        <v>153</v>
      </c>
      <c r="B13" s="9">
        <v>0</v>
      </c>
      <c r="C13" s="10">
        <v>5</v>
      </c>
      <c r="D13" s="10">
        <f>B13/(B13+C13)</f>
        <v>0</v>
      </c>
      <c r="E13" s="11"/>
      <c r="F13" s="11"/>
    </row>
  </sheetData>
  <mergeCells count="1">
    <mergeCell ref="A1:F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