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980" windowHeight="10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10" i="1" l="1"/>
  <c r="O110" i="1"/>
  <c r="P104" i="1"/>
  <c r="O104" i="1"/>
  <c r="P98" i="1"/>
  <c r="O98" i="1"/>
  <c r="P92" i="1"/>
  <c r="O92" i="1"/>
  <c r="X53" i="1"/>
  <c r="W53" i="1"/>
  <c r="V53" i="1"/>
  <c r="U53" i="1"/>
  <c r="X47" i="1"/>
  <c r="W47" i="1"/>
  <c r="V47" i="1"/>
  <c r="U47" i="1"/>
  <c r="X41" i="1"/>
  <c r="W41" i="1"/>
  <c r="V41" i="1"/>
  <c r="U41" i="1"/>
  <c r="X35" i="1"/>
  <c r="W35" i="1"/>
  <c r="V35" i="1"/>
  <c r="U35" i="1"/>
  <c r="X25" i="1"/>
  <c r="W25" i="1"/>
  <c r="V25" i="1"/>
  <c r="U25" i="1"/>
  <c r="X19" i="1"/>
  <c r="W19" i="1"/>
  <c r="V19" i="1"/>
  <c r="U19" i="1"/>
  <c r="X13" i="1"/>
  <c r="W13" i="1"/>
  <c r="V13" i="1"/>
  <c r="U13" i="1"/>
  <c r="X7" i="1"/>
  <c r="W7" i="1"/>
  <c r="V7" i="1"/>
  <c r="U7" i="1"/>
  <c r="O80" i="1" l="1"/>
  <c r="O81" i="1"/>
  <c r="O82" i="1"/>
  <c r="N80" i="1"/>
  <c r="N81" i="1"/>
  <c r="N82" i="1"/>
  <c r="M80" i="1"/>
  <c r="M81" i="1"/>
  <c r="M82" i="1"/>
  <c r="O79" i="1"/>
  <c r="N79" i="1"/>
  <c r="M79" i="1"/>
  <c r="L111" i="1" l="1"/>
  <c r="L110" i="1"/>
  <c r="L109" i="1"/>
  <c r="L108" i="1" l="1"/>
  <c r="K109" i="1"/>
  <c r="K110" i="1"/>
  <c r="K111" i="1"/>
  <c r="K108" i="1"/>
  <c r="J109" i="1"/>
  <c r="J110" i="1"/>
  <c r="J111" i="1"/>
  <c r="J108" i="1"/>
  <c r="I109" i="1"/>
  <c r="I110" i="1"/>
  <c r="I111" i="1"/>
  <c r="I108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87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L79" i="1" s="1"/>
  <c r="J58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L52" i="1" s="1"/>
  <c r="J35" i="1"/>
  <c r="J52" i="1" s="1"/>
  <c r="L34" i="1"/>
  <c r="L51" i="1" s="1"/>
  <c r="J34" i="1"/>
  <c r="L33" i="1"/>
  <c r="J33" i="1"/>
  <c r="L32" i="1"/>
  <c r="J32" i="1"/>
  <c r="L31" i="1"/>
  <c r="J31" i="1"/>
  <c r="L30" i="1"/>
  <c r="J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3" i="1"/>
  <c r="J4" i="1"/>
  <c r="J5" i="1"/>
  <c r="J2" i="1"/>
  <c r="L53" i="1" l="1"/>
  <c r="J54" i="1"/>
  <c r="K54" i="1"/>
  <c r="L82" i="1"/>
  <c r="J51" i="1"/>
  <c r="J53" i="1"/>
  <c r="K26" i="1"/>
  <c r="K25" i="1"/>
  <c r="L24" i="1"/>
  <c r="L26" i="1"/>
  <c r="L25" i="1"/>
  <c r="K23" i="1"/>
  <c r="K24" i="1"/>
  <c r="I23" i="1"/>
  <c r="L23" i="1"/>
  <c r="K82" i="1"/>
  <c r="L81" i="1"/>
  <c r="L80" i="1"/>
  <c r="J82" i="1"/>
  <c r="J81" i="1"/>
  <c r="J80" i="1"/>
  <c r="J79" i="1"/>
  <c r="I79" i="1"/>
  <c r="K79" i="1"/>
  <c r="I80" i="1"/>
  <c r="K80" i="1"/>
  <c r="I81" i="1"/>
  <c r="K81" i="1"/>
  <c r="I82" i="1"/>
  <c r="L54" i="1"/>
  <c r="I51" i="1"/>
  <c r="K51" i="1"/>
  <c r="I52" i="1"/>
  <c r="K52" i="1"/>
  <c r="I53" i="1"/>
  <c r="K53" i="1"/>
  <c r="I54" i="1"/>
  <c r="I26" i="1"/>
  <c r="J24" i="1"/>
  <c r="J23" i="1"/>
  <c r="J25" i="1"/>
  <c r="I25" i="1"/>
  <c r="J26" i="1"/>
  <c r="I24" i="1"/>
</calcChain>
</file>

<file path=xl/sharedStrings.xml><?xml version="1.0" encoding="utf-8"?>
<sst xmlns="http://schemas.openxmlformats.org/spreadsheetml/2006/main" count="204" uniqueCount="165">
  <si>
    <t>ITV</t>
  </si>
  <si>
    <t>ESO</t>
  </si>
  <si>
    <t>Pat02</t>
  </si>
  <si>
    <t>Pat05</t>
  </si>
  <si>
    <t>Pat07</t>
  </si>
  <si>
    <t>Pat08</t>
  </si>
  <si>
    <t>Pat10</t>
  </si>
  <si>
    <t>IMPT</t>
  </si>
  <si>
    <t>ITV [Gy]</t>
  </si>
  <si>
    <t>LPVandRPV_ITV_Marginoriginal_-45_135_0.ESO.dvh.gd 1 34 11.9881</t>
  </si>
  <si>
    <t>LPVandRPV_ITV_Margin3mm_-45_135_0.ESO.dvh.gd 2.1 52 11.8719</t>
  </si>
  <si>
    <t>LPVandRPV_ITV_Margin5mm_-45_135_0.ESO.dvh.gd 3.2 76 12.0527</t>
  </si>
  <si>
    <t>LPVandRPV_ITV_Margin7mm_-45_135_0.ESO.dvh.gd 4.3 93 11.7298</t>
  </si>
  <si>
    <t>LPVandRPV_ITV_Marginoriginal_-45_135_0.ESO.dvh.gd 1.1 57 18.4054</t>
  </si>
  <si>
    <t>LPVandRPV_ITV_Margin3mm_-45_135_0.ESO.dvh.gd 2.2 83 18.4451</t>
  </si>
  <si>
    <t>LPVandRPV_ITV_Margin5mm_-45_135_0.ESO.dvh.gd 3.3 97 18.2864</t>
  </si>
  <si>
    <t>LPVandRPV_ITV_Margin7mm_-45_135_0.ESO.dvh.gd 4.4 101 12.1975</t>
  </si>
  <si>
    <t>IMPT [Gy]</t>
  </si>
  <si>
    <t>LPVandRPV_ITV_Marginoriginal_-45_135_0.ESO.dvh.gd 1.2 42 17.3149</t>
  </si>
  <si>
    <t>LPVandRPV_ITV_Margin3mm_-45_135_0.ESO.dvh.gd 2.3 66 17.2141</t>
  </si>
  <si>
    <t>LPVandRPV_ITV_Margin5mm_-45_135_0.ESO.dvh.gd 3.4 85 17.3005</t>
  </si>
  <si>
    <t>LPVandRPV_ITV_Margin7mm_-45_135_0.ESO.dvh.gd 4.5 96 17.3869</t>
  </si>
  <si>
    <t>LPVandRPV_ITV_Marginoriginal_-45_135_0.ESO.dvh.gd 1.3 8 38.5377</t>
  </si>
  <si>
    <t>LPVandRPV_ITV_Margin3mm_-45_135_0.ESO.dvh.gd 2.4 32 38.4419</t>
  </si>
  <si>
    <t>LPVandRPV_ITV_Margin5mm_-45_135_0.ESO.dvh.gd 3.5 49 38.378</t>
  </si>
  <si>
    <t>LPVandRPV_ITV_Margin7mm_-45_135_0.ESO.dvh.gd 4.6 66 38.5377</t>
  </si>
  <si>
    <t>LPVandRPV_ITV_Marginoriginal_-45_135_0.ESO.dvh.gd 1.4 28 27.5993</t>
  </si>
  <si>
    <t>LPVandRPV_ITV_Margin3mm_-45_135_0.ESO.dvh.gd 2.5 35 28.2798</t>
  </si>
  <si>
    <t>LPVandRPV_ITV_Margin5mm_-45_135_0.ESO.dvh.gd 3.6 44 27.9</t>
  </si>
  <si>
    <t>LPVandRPV_ITV_Margin7mm_-45_135_0.ESO.dvh.gd 4.7 62 28.264</t>
  </si>
  <si>
    <t>LPVandRPV_IMPT_woOverlap_Marginoriginal_-45_135_0.ESO.dvh.gd 1 28 11.4972</t>
  </si>
  <si>
    <t>LPVandRPV_IMPT_woOverlap_Margin3mm_-45_135_0.ESO.dvh.gd 2.1 37 11.5489</t>
  </si>
  <si>
    <t>LPVandRPV_IMPT_woOverlap_Margin5mm_-45_135_0.ESO.dvh.gd 3.2 47 12.0656</t>
  </si>
  <si>
    <t>LPVandRPV_IMPT_woOverlap_Margin7mm_-45_135_0.ESO.dvh.gd 4.3 57 11.7685</t>
  </si>
  <si>
    <t>LPVandRPV_IMPT_woOverlap_Marginoriginal_-45_135_0.ESO.dvh.gd 1.1 40 18.2864</t>
  </si>
  <si>
    <t>LPVandRPV_IMPT_woOverlap_Margin3mm_-45_135_0.ESO.dvh.gd 2.2 54 17.9492</t>
  </si>
  <si>
    <t>LPVandRPV_IMPT_woOverlap_Margin5mm_-45_135_0.ESO.dvh.gd 3.3 67 17.9096</t>
  </si>
  <si>
    <t>LPVandRPV_IMPT_woOverlap_Margin7mm_-45_135_0.ESO.dvh.gd 4.4 73 18.0484</t>
  </si>
  <si>
    <t>LPVandRPV_IMPT_woOverlap_Marginoriginal_-45_135_0.ESO.dvh.gd 1.2 32 16.9404</t>
  </si>
  <si>
    <t>LPVandRPV_IMPT_woOverlap_Margin3mm_-45_135_0.ESO.dvh.gd 2.3 43 17.1276</t>
  </si>
  <si>
    <t>LPVandRPV_IMPT_woOverlap_Margin5mm_-45_135_0.ESO.dvh.gd 3.4 54 17.3581</t>
  </si>
  <si>
    <t>LPVandRPV_IMPT_woOverlap_Margin7mm_-45_135_0.ESO.dvh.gd 4.5 64 16.609</t>
  </si>
  <si>
    <t>LPVandRPV_IMPT_woOverlap_Marginoriginal_-45_135_0.ESO.dvh.gd 1.3 6 38.1865</t>
  </si>
  <si>
    <t>LPVandRPV_IMPT_woOverlap_Margin3mm_-45_135_0.ESO.dvh.gd 2.4 23 38.5696</t>
  </si>
  <si>
    <t>LPVandRPV_IMPT_woOverlap_Margin5mm_-45_135_0.ESO.dvh.gd 3.5 35 38.3142</t>
  </si>
  <si>
    <t>LPVandRPV_IMPT_woOverlap_Margin7mm_-45_135_0.ESO.dvh.gd 4.6 47 38.5377</t>
  </si>
  <si>
    <t>LPVandRPV_IMPT_woOverlap_Marginoriginal_-45_135_0.ESO.dvh.gd 1.4 22 28.3589</t>
  </si>
  <si>
    <t>LPVandRPV_IMPT_woOverlap_Margin3mm_-45_135_0.ESO.dvh.gd 2.5 31 28.0266</t>
  </si>
  <si>
    <t>LPVandRPV_IMPT_woOverlap_Margin5mm_-45_135_0.ESO.dvh.gd 3.6 36 27.267</t>
  </si>
  <si>
    <t>LPVandRPV_IMPT_woOverlap_Margin7mm_-45_135_0.ESO.dvh.gd 4.7 42 27.6468</t>
  </si>
  <si>
    <t xml:space="preserve">0mm </t>
  </si>
  <si>
    <t>3mm</t>
  </si>
  <si>
    <t>5mm</t>
  </si>
  <si>
    <t>7mm</t>
  </si>
  <si>
    <t>AORTA</t>
  </si>
  <si>
    <t>TRACHEA</t>
  </si>
  <si>
    <t>HEART</t>
  </si>
  <si>
    <t>LPVandRPV_ITV_Marginoriginal_-45_135_0.AORTA.dvh.gd 1 27 10.4312</t>
  </si>
  <si>
    <t>LPVandRPV_ITV_Margin3mm_-45_135_0.AORTA.dvh.gd 2.1 32 10.2855</t>
  </si>
  <si>
    <t>LPVandRPV_ITV_Margin5mm_-45_135_0.AORTA.dvh.gd 3.2 37 10.4254</t>
  </si>
  <si>
    <t>LPVandRPV_ITV_Margin7mm_-45_135_0.AORTA.dvh.gd 4.3 41 10.3963</t>
  </si>
  <si>
    <t>LPVandRPV_ITV_Marginoriginal_-45_135_0.AORTA.dvh.gd 1.1 41 8.22079</t>
  </si>
  <si>
    <t>LPVandRPV_ITV_Margin3mm_-45_135_0.AORTA.dvh.gd 2.2 49 8.58313</t>
  </si>
  <si>
    <t>LPVandRPV_ITV_Margin5mm_-45_135_0.AORTA.dvh.gd 3.3 57 8.66312</t>
  </si>
  <si>
    <t>LPVandRPV_ITV_Margin7mm_-45_135_0.AORTA.dvh.gd 4.4 66 8.68194</t>
  </si>
  <si>
    <t>LPVandRPV_ITV_Marginoriginal_-45_135_0.AORTA.dvh.gd 1.2 33 6.16732</t>
  </si>
  <si>
    <t>LPVandRPV_ITV_Margin3mm_-45_135_0.AORTA.dvh.gd 2.3 39 6.60098</t>
  </si>
  <si>
    <t>LPVandRPV_ITV_Margin5mm_-45_135_0.AORTA.dvh.gd 3.4 46 6.18378</t>
  </si>
  <si>
    <t>LPVandRPV_ITV_Margin7mm_-45_135_0.AORTA.dvh.gd 4.5 51 6.34298</t>
  </si>
  <si>
    <t>LPVandRPV_ITV_Marginoriginal_-45_135_0.AORTA.dvh.gd 1.3 28 9.43486</t>
  </si>
  <si>
    <t>LPVandRPV_ITV_Margin3mm_-45_135_0.AORTA.dvh.gd 2.4 32 10.3493</t>
  </si>
  <si>
    <t>LPVandRPV_ITV_Margin5mm_-45_135_0.AORTA.dvh.gd 3.5 38 10.176</t>
  </si>
  <si>
    <t>LPVandRPV_ITV_Margin7mm_-45_135_0.AORTA.dvh.gd 4.6 43 10.2193</t>
  </si>
  <si>
    <t>LPVandRPV_ITV_Marginoriginal_-45_135_0.AORTA.dvh.gd 1.4 28 9.37581</t>
  </si>
  <si>
    <t>LPVandRPV_ITV_Margin3mm_-45_135_0.AORTA.dvh.gd 2.5 35 9.12572</t>
  </si>
  <si>
    <t>LPVandRPV_ITV_Margin5mm_-45_135_0.AORTA.dvh.gd 3.6 42 8.74017</t>
  </si>
  <si>
    <t>LPVandRPV_ITV_Margin7mm_-45_135_0.AORTA.dvh.gd 4.7 51 9.14917</t>
  </si>
  <si>
    <t>LPVandRPV_IMPT_woOverlap_Marginoriginal_-45_135_0.AORTA.dvh.gd 1 26 9.77855</t>
  </si>
  <si>
    <t>LPVandRPV_IMPT_woOverlap_Margin3mm_-45_135_0.AORTA.dvh.gd 2.1 30 10.8741</t>
  </si>
  <si>
    <t>LPVandRPV_IMPT_woOverlap_Margin5mm_-45_135_0.AORTA.dvh.gd 3.2 35 10.4487</t>
  </si>
  <si>
    <t>LPVandRPV_IMPT_woOverlap_Margin7mm_-45_135_0.AORTA.dvh.gd 4.3 42 10.6061</t>
  </si>
  <si>
    <t>LPVandRPV_IMPT_woOverlap_Marginoriginal_-45_135_0.AORTA.dvh.gd 1.1 41 8.5643</t>
  </si>
  <si>
    <t>LPVandRPV_IMPT_woOverlap_Margin3mm_-45_135_0.AORTA.dvh.gd 2.2 50 8.53136</t>
  </si>
  <si>
    <t>LPVandRPV_IMPT_woOverlap_Margin5mm_-45_135_0.AORTA.dvh.gd 3.3 57 8.74782</t>
  </si>
  <si>
    <t>LPVandRPV_IMPT_woOverlap_Margin7mm_-45_135_0.AORTA.dvh.gd 4.4 66 8.52666</t>
  </si>
  <si>
    <t>LPVandRPV_IMPT_woOverlap_Marginoriginal_-45_135_0.AORTA.dvh.gd 1.2 27 5.94225</t>
  </si>
  <si>
    <t>LPVandRPV_IMPT_woOverlap_Margin3mm_-45_135_0.AORTA.dvh.gd 2.3 35 6.32102</t>
  </si>
  <si>
    <t>LPVandRPV_IMPT_woOverlap_Margin5mm_-45_135_0.AORTA.dvh.gd 3.4 41 6.29083</t>
  </si>
  <si>
    <t>LPVandRPV_IMPT_woOverlap_Margin7mm_-45_135_0.AORTA.dvh.gd 4.5 45 6.45551</t>
  </si>
  <si>
    <t>LPVandRPV_IMPT_woOverlap_Marginoriginal_-45_135_0.AORTA.dvh.gd 1.3 25 9.45653</t>
  </si>
  <si>
    <t>LPVandRPV_IMPT_woOverlap_Margin3mm_-45_135_0.AORTA.dvh.gd 2.4 30 9.95059</t>
  </si>
  <si>
    <t>LPVandRPV_IMPT_woOverlap_Margin5mm_-45_135_0.AORTA.dvh.gd 3.5 34 9.85525</t>
  </si>
  <si>
    <t>LPVandRPV_IMPT_woOverlap_Margin7mm_-45_135_0.AORTA.dvh.gd 4.6 39 10.267</t>
  </si>
  <si>
    <t>LPVandRPV_IMPT_woOverlap_Marginoriginal_-45_135_0.AORTA.dvh.gd 1.4 26 8.68285</t>
  </si>
  <si>
    <t>LPVandRPV_IMPT_woOverlap_Margin3mm_-45_135_0.AORTA.dvh.gd 2.5 33 9.23253</t>
  </si>
  <si>
    <t>LPVandRPV_IMPT_woOverlap_Margin5mm_-45_135_0.AORTA.dvh.gd 3.6 39 9.12312</t>
  </si>
  <si>
    <t>LPVandRPV_IMPT_woOverlap_Margin7mm_-45_135_0.AORTA.dvh.gd 4.7 46 9.30548</t>
  </si>
  <si>
    <t>LPVandRPV_ITV_Marginoriginal_-45_135_0.TRACHEA.dvh.gd 1 0 23.9224</t>
  </si>
  <si>
    <t>LPVandRPV_ITV_Margin3mm_-45_135_0.TRACHEA.dvh.gd 2.1 0 50.5388</t>
  </si>
  <si>
    <t>LPVandRPV_ITV_Margin5mm_-45_135_0.TRACHEA.dvh.gd 3.2 0 67.2414</t>
  </si>
  <si>
    <t>LPVandRPV_ITV_Margin7mm_-45_135_0.TRACHEA.dvh.gd 4.3 1 76.0776</t>
  </si>
  <si>
    <t>LPVandRPV_ITV_Marginoriginal_-45_135_0.TRACHEA.dvh.gd 1.1 2 22.7749</t>
  </si>
  <si>
    <t>LPVandRPV_ITV_Margin3mm_-45_135_0.TRACHEA.dvh.gd 2.2 10 24.1165</t>
  </si>
  <si>
    <t>LPVandRPV_ITV_Margin5mm_-45_135_0.TRACHEA.dvh.gd 3.3 24 24.0183</t>
  </si>
  <si>
    <t>LPVandRPV_ITV_Margin7mm_-45_135_0.TRACHEA.dvh.gd 4.4 44 24.1492</t>
  </si>
  <si>
    <t>LPVandRPV_ITV_Marginoriginal_-45_135_0.TRACHEA.dvh.gd 1.2 1 32.5685</t>
  </si>
  <si>
    <t>LPVandRPV_ITV_Margin3mm_-45_135_0.TRACHEA.dvh.gd 2.3 5 34.9741</t>
  </si>
  <si>
    <t>LPVandRPV_ITV_Margin5mm_-45_135_0.TRACHEA.dvh.gd 3.4 12 35.6773</t>
  </si>
  <si>
    <t>LPVandRPV_ITV_Margin7mm_-45_135_0.TRACHEA.dvh.gd 4.5 28 35.4922</t>
  </si>
  <si>
    <t>LPVandRPV_ITV_Marginoriginal_-45_135_0.TRACHEA.dvh.gd 1.3 0 0</t>
  </si>
  <si>
    <t>LPVandRPV_ITV_Margin3mm_-45_135_0.TRACHEA.dvh.gd 2.4 0 0</t>
  </si>
  <si>
    <t>LPVandRPV_ITV_Margin5mm_-45_135_0.TRACHEA.dvh.gd 3.5 0 0</t>
  </si>
  <si>
    <t>LPVandRPV_ITV_Margin7mm_-45_135_0.TRACHEA.dvh.gd 4.6 0 3.72011</t>
  </si>
  <si>
    <t>LPVandRPV_ITV_Marginoriginal_-45_135_0.TRACHEA.dvh.gd 1.4 0 0</t>
  </si>
  <si>
    <t>LPVandRPV_ITV_Margin3mm_-45_135_0.TRACHEA.dvh.gd 2.5 0 0</t>
  </si>
  <si>
    <t>LPVandRPV_ITV_Margin5mm_-45_135_0.TRACHEA.dvh.gd 3.6 0 20.4</t>
  </si>
  <si>
    <t>LPVandRPV_ITV_Margin7mm_-45_135_0.TRACHEA.dvh.gd 4.7 0 44</t>
  </si>
  <si>
    <t>LPVandRPV_IMPT_woOverlap_Marginoriginal_-45_135_0.TRACHEA.dvh.gd 1 0 19.9353</t>
  </si>
  <si>
    <t>LPVandRPV_IMPT_woOverlap_Margin3mm_-45_135_0.TRACHEA.dvh.gd 2.1 0 41.9181</t>
  </si>
  <si>
    <t>LPVandRPV_IMPT_woOverlap_Margin5mm_-45_135_0.TRACHEA.dvh.gd 3.2 0 57.2198</t>
  </si>
  <si>
    <t>LPVandRPV_IMPT_woOverlap_Margin7mm_-45_135_0.TRACHEA.dvh.gd 4.3 0 79.7414</t>
  </si>
  <si>
    <t>LPVandRPV_IMPT_woOverlap_Marginoriginal_-45_135_0.TRACHEA.dvh.gd 1.1 1 22.3495</t>
  </si>
  <si>
    <t>LPVandRPV_IMPT_woOverlap_Margin3mm_-45_135_0.TRACHEA.dvh.gd 2.2 6 23.5929</t>
  </si>
  <si>
    <t>LPVandRPV_IMPT_woOverlap_Margin5mm_-45_135_0.TRACHEA.dvh.gd 3.3 17 24.3128</t>
  </si>
  <si>
    <t>LPVandRPV_IMPT_woOverlap_Margin7mm_-45_135_0.TRACHEA.dvh.gd 4.4 34 24.1165</t>
  </si>
  <si>
    <t>LPVandRPV_IMPT_woOverlap_Marginoriginal_-45_135_0.TRACHEA.dvh.gd 1.2 0 35.3442</t>
  </si>
  <si>
    <t>LPVandRPV_IMPT_woOverlap_Margin3mm_-45_135_0.TRACHEA.dvh.gd 2.3 3 34.1969</t>
  </si>
  <si>
    <t>LPVandRPV_IMPT_woOverlap_Margin5mm_-45_135_0.TRACHEA.dvh.gd 3.4 7 34.0489</t>
  </si>
  <si>
    <t>LPVandRPV_IMPT_woOverlap_Margin7mm_-45_135_0.TRACHEA.dvh.gd 4.5 19 35.5292</t>
  </si>
  <si>
    <t>LPVandRPV_IMPT_woOverlap_Marginoriginal_-45_135_0.TRACHEA.dvh.gd 1.3 0 0</t>
  </si>
  <si>
    <t>LPVandRPV_IMPT_woOverlap_Margin3mm_-45_135_0.TRACHEA.dvh.gd 2.4 0 0</t>
  </si>
  <si>
    <t>LPVandRPV_IMPT_woOverlap_Margin5mm_-45_135_0.TRACHEA.dvh.gd 3.5 0 0</t>
  </si>
  <si>
    <t>LPVandRPV_IMPT_woOverlap_Margin7mm_-45_135_0.TRACHEA.dvh.gd 4.6 0 1.99291</t>
  </si>
  <si>
    <t>LPVandRPV_IMPT_woOverlap_Marginoriginal_-45_135_0.TRACHEA.dvh.gd 1.4 0 0</t>
  </si>
  <si>
    <t>LPVandRPV_IMPT_woOverlap_Margin3mm_-45_135_0.TRACHEA.dvh.gd 2.5 0 0</t>
  </si>
  <si>
    <t>LPVandRPV_IMPT_woOverlap_Margin5mm_-45_135_0.TRACHEA.dvh.gd 3.6 0 12.2</t>
  </si>
  <si>
    <t>LPVandRPV_IMPT_woOverlap_Margin7mm_-45_135_0.TRACHEA.dvh.gd 4.7 0 42.6667</t>
  </si>
  <si>
    <t>LPVandRPV_ITV_Marginoriginal_-45_135_0.HEARTwoOverlap.dvh.gd 1 77 1.29472</t>
  </si>
  <si>
    <t>LPVandRPV_ITV_Margin3mm_-45_135_0.HEARTwoOverlap.dvh.gd 2.1 84 1.31607</t>
  </si>
  <si>
    <t>LPVandRPV_ITV_Margin5mm_-45_135_0.HEARTwoOverlap.dvh.gd 3.2 89 1.29899</t>
  </si>
  <si>
    <t>LPVandRPV_ITV_Margin7mm_-45_135_0.HEARTwoOverlap.dvh.gd 4.3 92 1.33177</t>
  </si>
  <si>
    <t>LPVandRPV_ITV_Marginoriginal_-45_135_0.HEARTwoOverlap.dvh.gd 1.1 93 0.821446</t>
  </si>
  <si>
    <t>LPVandRPV_ITV_Margin3mm_-45_135_0.HEARTwoOverlap.dvh.gd 2.2 100 0.701752</t>
  </si>
  <si>
    <t>LPVandRPV_ITV_Margin5mm_-45_135_0.HEARTwoOverlap.dvh.gd 3.3 101 0.533024</t>
  </si>
  <si>
    <t>LPVandRPV_ITV_Margin7mm_-45_135_0.HEARTwoOverlap.dvh.gd 4.4 101 0.662435</t>
  </si>
  <si>
    <t>LPVandRPV_ITV_Marginoriginal_-45_135_0.HEARTwoOverlap.dvh.gd 1.2 95 1.1444</t>
  </si>
  <si>
    <t>LPVandRPV_ITV_Margin3mm_-45_135_0.HEARTwoOverlap.dvh.gd 2.3 100 0.787597</t>
  </si>
  <si>
    <t>LPVandRPV_ITV_Margin5mm_-45_135_0.HEARTwoOverlap.dvh.gd 3.4 100 1.05518</t>
  </si>
  <si>
    <t>LPVandRPV_ITV_Margin7mm_-45_135_0.HEARTwoOverlap.dvh.gd 4.5 100 0.957906</t>
  </si>
  <si>
    <t>LPVandRPV_ITV_Marginoriginal_-45_135_0.HEARTwoOverlap.dvh.gd 1.3 65 1.58398</t>
  </si>
  <si>
    <t>LPVandRPV_ITV_Margin3mm_-45_135_0.HEARTwoOverlap.dvh.gd 2.4 85 1.57798</t>
  </si>
  <si>
    <t>LPVandRPV_ITV_Margin5mm_-45_135_0.HEARTwoOverlap.dvh.gd 3.5 90 1.59277</t>
  </si>
  <si>
    <t>LPVandRPV_ITV_Margin7mm_-45_135_0.HEARTwoOverlap.dvh.gd 4.6 92 1.5819</t>
  </si>
  <si>
    <t>LPVandRPV_ITV_Marginoriginal_-45_135_0.HEARTwoOverlap.dvh.gd 1.4 79 1.85133</t>
  </si>
  <si>
    <t>LPVandRPV_ITV_Margin3mm_-45_135_0.HEARTwoOverlap.dvh.gd 2.5 97 1.77679</t>
  </si>
  <si>
    <t>LPVandRPV_ITV_Margin5mm_-45_135_0.HEARTwoOverlap.dvh.gd 3.6 100 1.3595</t>
  </si>
  <si>
    <t>LPVandRPV_ITV_Margin7mm_-45_135_0.HEARTwoOverlap.dvh.gd 4.7 100 1.94288</t>
  </si>
  <si>
    <t>LPVandRPV_IMPT_woOverlap_Marginoriginal_-45_135_0.HEARTwoOverlap.dvh.gd 1 73 1.28957</t>
  </si>
  <si>
    <t>LPVandRPV_IMPT_woOverlap_Margin3mm_-45_135_0.HEARTwoOverlap.dvh.gd 2.1 80 1.2949</t>
  </si>
  <si>
    <t>LPVandRPV_IMPT_woOverlap_Margin5mm_-45_135_0.HEARTwoOverlap.dvh.gd 3.2 84 1.3023</t>
  </si>
  <si>
    <t>LPVandRPV_IMPT_woOverlap_Margin7mm_-45_135_0.HEARTwoOverlap.dvh.gd 4.3 88 1.30078</t>
  </si>
  <si>
    <t>LPVandRPV_IMPT_woOverlap_Marginoriginal_-45_135_0.HEARTwoOverlap.dvh.gd 1.1 91 0.868377</t>
  </si>
  <si>
    <t>LPVandRPV_IMPT_woOverlap_Margin3mm_-45_135_0.HEARTwoOverlap.dvh.gd 2.2 100 0.685105</t>
  </si>
  <si>
    <t>LPVandRPV_IMPT_woOverlap_Margin5mm_-45_135_0.HEARTwoOverlap.dvh.gd 3.3 100 0.803403</t>
  </si>
  <si>
    <t>LPVandRPV_IMPT_woOverlap_Margin7mm_-45_135_0.HEARTwoOverlap.dvh.gd 4.4 100 0.87349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</si>
</sst>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abSelected="1" topLeftCell="A82" workbookViewId="0">
      <selection activeCell="O110" sqref="O110"/>
    </sheetView>
  </sheetViews>
  <sheetFormatPr defaultRowHeight="15" x14ac:dyDescent="0.25"/>
  <cols>
    <col min="1" max="1" width="9.140625" style="1"/>
    <col min="9" max="9" width="9.140625" style="2"/>
    <col min="10" max="10" width="9.140625" style="3"/>
    <col min="11" max="12" width="9.140625" style="2"/>
  </cols>
  <sheetData>
    <row r="1" spans="1:24" x14ac:dyDescent="0.25">
      <c r="B1" s="1" t="s">
        <v>1</v>
      </c>
      <c r="I1" s="2" t="s">
        <v>0</v>
      </c>
      <c r="J1" s="3" t="s">
        <v>8</v>
      </c>
      <c r="K1" s="2" t="s">
        <v>7</v>
      </c>
      <c r="L1" s="2" t="s">
        <v>17</v>
      </c>
    </row>
    <row r="2" spans="1:24" x14ac:dyDescent="0.25">
      <c r="A2" s="1" t="s">
        <v>2</v>
      </c>
      <c r="B2" t="s">
        <v>9</v>
      </c>
      <c r="I2" s="2">
        <v>34</v>
      </c>
      <c r="J2" s="3">
        <f>I2/100*25</f>
        <v>8.5</v>
      </c>
      <c r="K2" s="2">
        <v>28</v>
      </c>
      <c r="L2" s="2">
        <f>K2/100*25</f>
        <v>7.0000000000000009</v>
      </c>
      <c r="M2" t="s">
        <v>30</v>
      </c>
      <c r="V2">
        <v>8.5</v>
      </c>
      <c r="W2">
        <v>7</v>
      </c>
    </row>
    <row r="3" spans="1:24" x14ac:dyDescent="0.25">
      <c r="B3" t="s">
        <v>10</v>
      </c>
      <c r="I3" s="2">
        <v>52</v>
      </c>
      <c r="J3" s="3">
        <f t="shared" ref="J3:J21" si="0">I3/100*25</f>
        <v>13</v>
      </c>
      <c r="K3" s="2">
        <v>37</v>
      </c>
      <c r="L3" s="2">
        <f t="shared" ref="L3:L21" si="1">K3/100*25</f>
        <v>9.25</v>
      </c>
      <c r="M3" t="s">
        <v>31</v>
      </c>
      <c r="V3">
        <v>14.25</v>
      </c>
      <c r="W3">
        <v>10</v>
      </c>
    </row>
    <row r="4" spans="1:24" x14ac:dyDescent="0.25">
      <c r="B4" t="s">
        <v>11</v>
      </c>
      <c r="I4" s="2">
        <v>76</v>
      </c>
      <c r="J4" s="3">
        <f t="shared" si="0"/>
        <v>19</v>
      </c>
      <c r="K4" s="2">
        <v>47</v>
      </c>
      <c r="L4" s="2">
        <f t="shared" si="1"/>
        <v>11.75</v>
      </c>
      <c r="M4" t="s">
        <v>32</v>
      </c>
      <c r="V4">
        <v>10.5</v>
      </c>
      <c r="W4">
        <v>8</v>
      </c>
    </row>
    <row r="5" spans="1:24" x14ac:dyDescent="0.25">
      <c r="B5" t="s">
        <v>12</v>
      </c>
      <c r="I5" s="2">
        <v>93</v>
      </c>
      <c r="J5" s="3">
        <f t="shared" si="0"/>
        <v>23.25</v>
      </c>
      <c r="K5" s="2">
        <v>57</v>
      </c>
      <c r="L5" s="2">
        <f t="shared" si="1"/>
        <v>14.249999999999998</v>
      </c>
      <c r="M5" t="s">
        <v>33</v>
      </c>
      <c r="V5">
        <v>2</v>
      </c>
      <c r="W5">
        <v>1.5</v>
      </c>
    </row>
    <row r="6" spans="1:24" x14ac:dyDescent="0.25">
      <c r="A6" s="1" t="s">
        <v>3</v>
      </c>
      <c r="B6" t="s">
        <v>13</v>
      </c>
      <c r="I6" s="2">
        <v>57</v>
      </c>
      <c r="J6" s="3">
        <f t="shared" si="0"/>
        <v>14.249999999999998</v>
      </c>
      <c r="K6" s="2">
        <v>40</v>
      </c>
      <c r="L6" s="2">
        <f t="shared" si="1"/>
        <v>10</v>
      </c>
      <c r="M6" t="s">
        <v>34</v>
      </c>
      <c r="V6">
        <v>7</v>
      </c>
      <c r="W6">
        <v>5.5</v>
      </c>
    </row>
    <row r="7" spans="1:24" x14ac:dyDescent="0.25">
      <c r="B7" t="s">
        <v>14</v>
      </c>
      <c r="I7" s="2">
        <v>83</v>
      </c>
      <c r="J7" s="3">
        <f t="shared" si="0"/>
        <v>20.75</v>
      </c>
      <c r="K7" s="2">
        <v>54</v>
      </c>
      <c r="L7" s="2">
        <f t="shared" si="1"/>
        <v>13.5</v>
      </c>
      <c r="M7" t="s">
        <v>35</v>
      </c>
      <c r="U7" s="5">
        <f>_xlfn.PERCENTILE.EXC(V2:V6,0.5)</f>
        <v>8.5</v>
      </c>
      <c r="V7" s="5">
        <f>_xlfn.PERCENTILE.EXC(V2:V6,0.75)</f>
        <v>12.375</v>
      </c>
      <c r="W7" s="5">
        <f>_xlfn.PERCENTILE.EXC(W2:W6,0.5)</f>
        <v>7</v>
      </c>
      <c r="X7" s="5">
        <f>_xlfn.PERCENTILE.EXC(W2:W6,0.75)</f>
        <v>9</v>
      </c>
    </row>
    <row r="8" spans="1:24" x14ac:dyDescent="0.25">
      <c r="B8" t="s">
        <v>15</v>
      </c>
      <c r="I8" s="2">
        <v>97</v>
      </c>
      <c r="J8" s="3">
        <f t="shared" si="0"/>
        <v>24.25</v>
      </c>
      <c r="K8" s="2">
        <v>67</v>
      </c>
      <c r="L8" s="2">
        <f t="shared" si="1"/>
        <v>16.75</v>
      </c>
      <c r="M8" t="s">
        <v>36</v>
      </c>
      <c r="V8">
        <v>13</v>
      </c>
      <c r="W8">
        <v>9.25</v>
      </c>
    </row>
    <row r="9" spans="1:24" x14ac:dyDescent="0.25">
      <c r="B9" t="s">
        <v>16</v>
      </c>
      <c r="I9" s="2">
        <v>101</v>
      </c>
      <c r="J9" s="3">
        <f t="shared" si="0"/>
        <v>25.25</v>
      </c>
      <c r="K9" s="2">
        <v>73</v>
      </c>
      <c r="L9" s="2">
        <f t="shared" si="1"/>
        <v>18.25</v>
      </c>
      <c r="M9" t="s">
        <v>37</v>
      </c>
      <c r="V9">
        <v>20.75</v>
      </c>
      <c r="W9">
        <v>13.5</v>
      </c>
    </row>
    <row r="10" spans="1:24" x14ac:dyDescent="0.25">
      <c r="A10" s="1" t="s">
        <v>4</v>
      </c>
      <c r="B10" t="s">
        <v>18</v>
      </c>
      <c r="I10" s="2">
        <v>42</v>
      </c>
      <c r="J10" s="3">
        <f t="shared" si="0"/>
        <v>10.5</v>
      </c>
      <c r="K10" s="2">
        <v>32</v>
      </c>
      <c r="L10" s="2">
        <f t="shared" si="1"/>
        <v>8</v>
      </c>
      <c r="M10" t="s">
        <v>38</v>
      </c>
      <c r="V10">
        <v>16.5</v>
      </c>
      <c r="W10">
        <v>10.75</v>
      </c>
    </row>
    <row r="11" spans="1:24" x14ac:dyDescent="0.25">
      <c r="B11" t="s">
        <v>19</v>
      </c>
      <c r="I11" s="2">
        <v>66</v>
      </c>
      <c r="J11" s="3">
        <f t="shared" si="0"/>
        <v>16.5</v>
      </c>
      <c r="K11" s="2">
        <v>43</v>
      </c>
      <c r="L11" s="2">
        <f t="shared" si="1"/>
        <v>10.75</v>
      </c>
      <c r="M11" t="s">
        <v>39</v>
      </c>
      <c r="V11">
        <v>8</v>
      </c>
      <c r="W11">
        <v>5.75</v>
      </c>
    </row>
    <row r="12" spans="1:24" x14ac:dyDescent="0.25">
      <c r="B12" t="s">
        <v>20</v>
      </c>
      <c r="I12" s="2">
        <v>85</v>
      </c>
      <c r="J12" s="3">
        <f t="shared" si="0"/>
        <v>21.25</v>
      </c>
      <c r="K12" s="2">
        <v>54</v>
      </c>
      <c r="L12" s="2">
        <f t="shared" si="1"/>
        <v>13.5</v>
      </c>
      <c r="M12" t="s">
        <v>40</v>
      </c>
      <c r="V12">
        <v>8.75</v>
      </c>
      <c r="W12">
        <v>7.75</v>
      </c>
    </row>
    <row r="13" spans="1:24" x14ac:dyDescent="0.25">
      <c r="B13" t="s">
        <v>21</v>
      </c>
      <c r="I13" s="2">
        <v>96</v>
      </c>
      <c r="J13" s="3">
        <f t="shared" si="0"/>
        <v>24</v>
      </c>
      <c r="K13" s="2">
        <v>64</v>
      </c>
      <c r="L13" s="2">
        <f t="shared" si="1"/>
        <v>16</v>
      </c>
      <c r="M13" t="s">
        <v>41</v>
      </c>
      <c r="U13" s="5">
        <f>_xlfn.PERCENTILE.EXC(V8:V12,0.5)</f>
        <v>13</v>
      </c>
      <c r="V13" s="5">
        <f>_xlfn.PERCENTILE.EXC(V8:V12,0.75)</f>
        <v>18.625</v>
      </c>
      <c r="W13" s="5">
        <f>_xlfn.PERCENTILE.EXC(W8:W12,0.5)</f>
        <v>9.25</v>
      </c>
      <c r="X13" s="5">
        <f>_xlfn.PERCENTILE.EXC(W8:W12,0.75)</f>
        <v>12.125</v>
      </c>
    </row>
    <row r="14" spans="1:24" x14ac:dyDescent="0.25">
      <c r="A14" s="1" t="s">
        <v>5</v>
      </c>
      <c r="B14" t="s">
        <v>22</v>
      </c>
      <c r="I14" s="2">
        <v>8</v>
      </c>
      <c r="J14" s="3">
        <f t="shared" si="0"/>
        <v>2</v>
      </c>
      <c r="K14" s="2">
        <v>6</v>
      </c>
      <c r="L14" s="2">
        <f t="shared" si="1"/>
        <v>1.5</v>
      </c>
      <c r="M14" t="s">
        <v>42</v>
      </c>
      <c r="V14">
        <v>19</v>
      </c>
      <c r="W14">
        <v>11.75</v>
      </c>
    </row>
    <row r="15" spans="1:24" x14ac:dyDescent="0.25">
      <c r="B15" t="s">
        <v>23</v>
      </c>
      <c r="I15" s="2">
        <v>32</v>
      </c>
      <c r="J15" s="3">
        <f t="shared" si="0"/>
        <v>8</v>
      </c>
      <c r="K15" s="2">
        <v>23</v>
      </c>
      <c r="L15" s="2">
        <f t="shared" si="1"/>
        <v>5.75</v>
      </c>
      <c r="M15" t="s">
        <v>43</v>
      </c>
      <c r="V15">
        <v>24.25</v>
      </c>
      <c r="W15">
        <v>16.75</v>
      </c>
    </row>
    <row r="16" spans="1:24" x14ac:dyDescent="0.25">
      <c r="B16" t="s">
        <v>24</v>
      </c>
      <c r="I16" s="2">
        <v>49</v>
      </c>
      <c r="J16" s="3">
        <f t="shared" si="0"/>
        <v>12.25</v>
      </c>
      <c r="K16" s="2">
        <v>35</v>
      </c>
      <c r="L16" s="2">
        <f t="shared" si="1"/>
        <v>8.75</v>
      </c>
      <c r="M16" t="s">
        <v>44</v>
      </c>
      <c r="V16">
        <v>21.25</v>
      </c>
      <c r="W16">
        <v>13.5</v>
      </c>
    </row>
    <row r="17" spans="1:24" x14ac:dyDescent="0.25">
      <c r="B17" t="s">
        <v>25</v>
      </c>
      <c r="I17" s="2">
        <v>66</v>
      </c>
      <c r="J17" s="3">
        <f t="shared" si="0"/>
        <v>16.5</v>
      </c>
      <c r="K17" s="2">
        <v>47</v>
      </c>
      <c r="L17" s="2">
        <f t="shared" si="1"/>
        <v>11.75</v>
      </c>
      <c r="M17" t="s">
        <v>45</v>
      </c>
      <c r="V17">
        <v>12.25</v>
      </c>
      <c r="W17">
        <v>8.75</v>
      </c>
    </row>
    <row r="18" spans="1:24" x14ac:dyDescent="0.25">
      <c r="A18" s="1" t="s">
        <v>6</v>
      </c>
      <c r="B18" t="s">
        <v>26</v>
      </c>
      <c r="I18" s="2">
        <v>28</v>
      </c>
      <c r="J18" s="3">
        <f t="shared" si="0"/>
        <v>7.0000000000000009</v>
      </c>
      <c r="K18" s="2">
        <v>22</v>
      </c>
      <c r="L18" s="2">
        <f t="shared" si="1"/>
        <v>5.5</v>
      </c>
      <c r="M18" t="s">
        <v>46</v>
      </c>
      <c r="V18">
        <v>11</v>
      </c>
      <c r="W18">
        <v>9</v>
      </c>
    </row>
    <row r="19" spans="1:24" x14ac:dyDescent="0.25">
      <c r="B19" t="s">
        <v>27</v>
      </c>
      <c r="I19" s="2">
        <v>35</v>
      </c>
      <c r="J19" s="3">
        <f t="shared" si="0"/>
        <v>8.75</v>
      </c>
      <c r="K19" s="2">
        <v>31</v>
      </c>
      <c r="L19" s="2">
        <f t="shared" si="1"/>
        <v>7.75</v>
      </c>
      <c r="M19" t="s">
        <v>47</v>
      </c>
      <c r="U19" s="5">
        <f>_xlfn.PERCENTILE.EXC(V14:V18,0.5)</f>
        <v>19</v>
      </c>
      <c r="V19" s="5">
        <f>_xlfn.PERCENTILE.EXC(V14:V18,0.75)</f>
        <v>22.75</v>
      </c>
      <c r="W19" s="5">
        <f>_xlfn.PERCENTILE.EXC(W14:W18,0.5)</f>
        <v>11.75</v>
      </c>
      <c r="X19" s="5">
        <f>_xlfn.PERCENTILE.EXC(W14:W18,0.75)</f>
        <v>15.125</v>
      </c>
    </row>
    <row r="20" spans="1:24" x14ac:dyDescent="0.25">
      <c r="B20" t="s">
        <v>28</v>
      </c>
      <c r="I20" s="2">
        <v>44</v>
      </c>
      <c r="J20" s="3">
        <f t="shared" si="0"/>
        <v>11</v>
      </c>
      <c r="K20" s="2">
        <v>36</v>
      </c>
      <c r="L20" s="2">
        <f t="shared" si="1"/>
        <v>9</v>
      </c>
      <c r="M20" t="s">
        <v>48</v>
      </c>
      <c r="V20">
        <v>23.25</v>
      </c>
      <c r="W20">
        <v>14.25</v>
      </c>
    </row>
    <row r="21" spans="1:24" x14ac:dyDescent="0.25">
      <c r="B21" t="s">
        <v>29</v>
      </c>
      <c r="I21" s="2">
        <v>62</v>
      </c>
      <c r="J21" s="3">
        <f t="shared" si="0"/>
        <v>15.5</v>
      </c>
      <c r="K21" s="2">
        <v>42</v>
      </c>
      <c r="L21" s="2">
        <f t="shared" si="1"/>
        <v>10.5</v>
      </c>
      <c r="M21" t="s">
        <v>49</v>
      </c>
      <c r="V21">
        <v>25.25</v>
      </c>
      <c r="W21">
        <v>18.25</v>
      </c>
    </row>
    <row r="22" spans="1:24" x14ac:dyDescent="0.25">
      <c r="V22">
        <v>24</v>
      </c>
      <c r="W22">
        <v>16</v>
      </c>
    </row>
    <row r="23" spans="1:24" x14ac:dyDescent="0.25">
      <c r="G23" s="3"/>
      <c r="H23" s="3" t="s">
        <v>50</v>
      </c>
      <c r="I23" s="3">
        <f>AVERAGE(J2,J6,J9,J14,J18)</f>
        <v>11.4</v>
      </c>
      <c r="J23" s="3">
        <f>_xlfn.STDEV.P(J2,J6,J10,J14,J18)</f>
        <v>4.0385641012617324</v>
      </c>
      <c r="K23" s="3">
        <f>AVERAGE(L2,L6,L10,L14,L18)</f>
        <v>6.4</v>
      </c>
      <c r="L23" s="3">
        <f>_xlfn.STDEV.P(L2,L6,L10,L14,L18)</f>
        <v>2.8530685235374214</v>
      </c>
      <c r="M23" s="3"/>
      <c r="N23" s="3"/>
      <c r="O23" s="3"/>
      <c r="P23" s="3"/>
      <c r="Q23" s="3"/>
      <c r="R23" s="3"/>
      <c r="S23" s="4"/>
      <c r="V23">
        <v>16.5</v>
      </c>
      <c r="W23">
        <v>11.75</v>
      </c>
    </row>
    <row r="24" spans="1:24" x14ac:dyDescent="0.25">
      <c r="G24" s="3"/>
      <c r="H24" s="3" t="s">
        <v>51</v>
      </c>
      <c r="I24" s="3">
        <f>AVERAGE(J3,J7,J10,J15,J19)</f>
        <v>12.2</v>
      </c>
      <c r="J24" s="3">
        <f>_xlfn.STDEV.P(J3,J7,J11,J15,J19)</f>
        <v>4.7869614579605715</v>
      </c>
      <c r="K24" s="3">
        <f>AVERAGE(L3,L7,L11,L15,L19)</f>
        <v>9.4</v>
      </c>
      <c r="L24" s="3">
        <f>_xlfn.STDEV.P(L3,L7,L11,L15,L19)</f>
        <v>2.6343879744638983</v>
      </c>
      <c r="M24" s="3"/>
      <c r="N24" s="3"/>
      <c r="O24" s="3"/>
      <c r="P24" s="3"/>
      <c r="Q24" s="3"/>
      <c r="R24" s="3"/>
      <c r="S24" s="4"/>
      <c r="V24">
        <v>15.5</v>
      </c>
      <c r="W24">
        <v>10.5</v>
      </c>
    </row>
    <row r="25" spans="1:24" x14ac:dyDescent="0.25">
      <c r="G25" s="3"/>
      <c r="H25" s="3" t="s">
        <v>52</v>
      </c>
      <c r="I25" s="3">
        <f>AVERAGE(J4,J8,J11,J16,J20)</f>
        <v>16.600000000000001</v>
      </c>
      <c r="J25" s="3">
        <f>_xlfn.STDEV.P(J4,J8,J12,J16,J20)</f>
        <v>5.1317638293280803</v>
      </c>
      <c r="K25" s="3">
        <f>AVERAGE(L4,L8,L12,L16,L20)</f>
        <v>11.95</v>
      </c>
      <c r="L25" s="3">
        <f>_xlfn.STDEV.P(L4,L8,L12,L16,L20)</f>
        <v>2.9807717121577761</v>
      </c>
      <c r="M25" s="3"/>
      <c r="N25" s="3"/>
      <c r="O25" s="3"/>
      <c r="P25" s="3"/>
      <c r="Q25" s="3"/>
      <c r="R25" s="3"/>
      <c r="S25" s="4"/>
      <c r="U25" s="5">
        <f>_xlfn.PERCENTILE.EXC(V20:V24,0.5)</f>
        <v>23.25</v>
      </c>
      <c r="V25" s="5">
        <f>_xlfn.PERCENTILE.EXC(V20:V24,0.75)</f>
        <v>24.625</v>
      </c>
      <c r="W25" s="5">
        <f>_xlfn.PERCENTILE.EXC(W20:W24,0.5)</f>
        <v>14.25</v>
      </c>
      <c r="X25" s="5">
        <f>_xlfn.PERCENTILE.EXC(W20:W24,0.75)</f>
        <v>17.125</v>
      </c>
    </row>
    <row r="26" spans="1:24" x14ac:dyDescent="0.25">
      <c r="G26" s="3"/>
      <c r="H26" s="3" t="s">
        <v>53</v>
      </c>
      <c r="I26" s="3">
        <f>AVERAGE(J5,J9,J12,J17,J21)</f>
        <v>20.350000000000001</v>
      </c>
      <c r="J26" s="3">
        <f>_xlfn.STDEV.P(J5,J9,J13,J17,J21)</f>
        <v>4.0638651552432199</v>
      </c>
      <c r="K26" s="3">
        <f>AVERAGE(L5,L9,L13,L17,L21)</f>
        <v>14.15</v>
      </c>
      <c r="L26" s="3">
        <f>_xlfn.STDEV.P(L5,L9,L13,L17,L21)</f>
        <v>2.8044607324760316</v>
      </c>
      <c r="M26" s="3"/>
      <c r="N26" s="3"/>
      <c r="O26" s="3"/>
      <c r="P26" s="3"/>
      <c r="Q26" s="3"/>
      <c r="R26" s="3"/>
      <c r="S26" s="4"/>
    </row>
    <row r="27" spans="1:24" x14ac:dyDescent="0.25">
      <c r="F27" s="3"/>
      <c r="G27" s="3"/>
      <c r="H27" s="3"/>
      <c r="I27" s="3"/>
      <c r="K27" s="3"/>
      <c r="L27" s="3"/>
      <c r="M27" s="3"/>
      <c r="N27" s="3"/>
      <c r="O27" s="3"/>
      <c r="P27" s="3"/>
      <c r="Q27" s="3"/>
      <c r="R27" s="4"/>
    </row>
    <row r="28" spans="1:24" x14ac:dyDescent="0.25">
      <c r="F28" s="3"/>
      <c r="G28" s="3"/>
      <c r="H28" s="3"/>
      <c r="I28" s="3"/>
      <c r="K28" s="3"/>
      <c r="L28" s="3"/>
      <c r="M28" s="3"/>
      <c r="N28" s="3"/>
      <c r="O28" s="3"/>
      <c r="P28" s="3"/>
      <c r="Q28" s="3"/>
      <c r="R28" s="4"/>
    </row>
    <row r="29" spans="1:24" x14ac:dyDescent="0.25">
      <c r="B29" s="1" t="s">
        <v>54</v>
      </c>
      <c r="I29" s="2" t="s">
        <v>0</v>
      </c>
      <c r="J29" s="3" t="s">
        <v>8</v>
      </c>
      <c r="K29" s="2" t="s">
        <v>7</v>
      </c>
      <c r="L29" s="2" t="s">
        <v>17</v>
      </c>
    </row>
    <row r="30" spans="1:24" x14ac:dyDescent="0.25">
      <c r="A30" s="1" t="s">
        <v>2</v>
      </c>
      <c r="B30" t="s">
        <v>57</v>
      </c>
      <c r="I30" s="2">
        <v>27</v>
      </c>
      <c r="J30" s="3">
        <f>I30/100*25</f>
        <v>6.75</v>
      </c>
      <c r="K30" s="2">
        <v>26</v>
      </c>
      <c r="L30" s="2">
        <f>K30/100*25</f>
        <v>6.5</v>
      </c>
      <c r="M30" t="s">
        <v>77</v>
      </c>
      <c r="V30">
        <v>6.75</v>
      </c>
      <c r="W30">
        <v>6.5</v>
      </c>
    </row>
    <row r="31" spans="1:24" x14ac:dyDescent="0.25">
      <c r="B31" t="s">
        <v>58</v>
      </c>
      <c r="I31" s="2">
        <v>32</v>
      </c>
      <c r="J31" s="3">
        <f t="shared" ref="J31:J49" si="2">I31/100*25</f>
        <v>8</v>
      </c>
      <c r="K31" s="2">
        <v>30</v>
      </c>
      <c r="L31" s="2">
        <f t="shared" ref="L31:L49" si="3">K31/100*25</f>
        <v>7.5</v>
      </c>
      <c r="M31" t="s">
        <v>78</v>
      </c>
      <c r="V31">
        <v>10.25</v>
      </c>
      <c r="W31">
        <v>10.25</v>
      </c>
    </row>
    <row r="32" spans="1:24" x14ac:dyDescent="0.25">
      <c r="B32" t="s">
        <v>59</v>
      </c>
      <c r="I32" s="2">
        <v>37</v>
      </c>
      <c r="J32" s="3">
        <f t="shared" si="2"/>
        <v>9.25</v>
      </c>
      <c r="K32" s="2">
        <v>35</v>
      </c>
      <c r="L32" s="2">
        <f t="shared" si="3"/>
        <v>8.75</v>
      </c>
      <c r="M32" t="s">
        <v>79</v>
      </c>
      <c r="V32">
        <v>8.25</v>
      </c>
      <c r="W32">
        <v>6.75</v>
      </c>
    </row>
    <row r="33" spans="1:24" x14ac:dyDescent="0.25">
      <c r="B33" t="s">
        <v>60</v>
      </c>
      <c r="I33" s="2">
        <v>41</v>
      </c>
      <c r="J33" s="3">
        <f t="shared" si="2"/>
        <v>10.25</v>
      </c>
      <c r="K33" s="2">
        <v>42</v>
      </c>
      <c r="L33" s="2">
        <f t="shared" si="3"/>
        <v>10.5</v>
      </c>
      <c r="M33" t="s">
        <v>80</v>
      </c>
      <c r="V33">
        <v>7</v>
      </c>
      <c r="W33">
        <v>6.25</v>
      </c>
    </row>
    <row r="34" spans="1:24" x14ac:dyDescent="0.25">
      <c r="A34" s="1" t="s">
        <v>3</v>
      </c>
      <c r="B34" t="s">
        <v>61</v>
      </c>
      <c r="I34" s="2">
        <v>41</v>
      </c>
      <c r="J34" s="3">
        <f t="shared" si="2"/>
        <v>10.25</v>
      </c>
      <c r="K34" s="2">
        <v>41</v>
      </c>
      <c r="L34" s="2">
        <f t="shared" si="3"/>
        <v>10.25</v>
      </c>
      <c r="M34" t="s">
        <v>81</v>
      </c>
      <c r="V34">
        <v>7</v>
      </c>
      <c r="W34">
        <v>6.5</v>
      </c>
    </row>
    <row r="35" spans="1:24" x14ac:dyDescent="0.25">
      <c r="B35" t="s">
        <v>62</v>
      </c>
      <c r="I35" s="2">
        <v>49</v>
      </c>
      <c r="J35" s="3">
        <f t="shared" si="2"/>
        <v>12.25</v>
      </c>
      <c r="K35" s="2">
        <v>50</v>
      </c>
      <c r="L35" s="2">
        <f t="shared" si="3"/>
        <v>12.5</v>
      </c>
      <c r="M35" t="s">
        <v>82</v>
      </c>
      <c r="U35" s="5">
        <f>_xlfn.PERCENTILE.EXC(V30:V34,0.5)</f>
        <v>7</v>
      </c>
      <c r="V35" s="5">
        <f>_xlfn.PERCENTILE.EXC(V30:V34,0.75)</f>
        <v>9.25</v>
      </c>
      <c r="W35" s="5">
        <f>_xlfn.PERCENTILE.EXC(W30:W34,0.5)</f>
        <v>6.5</v>
      </c>
      <c r="X35" s="5">
        <f>_xlfn.PERCENTILE.EXC(W30:W34,0.75)</f>
        <v>8.5</v>
      </c>
    </row>
    <row r="36" spans="1:24" x14ac:dyDescent="0.25">
      <c r="B36" t="s">
        <v>63</v>
      </c>
      <c r="I36" s="2">
        <v>57</v>
      </c>
      <c r="J36" s="3">
        <f t="shared" si="2"/>
        <v>14.249999999999998</v>
      </c>
      <c r="K36" s="2">
        <v>57</v>
      </c>
      <c r="L36" s="2">
        <f t="shared" si="3"/>
        <v>14.249999999999998</v>
      </c>
      <c r="M36" t="s">
        <v>83</v>
      </c>
      <c r="V36">
        <v>8</v>
      </c>
      <c r="W36">
        <v>7.5</v>
      </c>
    </row>
    <row r="37" spans="1:24" x14ac:dyDescent="0.25">
      <c r="B37" t="s">
        <v>64</v>
      </c>
      <c r="I37" s="2">
        <v>66</v>
      </c>
      <c r="J37" s="3">
        <f t="shared" si="2"/>
        <v>16.5</v>
      </c>
      <c r="K37" s="2">
        <v>66</v>
      </c>
      <c r="L37" s="2">
        <f t="shared" si="3"/>
        <v>16.5</v>
      </c>
      <c r="M37" t="s">
        <v>84</v>
      </c>
      <c r="V37">
        <v>12.25</v>
      </c>
      <c r="W37">
        <v>12.5</v>
      </c>
    </row>
    <row r="38" spans="1:24" x14ac:dyDescent="0.25">
      <c r="A38" s="1" t="s">
        <v>4</v>
      </c>
      <c r="B38" t="s">
        <v>65</v>
      </c>
      <c r="I38" s="2">
        <v>33</v>
      </c>
      <c r="J38" s="3">
        <f t="shared" si="2"/>
        <v>8.25</v>
      </c>
      <c r="K38" s="2">
        <v>27</v>
      </c>
      <c r="L38" s="2">
        <f t="shared" si="3"/>
        <v>6.75</v>
      </c>
      <c r="M38" t="s">
        <v>85</v>
      </c>
      <c r="V38">
        <v>9.75</v>
      </c>
      <c r="W38">
        <v>8.75</v>
      </c>
    </row>
    <row r="39" spans="1:24" x14ac:dyDescent="0.25">
      <c r="B39" t="s">
        <v>66</v>
      </c>
      <c r="I39" s="2">
        <v>39</v>
      </c>
      <c r="J39" s="3">
        <f t="shared" si="2"/>
        <v>9.75</v>
      </c>
      <c r="K39" s="2">
        <v>35</v>
      </c>
      <c r="L39" s="2">
        <f t="shared" si="3"/>
        <v>8.75</v>
      </c>
      <c r="M39" t="s">
        <v>86</v>
      </c>
      <c r="V39">
        <v>8</v>
      </c>
      <c r="W39">
        <v>7.5</v>
      </c>
    </row>
    <row r="40" spans="1:24" x14ac:dyDescent="0.25">
      <c r="B40" t="s">
        <v>67</v>
      </c>
      <c r="I40" s="2">
        <v>46</v>
      </c>
      <c r="J40" s="3">
        <f t="shared" si="2"/>
        <v>11.5</v>
      </c>
      <c r="K40" s="2">
        <v>41</v>
      </c>
      <c r="L40" s="2">
        <f t="shared" si="3"/>
        <v>10.25</v>
      </c>
      <c r="M40" t="s">
        <v>87</v>
      </c>
      <c r="V40">
        <v>8.75</v>
      </c>
      <c r="W40">
        <v>8.25</v>
      </c>
    </row>
    <row r="41" spans="1:24" x14ac:dyDescent="0.25">
      <c r="B41" t="s">
        <v>68</v>
      </c>
      <c r="I41" s="2">
        <v>51</v>
      </c>
      <c r="J41" s="3">
        <f t="shared" si="2"/>
        <v>12.75</v>
      </c>
      <c r="K41" s="2">
        <v>45</v>
      </c>
      <c r="L41" s="2">
        <f t="shared" si="3"/>
        <v>11.25</v>
      </c>
      <c r="M41" t="s">
        <v>88</v>
      </c>
      <c r="U41" s="5">
        <f>_xlfn.PERCENTILE.EXC(V36:V40,0.5)</f>
        <v>8.75</v>
      </c>
      <c r="V41" s="5">
        <f>_xlfn.PERCENTILE.EXC(V36:V40,0.75)</f>
        <v>11</v>
      </c>
      <c r="W41" s="5">
        <f>_xlfn.PERCENTILE.EXC(W36:W40,0.5)</f>
        <v>8.25</v>
      </c>
      <c r="X41" s="5">
        <f>_xlfn.PERCENTILE.EXC(W36:W40,0.75)</f>
        <v>10.625</v>
      </c>
    </row>
    <row r="42" spans="1:24" x14ac:dyDescent="0.25">
      <c r="A42" s="1" t="s">
        <v>5</v>
      </c>
      <c r="B42" t="s">
        <v>69</v>
      </c>
      <c r="I42" s="2">
        <v>28</v>
      </c>
      <c r="J42" s="3">
        <f t="shared" si="2"/>
        <v>7.0000000000000009</v>
      </c>
      <c r="K42" s="2">
        <v>25</v>
      </c>
      <c r="L42" s="2">
        <f t="shared" si="3"/>
        <v>6.25</v>
      </c>
      <c r="M42" t="s">
        <v>89</v>
      </c>
      <c r="V42">
        <v>9.25</v>
      </c>
      <c r="W42">
        <v>8.75</v>
      </c>
    </row>
    <row r="43" spans="1:24" x14ac:dyDescent="0.25">
      <c r="B43" t="s">
        <v>70</v>
      </c>
      <c r="I43" s="2">
        <v>32</v>
      </c>
      <c r="J43" s="3">
        <f t="shared" si="2"/>
        <v>8</v>
      </c>
      <c r="K43" s="2">
        <v>30</v>
      </c>
      <c r="L43" s="2">
        <f t="shared" si="3"/>
        <v>7.5</v>
      </c>
      <c r="M43" t="s">
        <v>90</v>
      </c>
      <c r="V43">
        <v>14.25</v>
      </c>
      <c r="W43">
        <v>14.25</v>
      </c>
    </row>
    <row r="44" spans="1:24" x14ac:dyDescent="0.25">
      <c r="B44" t="s">
        <v>71</v>
      </c>
      <c r="I44" s="2">
        <v>38</v>
      </c>
      <c r="J44" s="3">
        <f t="shared" si="2"/>
        <v>9.5</v>
      </c>
      <c r="K44" s="2">
        <v>34</v>
      </c>
      <c r="L44" s="2">
        <f t="shared" si="3"/>
        <v>8.5</v>
      </c>
      <c r="M44" t="s">
        <v>91</v>
      </c>
      <c r="V44">
        <v>11.5</v>
      </c>
      <c r="W44">
        <v>10.25</v>
      </c>
    </row>
    <row r="45" spans="1:24" x14ac:dyDescent="0.25">
      <c r="B45" t="s">
        <v>72</v>
      </c>
      <c r="I45" s="2">
        <v>43</v>
      </c>
      <c r="J45" s="3">
        <f t="shared" si="2"/>
        <v>10.75</v>
      </c>
      <c r="K45" s="2">
        <v>39</v>
      </c>
      <c r="L45" s="2">
        <f t="shared" si="3"/>
        <v>9.75</v>
      </c>
      <c r="M45" t="s">
        <v>92</v>
      </c>
      <c r="V45">
        <v>9.5</v>
      </c>
      <c r="W45">
        <v>8.5</v>
      </c>
    </row>
    <row r="46" spans="1:24" x14ac:dyDescent="0.25">
      <c r="A46" s="1" t="s">
        <v>6</v>
      </c>
      <c r="B46" t="s">
        <v>73</v>
      </c>
      <c r="I46" s="2">
        <v>28</v>
      </c>
      <c r="J46" s="3">
        <f t="shared" si="2"/>
        <v>7.0000000000000009</v>
      </c>
      <c r="K46" s="2">
        <v>26</v>
      </c>
      <c r="L46" s="2">
        <f t="shared" si="3"/>
        <v>6.5</v>
      </c>
      <c r="M46" t="s">
        <v>93</v>
      </c>
      <c r="V46">
        <v>10.5</v>
      </c>
      <c r="W46">
        <v>9.75</v>
      </c>
    </row>
    <row r="47" spans="1:24" x14ac:dyDescent="0.25">
      <c r="B47" t="s">
        <v>74</v>
      </c>
      <c r="I47" s="2">
        <v>35</v>
      </c>
      <c r="J47" s="3">
        <f t="shared" si="2"/>
        <v>8.75</v>
      </c>
      <c r="K47" s="2">
        <v>33</v>
      </c>
      <c r="L47" s="2">
        <f t="shared" si="3"/>
        <v>8.25</v>
      </c>
      <c r="M47" t="s">
        <v>94</v>
      </c>
      <c r="U47" s="5">
        <f>_xlfn.PERCENTILE.EXC(V42:V46,0.5)</f>
        <v>10.5</v>
      </c>
      <c r="V47" s="5">
        <f>_xlfn.PERCENTILE.EXC(V42:V46,0.75)</f>
        <v>12.875</v>
      </c>
      <c r="W47" s="5">
        <f>_xlfn.PERCENTILE.EXC(W42:W46,0.5)</f>
        <v>9.75</v>
      </c>
      <c r="X47" s="5">
        <f>_xlfn.PERCENTILE.EXC(W42:W46,0.75)</f>
        <v>12.25</v>
      </c>
    </row>
    <row r="48" spans="1:24" x14ac:dyDescent="0.25">
      <c r="B48" t="s">
        <v>75</v>
      </c>
      <c r="I48" s="2">
        <v>42</v>
      </c>
      <c r="J48" s="3">
        <f t="shared" si="2"/>
        <v>10.5</v>
      </c>
      <c r="K48" s="2">
        <v>39</v>
      </c>
      <c r="L48" s="2">
        <f t="shared" si="3"/>
        <v>9.75</v>
      </c>
      <c r="M48" t="s">
        <v>95</v>
      </c>
      <c r="V48">
        <v>10.25</v>
      </c>
      <c r="W48">
        <v>10.5</v>
      </c>
    </row>
    <row r="49" spans="1:24" x14ac:dyDescent="0.25">
      <c r="B49" t="s">
        <v>76</v>
      </c>
      <c r="I49" s="2">
        <v>51</v>
      </c>
      <c r="J49" s="3">
        <f t="shared" si="2"/>
        <v>12.75</v>
      </c>
      <c r="K49" s="2">
        <v>46</v>
      </c>
      <c r="L49" s="2">
        <f t="shared" si="3"/>
        <v>11.5</v>
      </c>
      <c r="M49" t="s">
        <v>96</v>
      </c>
      <c r="V49">
        <v>16.5</v>
      </c>
      <c r="W49">
        <v>16.5</v>
      </c>
    </row>
    <row r="50" spans="1:24" x14ac:dyDescent="0.25">
      <c r="V50">
        <v>12.75</v>
      </c>
      <c r="W50">
        <v>11.25</v>
      </c>
    </row>
    <row r="51" spans="1:24" x14ac:dyDescent="0.25">
      <c r="G51" s="3"/>
      <c r="H51" s="3" t="s">
        <v>50</v>
      </c>
      <c r="I51" s="3">
        <f>AVERAGE(J30,J34,J37,J42,J46)</f>
        <v>9.5</v>
      </c>
      <c r="J51" s="3">
        <f>_xlfn.STDEV.P(J30,J34,J38,J42,J46)</f>
        <v>1.3095800853708794</v>
      </c>
      <c r="K51" s="3">
        <f>AVERAGE(L30,L34,L38,L42,L46)</f>
        <v>7.25</v>
      </c>
      <c r="L51" s="3">
        <f>_xlfn.STDEV.P(L30,L34,L38,L42,L46)</f>
        <v>1.5083103128998356</v>
      </c>
      <c r="M51" s="3"/>
      <c r="N51" s="3"/>
      <c r="O51" s="3"/>
      <c r="P51" s="3"/>
      <c r="Q51" s="3"/>
      <c r="R51" s="3"/>
      <c r="S51" s="4"/>
      <c r="V51">
        <v>10.75</v>
      </c>
      <c r="W51">
        <v>9.75</v>
      </c>
    </row>
    <row r="52" spans="1:24" x14ac:dyDescent="0.25">
      <c r="G52" s="3"/>
      <c r="H52" s="3" t="s">
        <v>51</v>
      </c>
      <c r="I52" s="3">
        <f>AVERAGE(J31,J35,J38,J43,J47)</f>
        <v>9.0500000000000007</v>
      </c>
      <c r="J52" s="3">
        <f>_xlfn.STDEV.P(J31,J35,J39,J43,J47)</f>
        <v>1.5858751527153707</v>
      </c>
      <c r="K52" s="3">
        <f>AVERAGE(L31,L35,L39,L43,L47)</f>
        <v>8.9</v>
      </c>
      <c r="L52" s="3">
        <f>_xlfn.STDEV.P(L31,L35,L39,L43,L47)</f>
        <v>1.8614510468986285</v>
      </c>
      <c r="M52" s="3"/>
      <c r="N52" s="3"/>
      <c r="O52" s="3"/>
      <c r="P52" s="3"/>
      <c r="Q52" s="3"/>
      <c r="R52" s="3"/>
      <c r="S52" s="4"/>
      <c r="V52">
        <v>12.75</v>
      </c>
      <c r="W52">
        <v>11.5</v>
      </c>
    </row>
    <row r="53" spans="1:24" x14ac:dyDescent="0.25">
      <c r="G53" s="3"/>
      <c r="H53" s="3" t="s">
        <v>52</v>
      </c>
      <c r="I53" s="3">
        <f>AVERAGE(J32,J36,J39,J44,J48)</f>
        <v>10.65</v>
      </c>
      <c r="J53" s="3">
        <f>_xlfn.STDEV.P(J32,J36,J40,J44,J48)</f>
        <v>1.8096961070853856</v>
      </c>
      <c r="K53" s="3">
        <f>AVERAGE(L32,L36,L40,L44,L48)</f>
        <v>10.3</v>
      </c>
      <c r="L53" s="3">
        <f>_xlfn.STDEV.P(L32,L36,L40,L44,L48)</f>
        <v>2.0760539492026693</v>
      </c>
      <c r="M53" s="3"/>
      <c r="N53" s="3"/>
      <c r="O53" s="3"/>
      <c r="P53" s="3"/>
      <c r="Q53" s="3"/>
      <c r="R53" s="3"/>
      <c r="S53" s="4"/>
      <c r="U53" s="5">
        <f>_xlfn.PERCENTILE.EXC(V48:V52,0.5)</f>
        <v>12.75</v>
      </c>
      <c r="V53" s="5">
        <f>_xlfn.PERCENTILE.EXC(V48:V52,0.75)</f>
        <v>14.625</v>
      </c>
      <c r="W53" s="5">
        <f>_xlfn.PERCENTILE.EXC(W48:W52,0.5)</f>
        <v>11.25</v>
      </c>
      <c r="X53" s="5">
        <f>_xlfn.PERCENTILE.EXC(W48:W52,0.75)</f>
        <v>14</v>
      </c>
    </row>
    <row r="54" spans="1:24" x14ac:dyDescent="0.25">
      <c r="G54" s="3"/>
      <c r="H54" s="3" t="s">
        <v>53</v>
      </c>
      <c r="I54" s="3">
        <f>AVERAGE(J33,J37,J40,J45,J49)</f>
        <v>12.35</v>
      </c>
      <c r="J54" s="3">
        <f>_xlfn.STDEV.P(J33,J37,J41,J45,J49)</f>
        <v>2.2000000000000002</v>
      </c>
      <c r="K54" s="3">
        <f>AVERAGE(L33,L37,L41,L45,L49)</f>
        <v>11.9</v>
      </c>
      <c r="L54" s="3">
        <f>_xlfn.STDEV.P(L33,L37,L41,L45,L49)</f>
        <v>2.3801260470823808</v>
      </c>
      <c r="M54" s="3"/>
      <c r="N54" s="3"/>
      <c r="O54" s="3"/>
      <c r="P54" s="3"/>
      <c r="Q54" s="3"/>
      <c r="R54" s="3"/>
      <c r="S54" s="4"/>
    </row>
    <row r="57" spans="1:24" x14ac:dyDescent="0.25">
      <c r="B57" s="1" t="s">
        <v>55</v>
      </c>
      <c r="I57" s="2" t="s">
        <v>0</v>
      </c>
      <c r="J57" s="3" t="s">
        <v>8</v>
      </c>
      <c r="K57" s="2" t="s">
        <v>7</v>
      </c>
      <c r="L57" s="2" t="s">
        <v>17</v>
      </c>
    </row>
    <row r="58" spans="1:24" x14ac:dyDescent="0.25">
      <c r="A58" s="1" t="s">
        <v>2</v>
      </c>
      <c r="B58" t="s">
        <v>97</v>
      </c>
      <c r="I58" s="2">
        <v>0</v>
      </c>
      <c r="J58" s="3">
        <f>I58/100*25</f>
        <v>0</v>
      </c>
      <c r="K58" s="2">
        <v>0</v>
      </c>
      <c r="L58" s="2">
        <f>K58/100*25</f>
        <v>0</v>
      </c>
      <c r="M58" t="s">
        <v>117</v>
      </c>
    </row>
    <row r="59" spans="1:24" x14ac:dyDescent="0.25">
      <c r="B59" t="s">
        <v>98</v>
      </c>
      <c r="I59" s="2">
        <v>0</v>
      </c>
      <c r="J59" s="3">
        <f t="shared" ref="J59:J77" si="4">I59/100*25</f>
        <v>0</v>
      </c>
      <c r="K59" s="2">
        <v>0</v>
      </c>
      <c r="L59" s="2">
        <f t="shared" ref="L59:L77" si="5">K59/100*25</f>
        <v>0</v>
      </c>
      <c r="M59" t="s">
        <v>118</v>
      </c>
    </row>
    <row r="60" spans="1:24" x14ac:dyDescent="0.25">
      <c r="B60" t="s">
        <v>99</v>
      </c>
      <c r="I60" s="2">
        <v>0</v>
      </c>
      <c r="J60" s="3">
        <f t="shared" si="4"/>
        <v>0</v>
      </c>
      <c r="K60" s="2">
        <v>0</v>
      </c>
      <c r="L60" s="2">
        <f t="shared" si="5"/>
        <v>0</v>
      </c>
      <c r="M60" t="s">
        <v>119</v>
      </c>
    </row>
    <row r="61" spans="1:24" x14ac:dyDescent="0.25">
      <c r="B61" t="s">
        <v>100</v>
      </c>
      <c r="I61" s="2">
        <v>1</v>
      </c>
      <c r="J61" s="3">
        <f t="shared" si="4"/>
        <v>0.25</v>
      </c>
      <c r="K61" s="2">
        <v>0</v>
      </c>
      <c r="L61" s="2">
        <f t="shared" si="5"/>
        <v>0</v>
      </c>
      <c r="M61" t="s">
        <v>120</v>
      </c>
    </row>
    <row r="62" spans="1:24" x14ac:dyDescent="0.25">
      <c r="A62" s="1" t="s">
        <v>3</v>
      </c>
      <c r="B62" t="s">
        <v>101</v>
      </c>
      <c r="I62" s="2">
        <v>2</v>
      </c>
      <c r="J62" s="3">
        <f t="shared" si="4"/>
        <v>0.5</v>
      </c>
      <c r="K62" s="2">
        <v>1</v>
      </c>
      <c r="L62" s="2">
        <f t="shared" si="5"/>
        <v>0.25</v>
      </c>
      <c r="M62" t="s">
        <v>121</v>
      </c>
    </row>
    <row r="63" spans="1:24" x14ac:dyDescent="0.25">
      <c r="B63" t="s">
        <v>102</v>
      </c>
      <c r="I63" s="2">
        <v>10</v>
      </c>
      <c r="J63" s="3">
        <f t="shared" si="4"/>
        <v>2.5</v>
      </c>
      <c r="K63" s="2">
        <v>6</v>
      </c>
      <c r="L63" s="2">
        <f t="shared" si="5"/>
        <v>1.5</v>
      </c>
      <c r="M63" t="s">
        <v>122</v>
      </c>
    </row>
    <row r="64" spans="1:24" x14ac:dyDescent="0.25">
      <c r="B64" t="s">
        <v>103</v>
      </c>
      <c r="I64" s="2">
        <v>24</v>
      </c>
      <c r="J64" s="3">
        <f t="shared" si="4"/>
        <v>6</v>
      </c>
      <c r="K64" s="2">
        <v>17</v>
      </c>
      <c r="L64" s="2">
        <f t="shared" si="5"/>
        <v>4.25</v>
      </c>
      <c r="M64" t="s">
        <v>123</v>
      </c>
    </row>
    <row r="65" spans="1:19" x14ac:dyDescent="0.25">
      <c r="B65" t="s">
        <v>104</v>
      </c>
      <c r="I65" s="2">
        <v>44</v>
      </c>
      <c r="J65" s="3">
        <f t="shared" si="4"/>
        <v>11</v>
      </c>
      <c r="K65" s="2">
        <v>34</v>
      </c>
      <c r="L65" s="2">
        <f t="shared" si="5"/>
        <v>8.5</v>
      </c>
      <c r="M65" t="s">
        <v>124</v>
      </c>
    </row>
    <row r="66" spans="1:19" x14ac:dyDescent="0.25">
      <c r="A66" s="1" t="s">
        <v>4</v>
      </c>
      <c r="B66" t="s">
        <v>105</v>
      </c>
      <c r="I66" s="2">
        <v>1</v>
      </c>
      <c r="J66" s="3">
        <f t="shared" si="4"/>
        <v>0.25</v>
      </c>
      <c r="K66" s="2">
        <v>2</v>
      </c>
      <c r="L66" s="2">
        <f t="shared" si="5"/>
        <v>0.5</v>
      </c>
      <c r="M66" t="s">
        <v>125</v>
      </c>
    </row>
    <row r="67" spans="1:19" x14ac:dyDescent="0.25">
      <c r="B67" t="s">
        <v>106</v>
      </c>
      <c r="I67" s="2">
        <v>5</v>
      </c>
      <c r="J67" s="3">
        <f t="shared" si="4"/>
        <v>1.25</v>
      </c>
      <c r="K67" s="2">
        <v>3</v>
      </c>
      <c r="L67" s="2">
        <f t="shared" si="5"/>
        <v>0.75</v>
      </c>
      <c r="M67" t="s">
        <v>126</v>
      </c>
    </row>
    <row r="68" spans="1:19" x14ac:dyDescent="0.25">
      <c r="B68" t="s">
        <v>107</v>
      </c>
      <c r="I68" s="2">
        <v>12</v>
      </c>
      <c r="J68" s="3">
        <f t="shared" si="4"/>
        <v>3</v>
      </c>
      <c r="K68" s="2">
        <v>7</v>
      </c>
      <c r="L68" s="2">
        <f t="shared" si="5"/>
        <v>1.7500000000000002</v>
      </c>
      <c r="M68" t="s">
        <v>127</v>
      </c>
    </row>
    <row r="69" spans="1:19" x14ac:dyDescent="0.25">
      <c r="B69" t="s">
        <v>108</v>
      </c>
      <c r="I69" s="2">
        <v>28</v>
      </c>
      <c r="J69" s="3">
        <f t="shared" si="4"/>
        <v>7.0000000000000009</v>
      </c>
      <c r="K69" s="2">
        <v>19</v>
      </c>
      <c r="L69" s="2">
        <f t="shared" si="5"/>
        <v>4.75</v>
      </c>
      <c r="M69" t="s">
        <v>128</v>
      </c>
    </row>
    <row r="70" spans="1:19" x14ac:dyDescent="0.25">
      <c r="A70" s="1" t="s">
        <v>5</v>
      </c>
      <c r="B70" t="s">
        <v>109</v>
      </c>
      <c r="I70" s="2">
        <v>0</v>
      </c>
      <c r="J70" s="3">
        <f t="shared" si="4"/>
        <v>0</v>
      </c>
      <c r="K70" s="2">
        <v>0</v>
      </c>
      <c r="L70" s="2">
        <f t="shared" si="5"/>
        <v>0</v>
      </c>
      <c r="M70" t="s">
        <v>129</v>
      </c>
    </row>
    <row r="71" spans="1:19" x14ac:dyDescent="0.25">
      <c r="B71" t="s">
        <v>110</v>
      </c>
      <c r="I71" s="2">
        <v>0</v>
      </c>
      <c r="J71" s="3">
        <f t="shared" si="4"/>
        <v>0</v>
      </c>
      <c r="K71" s="2">
        <v>0</v>
      </c>
      <c r="L71" s="2">
        <f t="shared" si="5"/>
        <v>0</v>
      </c>
      <c r="M71" t="s">
        <v>130</v>
      </c>
    </row>
    <row r="72" spans="1:19" x14ac:dyDescent="0.25">
      <c r="B72" t="s">
        <v>111</v>
      </c>
      <c r="I72" s="2">
        <v>0</v>
      </c>
      <c r="J72" s="3">
        <f t="shared" si="4"/>
        <v>0</v>
      </c>
      <c r="K72" s="2">
        <v>0</v>
      </c>
      <c r="L72" s="2">
        <f t="shared" si="5"/>
        <v>0</v>
      </c>
      <c r="M72" t="s">
        <v>131</v>
      </c>
    </row>
    <row r="73" spans="1:19" x14ac:dyDescent="0.25">
      <c r="B73" t="s">
        <v>112</v>
      </c>
      <c r="I73" s="2">
        <v>0</v>
      </c>
      <c r="J73" s="3">
        <f t="shared" si="4"/>
        <v>0</v>
      </c>
      <c r="K73" s="2">
        <v>0</v>
      </c>
      <c r="L73" s="2">
        <f t="shared" si="5"/>
        <v>0</v>
      </c>
      <c r="M73" t="s">
        <v>132</v>
      </c>
    </row>
    <row r="74" spans="1:19" x14ac:dyDescent="0.25">
      <c r="A74" s="1" t="s">
        <v>6</v>
      </c>
      <c r="B74" t="s">
        <v>113</v>
      </c>
      <c r="I74" s="2">
        <v>0</v>
      </c>
      <c r="J74" s="3">
        <f t="shared" si="4"/>
        <v>0</v>
      </c>
      <c r="K74" s="2">
        <v>0</v>
      </c>
      <c r="L74" s="2">
        <f t="shared" si="5"/>
        <v>0</v>
      </c>
      <c r="M74" t="s">
        <v>133</v>
      </c>
    </row>
    <row r="75" spans="1:19" x14ac:dyDescent="0.25">
      <c r="B75" t="s">
        <v>114</v>
      </c>
      <c r="I75" s="2">
        <v>0</v>
      </c>
      <c r="J75" s="3">
        <f t="shared" si="4"/>
        <v>0</v>
      </c>
      <c r="K75" s="2">
        <v>0</v>
      </c>
      <c r="L75" s="2">
        <f t="shared" si="5"/>
        <v>0</v>
      </c>
      <c r="M75" t="s">
        <v>134</v>
      </c>
    </row>
    <row r="76" spans="1:19" x14ac:dyDescent="0.25">
      <c r="B76" t="s">
        <v>115</v>
      </c>
      <c r="I76" s="2">
        <v>0</v>
      </c>
      <c r="J76" s="3">
        <f t="shared" si="4"/>
        <v>0</v>
      </c>
      <c r="K76" s="2">
        <v>0</v>
      </c>
      <c r="L76" s="2">
        <f t="shared" si="5"/>
        <v>0</v>
      </c>
      <c r="M76" t="s">
        <v>135</v>
      </c>
    </row>
    <row r="77" spans="1:19" x14ac:dyDescent="0.25">
      <c r="B77" t="s">
        <v>116</v>
      </c>
      <c r="I77" s="2">
        <v>0</v>
      </c>
      <c r="J77" s="3">
        <f t="shared" si="4"/>
        <v>0</v>
      </c>
      <c r="K77" s="2">
        <v>0</v>
      </c>
      <c r="L77" s="2">
        <f t="shared" si="5"/>
        <v>0</v>
      </c>
      <c r="M77" t="s">
        <v>136</v>
      </c>
    </row>
    <row r="79" spans="1:19" x14ac:dyDescent="0.25">
      <c r="B79">
        <v>0</v>
      </c>
      <c r="C79">
        <v>0.25</v>
      </c>
      <c r="D79">
        <v>0.5</v>
      </c>
      <c r="E79">
        <v>0</v>
      </c>
      <c r="F79">
        <v>0</v>
      </c>
      <c r="G79" s="3"/>
      <c r="H79" s="3" t="s">
        <v>50</v>
      </c>
      <c r="I79" s="3">
        <f>AVERAGE(J58,J62,J65,J70,J74)</f>
        <v>2.2999999999999998</v>
      </c>
      <c r="J79" s="3">
        <f>_xlfn.STDEV.P(J58,J62,J66,J70,J74)</f>
        <v>0.2</v>
      </c>
      <c r="K79" s="3">
        <f>AVERAGE(L58,L62,L66,L70,L74)</f>
        <v>0.15</v>
      </c>
      <c r="L79" s="3">
        <f>_xlfn.STDEV.P(L58,L62,L66,L70,L74)</f>
        <v>0.2</v>
      </c>
      <c r="M79" s="3">
        <f>_xlfn.PERCENTILE.EXC(B79:F79,0.5)</f>
        <v>0</v>
      </c>
      <c r="N79" s="3">
        <f>_xlfn.PERCENTILE.EXC(B79:F79,0.25)</f>
        <v>0</v>
      </c>
      <c r="O79" s="3">
        <f>_xlfn.PERCENTILE.EXC(B79:F79,0.75)</f>
        <v>0.375</v>
      </c>
      <c r="P79" s="3"/>
      <c r="Q79" s="3"/>
      <c r="R79" s="3"/>
      <c r="S79" s="4"/>
    </row>
    <row r="80" spans="1:19" x14ac:dyDescent="0.25">
      <c r="B80">
        <v>0</v>
      </c>
      <c r="C80">
        <v>1.5</v>
      </c>
      <c r="D80">
        <v>0.75</v>
      </c>
      <c r="E80">
        <v>0</v>
      </c>
      <c r="F80">
        <v>0</v>
      </c>
      <c r="G80" s="3"/>
      <c r="H80" s="3" t="s">
        <v>51</v>
      </c>
      <c r="I80" s="3">
        <f>AVERAGE(J59,J63,J66,J71,J75)</f>
        <v>0.55000000000000004</v>
      </c>
      <c r="J80" s="3">
        <f>_xlfn.STDEV.P(J59,J63,J67,J71,J75)</f>
        <v>1</v>
      </c>
      <c r="K80" s="3">
        <f>AVERAGE(L59,L63,L67,L71,L75)</f>
        <v>0.45</v>
      </c>
      <c r="L80" s="3">
        <f>_xlfn.STDEV.P(L59,L63,L67,L71,L75)</f>
        <v>0.6</v>
      </c>
      <c r="M80" s="3">
        <f>_xlfn.PERCENTILE.EXC(B80:F80,0.5)</f>
        <v>0</v>
      </c>
      <c r="N80" s="3">
        <f>_xlfn.PERCENTILE.EXC(B80:F80,0.25)</f>
        <v>0</v>
      </c>
      <c r="O80" s="3">
        <f>_xlfn.PERCENTILE.EXC(B80:F80,0.75)</f>
        <v>1.125</v>
      </c>
      <c r="P80" s="3"/>
      <c r="Q80" s="3"/>
      <c r="R80" s="3"/>
      <c r="S80" s="4"/>
    </row>
    <row r="81" spans="1:19" x14ac:dyDescent="0.25">
      <c r="B81">
        <v>0</v>
      </c>
      <c r="C81">
        <v>4.25</v>
      </c>
      <c r="D81">
        <v>1.75</v>
      </c>
      <c r="E81">
        <v>0</v>
      </c>
      <c r="F81">
        <v>0</v>
      </c>
      <c r="G81" s="3"/>
      <c r="H81" s="3" t="s">
        <v>52</v>
      </c>
      <c r="I81" s="3">
        <f>AVERAGE(J60,J64,J67,J72,J76)</f>
        <v>1.45</v>
      </c>
      <c r="J81" s="3">
        <f>_xlfn.STDEV.P(J60,J64,J68,J72,J76)</f>
        <v>2.4</v>
      </c>
      <c r="K81" s="3">
        <f>AVERAGE(L60,L64,L68,L72,L76)</f>
        <v>1.2</v>
      </c>
      <c r="L81" s="3">
        <f>_xlfn.STDEV.P(L60,L64,L68,L72,L76)</f>
        <v>1.6688319268278637</v>
      </c>
      <c r="M81" s="3">
        <f>_xlfn.PERCENTILE.EXC(B81:F81,0.5)</f>
        <v>0</v>
      </c>
      <c r="N81" s="3">
        <f>_xlfn.PERCENTILE.EXC(B81:F81,0.25)</f>
        <v>0</v>
      </c>
      <c r="O81" s="3">
        <f>_xlfn.PERCENTILE.EXC(B81:F81,0.75)</f>
        <v>3</v>
      </c>
      <c r="P81" s="3"/>
      <c r="Q81" s="3"/>
      <c r="R81" s="3"/>
      <c r="S81" s="4"/>
    </row>
    <row r="82" spans="1:19" x14ac:dyDescent="0.25">
      <c r="B82">
        <v>0</v>
      </c>
      <c r="C82">
        <v>8.5</v>
      </c>
      <c r="D82">
        <v>4.75</v>
      </c>
      <c r="E82">
        <v>0</v>
      </c>
      <c r="F82">
        <v>0</v>
      </c>
      <c r="G82" s="3"/>
      <c r="H82" s="3" t="s">
        <v>53</v>
      </c>
      <c r="I82" s="3">
        <f>AVERAGE(J61,J65,J68,J73,J77)</f>
        <v>2.85</v>
      </c>
      <c r="J82" s="3">
        <f>_xlfn.STDEV.P(J61,J65,J69,J73,J77)</f>
        <v>4.5486261662176641</v>
      </c>
      <c r="K82" s="3">
        <f>AVERAGE(L61,L65,L69,L73,L77)</f>
        <v>2.65</v>
      </c>
      <c r="L82" s="3">
        <f>_xlfn.STDEV.P(L61,L65,L69,L73,L77)</f>
        <v>3.455430508634199</v>
      </c>
      <c r="M82" s="3">
        <f>_xlfn.PERCENTILE.EXC(B82:F82,0.5)</f>
        <v>0</v>
      </c>
      <c r="N82" s="3">
        <f>_xlfn.PERCENTILE.EXC(B82:F82,0.25)</f>
        <v>0</v>
      </c>
      <c r="O82" s="3">
        <f>_xlfn.PERCENTILE.EXC(B82:F82,0.75)</f>
        <v>6.625</v>
      </c>
      <c r="P82" s="3"/>
      <c r="Q82" s="3"/>
      <c r="R82" s="3"/>
      <c r="S82" s="4"/>
    </row>
    <row r="86" spans="1:19" x14ac:dyDescent="0.25">
      <c r="B86" s="1" t="s">
        <v>56</v>
      </c>
      <c r="I86"/>
      <c r="J86" s="2" t="s">
        <v>0</v>
      </c>
      <c r="K86" s="3" t="s">
        <v>8</v>
      </c>
      <c r="L86" s="2" t="s">
        <v>7</v>
      </c>
      <c r="M86" s="2" t="s">
        <v>17</v>
      </c>
    </row>
    <row r="87" spans="1:19" x14ac:dyDescent="0.25">
      <c r="A87" s="1" t="s">
        <v>2</v>
      </c>
      <c r="B87" t="s">
        <v>137</v>
      </c>
      <c r="I87"/>
      <c r="J87" s="2">
        <v>88</v>
      </c>
      <c r="K87" s="2">
        <f>J87/100*25</f>
        <v>22</v>
      </c>
      <c r="L87" s="3">
        <v>73</v>
      </c>
      <c r="M87" s="2">
        <f>L87/100*25</f>
        <v>18.25</v>
      </c>
      <c r="N87" s="2"/>
      <c r="O87">
        <v>18.25</v>
      </c>
      <c r="R87" t="s">
        <v>157</v>
      </c>
    </row>
    <row r="88" spans="1:19" x14ac:dyDescent="0.25">
      <c r="B88" t="s">
        <v>138</v>
      </c>
      <c r="I88"/>
      <c r="J88" s="2">
        <v>87</v>
      </c>
      <c r="K88" s="2">
        <f t="shared" ref="K88:K106" si="6">J88/100*25</f>
        <v>21.75</v>
      </c>
      <c r="L88" s="3">
        <v>80</v>
      </c>
      <c r="M88" s="2">
        <f t="shared" ref="M88:M106" si="7">L88/100*25</f>
        <v>20</v>
      </c>
      <c r="N88" s="2"/>
      <c r="O88">
        <v>22.75</v>
      </c>
      <c r="R88" t="s">
        <v>158</v>
      </c>
    </row>
    <row r="89" spans="1:19" x14ac:dyDescent="0.25">
      <c r="B89" t="s">
        <v>139</v>
      </c>
      <c r="I89"/>
      <c r="J89" s="2">
        <v>89</v>
      </c>
      <c r="K89" s="2">
        <f t="shared" si="6"/>
        <v>22.25</v>
      </c>
      <c r="L89" s="3">
        <v>84</v>
      </c>
      <c r="M89" s="2">
        <f t="shared" si="7"/>
        <v>21</v>
      </c>
      <c r="N89" s="2"/>
      <c r="O89">
        <v>22.75</v>
      </c>
      <c r="R89" t="s">
        <v>159</v>
      </c>
    </row>
    <row r="90" spans="1:19" x14ac:dyDescent="0.25">
      <c r="B90" t="s">
        <v>140</v>
      </c>
      <c r="I90"/>
      <c r="J90" s="2">
        <v>92</v>
      </c>
      <c r="K90" s="2">
        <f t="shared" si="6"/>
        <v>23</v>
      </c>
      <c r="L90" s="3">
        <v>88</v>
      </c>
      <c r="M90" s="2">
        <f t="shared" si="7"/>
        <v>22</v>
      </c>
      <c r="N90" s="2"/>
      <c r="O90">
        <v>14.5</v>
      </c>
      <c r="R90" t="s">
        <v>160</v>
      </c>
    </row>
    <row r="91" spans="1:19" x14ac:dyDescent="0.25">
      <c r="A91" s="1" t="s">
        <v>3</v>
      </c>
      <c r="B91" t="s">
        <v>141</v>
      </c>
      <c r="I91"/>
      <c r="J91" s="2">
        <v>93</v>
      </c>
      <c r="K91" s="2">
        <f t="shared" si="6"/>
        <v>23.25</v>
      </c>
      <c r="L91" s="3">
        <v>91</v>
      </c>
      <c r="M91" s="2">
        <f t="shared" si="7"/>
        <v>22.75</v>
      </c>
      <c r="N91" s="2"/>
      <c r="O91">
        <v>17.5</v>
      </c>
      <c r="R91" t="s">
        <v>161</v>
      </c>
    </row>
    <row r="92" spans="1:19" x14ac:dyDescent="0.25">
      <c r="B92" t="s">
        <v>142</v>
      </c>
      <c r="I92"/>
      <c r="J92" s="2">
        <v>100</v>
      </c>
      <c r="K92" s="2">
        <f t="shared" si="6"/>
        <v>25</v>
      </c>
      <c r="L92" s="3">
        <v>100</v>
      </c>
      <c r="M92" s="2">
        <f t="shared" si="7"/>
        <v>25</v>
      </c>
      <c r="N92" s="2"/>
      <c r="O92" s="5">
        <f>_xlfn.PERCENTILE.EXC(O87:O91,0.5)</f>
        <v>18.25</v>
      </c>
      <c r="P92" s="5">
        <f>_xlfn.PERCENTILE.EXC(O87:O91,0.75)</f>
        <v>22.75</v>
      </c>
      <c r="Q92" s="5"/>
      <c r="R92" t="s">
        <v>162</v>
      </c>
    </row>
    <row r="93" spans="1:19" x14ac:dyDescent="0.25">
      <c r="B93" t="s">
        <v>143</v>
      </c>
      <c r="I93"/>
      <c r="J93" s="2">
        <v>101</v>
      </c>
      <c r="K93" s="2">
        <f t="shared" si="6"/>
        <v>25.25</v>
      </c>
      <c r="L93" s="3">
        <v>100</v>
      </c>
      <c r="M93" s="2">
        <f t="shared" si="7"/>
        <v>25</v>
      </c>
      <c r="N93" s="2"/>
      <c r="O93">
        <v>20</v>
      </c>
      <c r="R93" t="s">
        <v>163</v>
      </c>
    </row>
    <row r="94" spans="1:19" x14ac:dyDescent="0.25">
      <c r="B94" t="s">
        <v>144</v>
      </c>
      <c r="I94"/>
      <c r="J94" s="2">
        <v>101</v>
      </c>
      <c r="K94" s="2">
        <f t="shared" si="6"/>
        <v>25.25</v>
      </c>
      <c r="L94" s="3">
        <v>100</v>
      </c>
      <c r="M94" s="2">
        <f t="shared" si="7"/>
        <v>25</v>
      </c>
      <c r="N94" s="2"/>
      <c r="O94">
        <v>25</v>
      </c>
      <c r="R94" t="s">
        <v>164</v>
      </c>
    </row>
    <row r="95" spans="1:19" x14ac:dyDescent="0.25">
      <c r="A95" s="1" t="s">
        <v>4</v>
      </c>
      <c r="B95" t="s">
        <v>145</v>
      </c>
      <c r="I95"/>
      <c r="J95" s="2">
        <v>95</v>
      </c>
      <c r="K95" s="2">
        <f t="shared" si="6"/>
        <v>23.75</v>
      </c>
      <c r="L95" s="3">
        <v>91</v>
      </c>
      <c r="M95" s="2">
        <f t="shared" si="7"/>
        <v>22.75</v>
      </c>
      <c r="N95" s="2"/>
      <c r="O95">
        <v>24.75</v>
      </c>
    </row>
    <row r="96" spans="1:19" x14ac:dyDescent="0.25">
      <c r="B96" t="s">
        <v>146</v>
      </c>
      <c r="I96"/>
      <c r="J96" s="2">
        <v>100</v>
      </c>
      <c r="K96" s="2">
        <f t="shared" si="6"/>
        <v>25</v>
      </c>
      <c r="L96" s="3">
        <v>99</v>
      </c>
      <c r="M96" s="2">
        <f t="shared" si="7"/>
        <v>24.75</v>
      </c>
      <c r="N96" s="2"/>
      <c r="O96">
        <v>19.25</v>
      </c>
    </row>
    <row r="97" spans="1:19" x14ac:dyDescent="0.25">
      <c r="B97" t="s">
        <v>147</v>
      </c>
      <c r="I97"/>
      <c r="J97" s="2">
        <v>100</v>
      </c>
      <c r="K97" s="2">
        <f t="shared" si="6"/>
        <v>25</v>
      </c>
      <c r="L97" s="3">
        <v>100</v>
      </c>
      <c r="M97" s="2">
        <f t="shared" si="7"/>
        <v>25</v>
      </c>
      <c r="N97" s="2"/>
      <c r="O97">
        <v>23</v>
      </c>
    </row>
    <row r="98" spans="1:19" x14ac:dyDescent="0.25">
      <c r="B98" t="s">
        <v>148</v>
      </c>
      <c r="I98"/>
      <c r="J98" s="2">
        <v>100</v>
      </c>
      <c r="K98" s="2">
        <f t="shared" si="6"/>
        <v>25</v>
      </c>
      <c r="L98" s="3">
        <v>100</v>
      </c>
      <c r="M98" s="2">
        <f t="shared" si="7"/>
        <v>25</v>
      </c>
      <c r="N98" s="2"/>
      <c r="O98" s="5">
        <f>_xlfn.PERCENTILE.EXC(O93:O97,0.5)</f>
        <v>23</v>
      </c>
      <c r="P98" s="5">
        <f>_xlfn.PERCENTILE.EXC(O93:O97,0.75)</f>
        <v>24.875</v>
      </c>
    </row>
    <row r="99" spans="1:19" x14ac:dyDescent="0.25">
      <c r="A99" s="1" t="s">
        <v>5</v>
      </c>
      <c r="B99" t="s">
        <v>149</v>
      </c>
      <c r="I99"/>
      <c r="J99" s="2">
        <v>65</v>
      </c>
      <c r="K99" s="2">
        <f t="shared" si="6"/>
        <v>16.25</v>
      </c>
      <c r="L99" s="3">
        <v>58</v>
      </c>
      <c r="M99" s="2">
        <f t="shared" si="7"/>
        <v>14.499999999999998</v>
      </c>
      <c r="N99" s="2"/>
      <c r="O99">
        <v>21</v>
      </c>
    </row>
    <row r="100" spans="1:19" x14ac:dyDescent="0.25">
      <c r="B100" t="s">
        <v>150</v>
      </c>
      <c r="I100"/>
      <c r="J100" s="2">
        <v>85</v>
      </c>
      <c r="K100" s="2">
        <f t="shared" si="6"/>
        <v>21.25</v>
      </c>
      <c r="L100" s="3">
        <v>77</v>
      </c>
      <c r="M100" s="2">
        <f t="shared" si="7"/>
        <v>19.25</v>
      </c>
      <c r="N100" s="2"/>
      <c r="O100">
        <v>25</v>
      </c>
    </row>
    <row r="101" spans="1:19" x14ac:dyDescent="0.25">
      <c r="B101" t="s">
        <v>151</v>
      </c>
      <c r="I101"/>
      <c r="J101" s="2">
        <v>90</v>
      </c>
      <c r="K101" s="2">
        <f t="shared" si="6"/>
        <v>22.5</v>
      </c>
      <c r="L101" s="3">
        <v>82</v>
      </c>
      <c r="M101" s="2">
        <f t="shared" si="7"/>
        <v>20.5</v>
      </c>
      <c r="N101" s="2"/>
      <c r="O101">
        <v>25</v>
      </c>
    </row>
    <row r="102" spans="1:19" x14ac:dyDescent="0.25">
      <c r="B102" t="s">
        <v>152</v>
      </c>
      <c r="I102"/>
      <c r="J102" s="2">
        <v>92</v>
      </c>
      <c r="K102" s="2">
        <f t="shared" si="6"/>
        <v>23</v>
      </c>
      <c r="L102" s="3">
        <v>84</v>
      </c>
      <c r="M102" s="2">
        <f t="shared" si="7"/>
        <v>21</v>
      </c>
      <c r="N102" s="2"/>
      <c r="O102">
        <v>20.5</v>
      </c>
    </row>
    <row r="103" spans="1:19" x14ac:dyDescent="0.25">
      <c r="A103" s="1" t="s">
        <v>6</v>
      </c>
      <c r="B103" t="s">
        <v>153</v>
      </c>
      <c r="I103"/>
      <c r="J103" s="2">
        <v>79</v>
      </c>
      <c r="K103" s="2">
        <f t="shared" si="6"/>
        <v>19.75</v>
      </c>
      <c r="L103" s="3">
        <v>70</v>
      </c>
      <c r="M103" s="2">
        <f t="shared" si="7"/>
        <v>17.5</v>
      </c>
      <c r="N103" s="2"/>
      <c r="O103">
        <v>24.25</v>
      </c>
    </row>
    <row r="104" spans="1:19" x14ac:dyDescent="0.25">
      <c r="B104" t="s">
        <v>154</v>
      </c>
      <c r="I104"/>
      <c r="J104" s="2">
        <v>97</v>
      </c>
      <c r="K104" s="2">
        <f t="shared" si="6"/>
        <v>24.25</v>
      </c>
      <c r="L104" s="3">
        <v>92</v>
      </c>
      <c r="M104" s="2">
        <f t="shared" si="7"/>
        <v>23</v>
      </c>
      <c r="N104" s="2"/>
      <c r="O104" s="5">
        <f>_xlfn.PERCENTILE.EXC(O99:O103,0.5)</f>
        <v>24.25</v>
      </c>
      <c r="P104" s="5">
        <f>_xlfn.PERCENTILE.EXC(O99:O103,0.75)</f>
        <v>25</v>
      </c>
    </row>
    <row r="105" spans="1:19" x14ac:dyDescent="0.25">
      <c r="B105" t="s">
        <v>155</v>
      </c>
      <c r="I105"/>
      <c r="J105" s="2">
        <v>100</v>
      </c>
      <c r="K105" s="2">
        <f t="shared" si="6"/>
        <v>25</v>
      </c>
      <c r="L105" s="3">
        <v>97</v>
      </c>
      <c r="M105" s="2">
        <f t="shared" si="7"/>
        <v>24.25</v>
      </c>
      <c r="N105" s="2"/>
      <c r="O105">
        <v>22</v>
      </c>
    </row>
    <row r="106" spans="1:19" x14ac:dyDescent="0.25">
      <c r="B106" t="s">
        <v>156</v>
      </c>
      <c r="I106"/>
      <c r="J106" s="2">
        <v>100</v>
      </c>
      <c r="K106" s="2">
        <f t="shared" si="6"/>
        <v>25</v>
      </c>
      <c r="L106" s="3">
        <v>99</v>
      </c>
      <c r="M106" s="2">
        <f t="shared" si="7"/>
        <v>24.75</v>
      </c>
      <c r="N106" s="2"/>
      <c r="O106">
        <v>25</v>
      </c>
    </row>
    <row r="107" spans="1:19" x14ac:dyDescent="0.25">
      <c r="I107"/>
      <c r="J107"/>
      <c r="K107" s="3"/>
      <c r="M107" s="2"/>
      <c r="O107">
        <v>25</v>
      </c>
    </row>
    <row r="108" spans="1:19" x14ac:dyDescent="0.25">
      <c r="G108" s="3"/>
      <c r="H108" s="3" t="s">
        <v>50</v>
      </c>
      <c r="I108" s="3">
        <f>AVERAGE(J87,J91,J95,J99,J103)</f>
        <v>84</v>
      </c>
      <c r="J108" s="3">
        <f>_xlfn.STDEV.P(J87,J91,J95,J99,J103)</f>
        <v>10.990905331227269</v>
      </c>
      <c r="K108" s="3">
        <f>AVERAGE(L87,L91,L95,L99,L103)</f>
        <v>76.599999999999994</v>
      </c>
      <c r="L108" s="3">
        <f>_xlfn.STDEV.P(L87,L91,L95,L99,L103)</f>
        <v>12.784365451597509</v>
      </c>
      <c r="M108" s="3"/>
      <c r="N108" s="3"/>
      <c r="O108">
        <v>21</v>
      </c>
    </row>
    <row r="109" spans="1:19" x14ac:dyDescent="0.25">
      <c r="G109" s="3"/>
      <c r="H109" s="3" t="s">
        <v>51</v>
      </c>
      <c r="I109" s="3">
        <f>AVERAGE(J88,J92,J96,J100,J104)</f>
        <v>93.8</v>
      </c>
      <c r="J109" s="3">
        <f>_xlfn.STDEV.P(J88,J92,J96,J100,J104)</f>
        <v>6.4930732322991709</v>
      </c>
      <c r="K109" s="3">
        <f>AVERAGE(L88,L92,L96,L100,L104)</f>
        <v>89.6</v>
      </c>
      <c r="L109" s="3">
        <f>_xlfn.STDEV.P(L88,L92,L96,L100,L104)</f>
        <v>9.5205041883295234</v>
      </c>
      <c r="M109" s="3"/>
      <c r="N109" s="3"/>
      <c r="O109">
        <v>24.75</v>
      </c>
      <c r="Q109" s="3"/>
      <c r="R109" s="3"/>
      <c r="S109" s="4"/>
    </row>
    <row r="110" spans="1:19" x14ac:dyDescent="0.25">
      <c r="G110" s="3"/>
      <c r="H110" s="3" t="s">
        <v>52</v>
      </c>
      <c r="I110" s="3">
        <f>AVERAGE(J89,J93,J97,J101,J105)</f>
        <v>96</v>
      </c>
      <c r="J110" s="3">
        <f>_xlfn.STDEV.P(J89,J93,J97,J101,J105)</f>
        <v>5.3291650377896911</v>
      </c>
      <c r="K110" s="3">
        <f>AVERAGE(L89,L93,L97,L101,L105)</f>
        <v>92.6</v>
      </c>
      <c r="L110" s="3">
        <f>_xlfn.STDEV.P(L89,L93,L97,L101,L105)</f>
        <v>7.9397732965116834</v>
      </c>
      <c r="M110" s="3"/>
      <c r="N110" s="3"/>
      <c r="O110" s="5">
        <f>_xlfn.PERCENTILE.EXC(O105:O109,0.5)</f>
        <v>24.75</v>
      </c>
      <c r="P110" s="5">
        <f>_xlfn.PERCENTILE.EXC(O105:O109,0.75)</f>
        <v>25</v>
      </c>
      <c r="Q110" s="3"/>
      <c r="R110" s="3"/>
      <c r="S110" s="4"/>
    </row>
    <row r="111" spans="1:19" x14ac:dyDescent="0.25">
      <c r="G111" s="3"/>
      <c r="H111" s="3" t="s">
        <v>53</v>
      </c>
      <c r="I111" s="3">
        <f>AVERAGE(J90,J94,J98,J102,J106)</f>
        <v>97</v>
      </c>
      <c r="J111" s="3">
        <f>_xlfn.STDEV.P(J90,J94,J98,J102,J106)</f>
        <v>4.0987803063838397</v>
      </c>
      <c r="K111" s="3">
        <f>AVERAGE(L90,L94,L98,L102,L106)</f>
        <v>94.2</v>
      </c>
      <c r="L111" s="3">
        <f>_xlfn.STDEV.P(L90,L94,L98,L102,L106)</f>
        <v>6.8234888436927923</v>
      </c>
      <c r="M111" s="3"/>
      <c r="N111" s="3"/>
      <c r="O111" s="3"/>
      <c r="P111" s="3"/>
      <c r="Q111" s="3"/>
      <c r="R111" s="3"/>
      <c r="S111" s="4"/>
    </row>
    <row r="112" spans="1:19" x14ac:dyDescent="0.25">
      <c r="Q112" s="3"/>
      <c r="R112" s="3"/>
      <c r="S1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2014-01-30T11:19:00Z</dcterms:created>
  <dcterms:modified xsi:type="dcterms:W3CDTF">2014-02-03T13:39:31Z</dcterms:modified>
</cp:coreProperties>
</file>