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940" windowHeight="78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5" i="1" l="1"/>
  <c r="E15" i="1"/>
  <c r="F15" i="1"/>
  <c r="G15" i="1"/>
  <c r="H15" i="1"/>
  <c r="I15" i="1"/>
  <c r="J15" i="1"/>
  <c r="K15" i="1"/>
  <c r="C15" i="1"/>
  <c r="E14" i="1"/>
  <c r="F14" i="1"/>
  <c r="G14" i="1"/>
  <c r="H14" i="1"/>
  <c r="I14" i="1"/>
  <c r="J14" i="1"/>
  <c r="K14" i="1"/>
  <c r="D14" i="1"/>
  <c r="C14" i="1"/>
  <c r="C13" i="1" l="1"/>
  <c r="I13" i="1"/>
  <c r="J13" i="1"/>
  <c r="K13" i="1"/>
  <c r="H13" i="1"/>
  <c r="G13" i="1"/>
  <c r="F13" i="1"/>
  <c r="E13" i="1"/>
  <c r="D13" i="1"/>
  <c r="W63" i="1"/>
  <c r="W61" i="1"/>
  <c r="V57" i="1" a="1"/>
  <c r="V57" i="1"/>
  <c r="W57" i="1"/>
  <c r="V58" i="1"/>
  <c r="W58" i="1"/>
  <c r="V59" i="1"/>
  <c r="W59" i="1"/>
  <c r="V60" i="1"/>
  <c r="W60" i="1"/>
  <c r="W38" i="1"/>
  <c r="W36" i="1"/>
  <c r="V32" i="1" a="1"/>
  <c r="V32" i="1" s="1"/>
  <c r="P63" i="1"/>
  <c r="P61" i="1"/>
  <c r="O57" i="1" a="1"/>
  <c r="O57" i="1" s="1"/>
  <c r="P38" i="1"/>
  <c r="P36" i="1"/>
  <c r="O32" i="1" a="1"/>
  <c r="O32" i="1"/>
  <c r="P32" i="1"/>
  <c r="O33" i="1"/>
  <c r="P33" i="1"/>
  <c r="O34" i="1"/>
  <c r="P34" i="1"/>
  <c r="O35" i="1"/>
  <c r="P35" i="1"/>
  <c r="H57" i="1" a="1"/>
  <c r="H57" i="1" s="1"/>
  <c r="D57" i="1" a="1"/>
  <c r="D57" i="1" s="1"/>
  <c r="D32" i="1" a="1"/>
  <c r="D32" i="1" s="1"/>
  <c r="I32" i="1" a="1"/>
  <c r="I32" i="1" s="1"/>
  <c r="W35" i="1" l="1"/>
  <c r="V35" i="1"/>
  <c r="W34" i="1"/>
  <c r="V34" i="1"/>
  <c r="W33" i="1"/>
  <c r="V33" i="1"/>
  <c r="W32" i="1"/>
  <c r="P60" i="1"/>
  <c r="O60" i="1"/>
  <c r="P59" i="1"/>
  <c r="O59" i="1"/>
  <c r="P58" i="1"/>
  <c r="O58" i="1"/>
  <c r="P57" i="1"/>
  <c r="I60" i="1"/>
  <c r="H60" i="1"/>
  <c r="I63" i="1" s="1"/>
  <c r="I59" i="1"/>
  <c r="H59" i="1"/>
  <c r="I61" i="1" s="1"/>
  <c r="I58" i="1"/>
  <c r="H58" i="1"/>
  <c r="I57" i="1"/>
  <c r="E60" i="1"/>
  <c r="D60" i="1"/>
  <c r="E63" i="1" s="1"/>
  <c r="E59" i="1"/>
  <c r="D59" i="1"/>
  <c r="E61" i="1" s="1"/>
  <c r="E58" i="1"/>
  <c r="D58" i="1"/>
  <c r="E57" i="1"/>
  <c r="E35" i="1"/>
  <c r="D35" i="1"/>
  <c r="G38" i="1" s="1"/>
  <c r="E34" i="1"/>
  <c r="D34" i="1"/>
  <c r="E36" i="1" s="1"/>
  <c r="E38" i="1" s="1"/>
  <c r="E33" i="1"/>
  <c r="D33" i="1"/>
  <c r="E32" i="1"/>
  <c r="J35" i="1"/>
  <c r="I35" i="1"/>
  <c r="L38" i="1" s="1"/>
  <c r="J34" i="1"/>
  <c r="I34" i="1"/>
  <c r="J33" i="1"/>
  <c r="I33" i="1"/>
  <c r="J32" i="1"/>
  <c r="J36" i="1"/>
  <c r="J38" i="1" s="1"/>
</calcChain>
</file>

<file path=xl/sharedStrings.xml><?xml version="1.0" encoding="utf-8"?>
<sst xmlns="http://schemas.openxmlformats.org/spreadsheetml/2006/main" count="38" uniqueCount="20">
  <si>
    <t>Patient</t>
  </si>
  <si>
    <t>Motion Zwerchfell [mm]</t>
  </si>
  <si>
    <t>LPV</t>
  </si>
  <si>
    <t>Motion ABS [mm]</t>
  </si>
  <si>
    <t>Motion SI [mm]</t>
  </si>
  <si>
    <t>Motion AP [mm]</t>
  </si>
  <si>
    <t>Motion LR [mm]</t>
  </si>
  <si>
    <t>RPV</t>
  </si>
  <si>
    <t>RGP LPV ABS</t>
  </si>
  <si>
    <t>r-wert</t>
  </si>
  <si>
    <t>RGP LPV SI</t>
  </si>
  <si>
    <t>p-value FDIST</t>
  </si>
  <si>
    <t>p-value TDIST</t>
  </si>
  <si>
    <t>RGP RPV ABS</t>
  </si>
  <si>
    <t>RGP LPV AP</t>
  </si>
  <si>
    <t>p-value F</t>
  </si>
  <si>
    <t>RGP RPV SI</t>
  </si>
  <si>
    <t xml:space="preserve">RGP RPV AP </t>
  </si>
  <si>
    <t>RGP LPV LR</t>
  </si>
  <si>
    <t>RGP RPV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</si>
</sst>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linear"/>
            <c:dispRSqr val="0"/>
            <c:dispEq val="0"/>
          </c:trendline>
          <c:xVal>
            <c:numRef>
              <c:f>Sheet1!$C$4:$C$12</c:f>
              <c:numCache>
                <c:formatCode>0.00</c:formatCode>
                <c:ptCount val="9"/>
                <c:pt idx="0">
                  <c:v>17.5</c:v>
                </c:pt>
                <c:pt idx="1">
                  <c:v>20</c:v>
                </c:pt>
                <c:pt idx="2">
                  <c:v>10</c:v>
                </c:pt>
                <c:pt idx="3">
                  <c:v>17.5</c:v>
                </c:pt>
                <c:pt idx="4">
                  <c:v>15</c:v>
                </c:pt>
                <c:pt idx="5">
                  <c:v>2.5</c:v>
                </c:pt>
                <c:pt idx="6">
                  <c:v>5</c:v>
                </c:pt>
                <c:pt idx="7">
                  <c:v>25</c:v>
                </c:pt>
                <c:pt idx="8">
                  <c:v>22.5</c:v>
                </c:pt>
              </c:numCache>
            </c:numRef>
          </c:xVal>
          <c:yVal>
            <c:numRef>
              <c:f>Sheet1!$D$4:$D$12</c:f>
              <c:numCache>
                <c:formatCode>General</c:formatCode>
                <c:ptCount val="9"/>
                <c:pt idx="0">
                  <c:v>5.17</c:v>
                </c:pt>
                <c:pt idx="1">
                  <c:v>5.37</c:v>
                </c:pt>
                <c:pt idx="2">
                  <c:v>7.14</c:v>
                </c:pt>
                <c:pt idx="3">
                  <c:v>3.03</c:v>
                </c:pt>
                <c:pt idx="4">
                  <c:v>5.0599999999999996</c:v>
                </c:pt>
                <c:pt idx="5">
                  <c:v>6.08</c:v>
                </c:pt>
                <c:pt idx="6">
                  <c:v>3.87</c:v>
                </c:pt>
                <c:pt idx="7">
                  <c:v>9.61</c:v>
                </c:pt>
                <c:pt idx="8">
                  <c:v>15.5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05344"/>
        <c:axId val="100907264"/>
      </c:scatterChart>
      <c:valAx>
        <c:axId val="100905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 baseline="0"/>
                  <a:t>Diaphragma motion [mm]</a:t>
                </a:r>
                <a:endParaRPr lang="de-DE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00907264"/>
        <c:crosses val="autoZero"/>
        <c:crossBetween val="midCat"/>
      </c:valAx>
      <c:valAx>
        <c:axId val="100907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LPV</a:t>
                </a:r>
                <a:r>
                  <a:rPr lang="de-DE" baseline="0"/>
                  <a:t> ABS motion [mm]</a:t>
                </a:r>
                <a:endParaRPr lang="de-DE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905344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Sheet1!$E$3</c:f>
              <c:strCache>
                <c:ptCount val="1"/>
                <c:pt idx="0">
                  <c:v>Motion SI [mm]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</c:spPr>
          </c:marker>
          <c:trendline>
            <c:trendlineType val="linear"/>
            <c:dispRSqr val="0"/>
            <c:dispEq val="0"/>
          </c:trendline>
          <c:xVal>
            <c:numRef>
              <c:f>Sheet1!$C$4:$C$12</c:f>
              <c:numCache>
                <c:formatCode>0.00</c:formatCode>
                <c:ptCount val="9"/>
                <c:pt idx="0">
                  <c:v>17.5</c:v>
                </c:pt>
                <c:pt idx="1">
                  <c:v>20</c:v>
                </c:pt>
                <c:pt idx="2">
                  <c:v>10</c:v>
                </c:pt>
                <c:pt idx="3">
                  <c:v>17.5</c:v>
                </c:pt>
                <c:pt idx="4">
                  <c:v>15</c:v>
                </c:pt>
                <c:pt idx="5">
                  <c:v>2.5</c:v>
                </c:pt>
                <c:pt idx="6">
                  <c:v>5</c:v>
                </c:pt>
                <c:pt idx="7">
                  <c:v>25</c:v>
                </c:pt>
                <c:pt idx="8">
                  <c:v>22.5</c:v>
                </c:pt>
              </c:numCache>
            </c:numRef>
          </c:xVal>
          <c:yVal>
            <c:numRef>
              <c:f>Sheet1!$E$4:$E$12</c:f>
              <c:numCache>
                <c:formatCode>General</c:formatCode>
                <c:ptCount val="9"/>
                <c:pt idx="0">
                  <c:v>-5.16</c:v>
                </c:pt>
                <c:pt idx="1">
                  <c:v>-5.33</c:v>
                </c:pt>
                <c:pt idx="2">
                  <c:v>-7.09</c:v>
                </c:pt>
                <c:pt idx="3">
                  <c:v>-1.53</c:v>
                </c:pt>
                <c:pt idx="4">
                  <c:v>-4.55</c:v>
                </c:pt>
                <c:pt idx="5">
                  <c:v>-5.43</c:v>
                </c:pt>
                <c:pt idx="6">
                  <c:v>-3.55</c:v>
                </c:pt>
                <c:pt idx="7">
                  <c:v>-9.5299999999999994</c:v>
                </c:pt>
                <c:pt idx="8">
                  <c:v>-15.4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08480"/>
        <c:axId val="102310656"/>
      </c:scatterChart>
      <c:valAx>
        <c:axId val="102308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Diaphragma motion [mm]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02310656"/>
        <c:crosses val="autoZero"/>
        <c:crossBetween val="midCat"/>
      </c:valAx>
      <c:valAx>
        <c:axId val="1023106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LVP SI motion [mm]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308480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7"/>
            <c:spPr>
              <a:noFill/>
              <a:ln w="25400">
                <a:solidFill>
                  <a:schemeClr val="tx1">
                    <a:alpha val="94000"/>
                  </a:schemeClr>
                </a:solidFill>
              </a:ln>
            </c:spPr>
          </c:marker>
          <c:trendline>
            <c:trendlineType val="linear"/>
            <c:dispRSqr val="0"/>
            <c:dispEq val="0"/>
          </c:trendline>
          <c:xVal>
            <c:numRef>
              <c:f>Sheet1!$M$4:$M$12</c:f>
              <c:numCache>
                <c:formatCode>0.00</c:formatCode>
                <c:ptCount val="9"/>
                <c:pt idx="0">
                  <c:v>17.5</c:v>
                </c:pt>
                <c:pt idx="1">
                  <c:v>20</c:v>
                </c:pt>
                <c:pt idx="2">
                  <c:v>10</c:v>
                </c:pt>
                <c:pt idx="3">
                  <c:v>17.5</c:v>
                </c:pt>
                <c:pt idx="4">
                  <c:v>15</c:v>
                </c:pt>
                <c:pt idx="5">
                  <c:v>2.5</c:v>
                </c:pt>
                <c:pt idx="6">
                  <c:v>5</c:v>
                </c:pt>
                <c:pt idx="7">
                  <c:v>25</c:v>
                </c:pt>
                <c:pt idx="8">
                  <c:v>22.5</c:v>
                </c:pt>
              </c:numCache>
            </c:numRef>
          </c:xVal>
          <c:yVal>
            <c:numRef>
              <c:f>Sheet1!$N$4:$N$12</c:f>
              <c:numCache>
                <c:formatCode>General</c:formatCode>
                <c:ptCount val="9"/>
                <c:pt idx="0">
                  <c:v>6.12</c:v>
                </c:pt>
                <c:pt idx="1">
                  <c:v>7.51</c:v>
                </c:pt>
                <c:pt idx="2">
                  <c:v>8.1199999999999992</c:v>
                </c:pt>
                <c:pt idx="3">
                  <c:v>5.46</c:v>
                </c:pt>
                <c:pt idx="4">
                  <c:v>5.37</c:v>
                </c:pt>
                <c:pt idx="5">
                  <c:v>3.85</c:v>
                </c:pt>
                <c:pt idx="6">
                  <c:v>3.25</c:v>
                </c:pt>
                <c:pt idx="7">
                  <c:v>10.3</c:v>
                </c:pt>
                <c:pt idx="8">
                  <c:v>10.9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27424"/>
        <c:axId val="102329344"/>
      </c:scatterChart>
      <c:valAx>
        <c:axId val="10232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Diaphragma motion [mm]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02329344"/>
        <c:crosses val="autoZero"/>
        <c:crossBetween val="midCat"/>
      </c:valAx>
      <c:valAx>
        <c:axId val="102329344"/>
        <c:scaling>
          <c:orientation val="minMax"/>
          <c:max val="1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RPV ABS motion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327424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spPr>
    <a:ln>
      <a:solidFill>
        <a:schemeClr val="tx1">
          <a:lumMod val="50000"/>
          <a:lumOff val="50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square"/>
            <c:size val="5"/>
            <c:spPr>
              <a:noFill/>
              <a:ln w="25400">
                <a:solidFill>
                  <a:srgbClr val="C00000"/>
                </a:solidFill>
              </a:ln>
            </c:spPr>
          </c:marker>
          <c:trendline>
            <c:trendlineType val="linear"/>
            <c:dispRSqr val="0"/>
            <c:dispEq val="0"/>
          </c:trendline>
          <c:xVal>
            <c:numRef>
              <c:f>Sheet1!$P$4:$P$12</c:f>
              <c:numCache>
                <c:formatCode>0.00</c:formatCode>
                <c:ptCount val="9"/>
                <c:pt idx="0">
                  <c:v>17.5</c:v>
                </c:pt>
                <c:pt idx="1">
                  <c:v>20</c:v>
                </c:pt>
                <c:pt idx="2">
                  <c:v>10</c:v>
                </c:pt>
                <c:pt idx="3">
                  <c:v>17.5</c:v>
                </c:pt>
                <c:pt idx="4">
                  <c:v>15</c:v>
                </c:pt>
                <c:pt idx="5">
                  <c:v>2.5</c:v>
                </c:pt>
                <c:pt idx="6">
                  <c:v>5</c:v>
                </c:pt>
                <c:pt idx="7">
                  <c:v>25</c:v>
                </c:pt>
                <c:pt idx="8">
                  <c:v>22.5</c:v>
                </c:pt>
              </c:numCache>
            </c:numRef>
          </c:xVal>
          <c:yVal>
            <c:numRef>
              <c:f>Sheet1!$Q$4:$Q$12</c:f>
              <c:numCache>
                <c:formatCode>General</c:formatCode>
                <c:ptCount val="9"/>
                <c:pt idx="0">
                  <c:v>-6.03</c:v>
                </c:pt>
                <c:pt idx="1">
                  <c:v>-7.47</c:v>
                </c:pt>
                <c:pt idx="2">
                  <c:v>-7.94</c:v>
                </c:pt>
                <c:pt idx="3">
                  <c:v>-5.33</c:v>
                </c:pt>
                <c:pt idx="4">
                  <c:v>-4.96</c:v>
                </c:pt>
                <c:pt idx="5">
                  <c:v>-3.77</c:v>
                </c:pt>
                <c:pt idx="6">
                  <c:v>-3.21</c:v>
                </c:pt>
                <c:pt idx="7">
                  <c:v>-9.89</c:v>
                </c:pt>
                <c:pt idx="8">
                  <c:v>-10.5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62496"/>
        <c:axId val="103089664"/>
      </c:scatterChart>
      <c:valAx>
        <c:axId val="102362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Diaphragma motion [mm]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03089664"/>
        <c:crosses val="autoZero"/>
        <c:crossBetween val="midCat"/>
      </c:valAx>
      <c:valAx>
        <c:axId val="103089664"/>
        <c:scaling>
          <c:orientation val="minMax"/>
          <c:min val="-1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RPV SI motion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36249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trendlineType val="linear"/>
            <c:dispRSqr val="0"/>
            <c:dispEq val="0"/>
          </c:trendline>
          <c:xVal>
            <c:numRef>
              <c:f>Sheet1!$S$4:$S$12</c:f>
              <c:numCache>
                <c:formatCode>0.00</c:formatCode>
                <c:ptCount val="9"/>
                <c:pt idx="0">
                  <c:v>17.5</c:v>
                </c:pt>
                <c:pt idx="1">
                  <c:v>20</c:v>
                </c:pt>
                <c:pt idx="2">
                  <c:v>10</c:v>
                </c:pt>
                <c:pt idx="3">
                  <c:v>17.5</c:v>
                </c:pt>
                <c:pt idx="4">
                  <c:v>15</c:v>
                </c:pt>
                <c:pt idx="5">
                  <c:v>2.5</c:v>
                </c:pt>
                <c:pt idx="6">
                  <c:v>5</c:v>
                </c:pt>
                <c:pt idx="7">
                  <c:v>25</c:v>
                </c:pt>
                <c:pt idx="8">
                  <c:v>22.5</c:v>
                </c:pt>
              </c:numCache>
            </c:numRef>
          </c:xVal>
          <c:yVal>
            <c:numRef>
              <c:f>Sheet1!$T$4:$T$12</c:f>
              <c:numCache>
                <c:formatCode>General</c:formatCode>
                <c:ptCount val="9"/>
                <c:pt idx="0">
                  <c:v>-0.05</c:v>
                </c:pt>
                <c:pt idx="1">
                  <c:v>-0.38</c:v>
                </c:pt>
                <c:pt idx="2">
                  <c:v>-0.39</c:v>
                </c:pt>
                <c:pt idx="3">
                  <c:v>-1.85</c:v>
                </c:pt>
                <c:pt idx="4">
                  <c:v>-0.75</c:v>
                </c:pt>
                <c:pt idx="5">
                  <c:v>-1.41</c:v>
                </c:pt>
                <c:pt idx="6">
                  <c:v>-1.03</c:v>
                </c:pt>
                <c:pt idx="7">
                  <c:v>-1.02</c:v>
                </c:pt>
                <c:pt idx="8">
                  <c:v>-0.39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08608"/>
        <c:axId val="103110528"/>
      </c:scatterChart>
      <c:valAx>
        <c:axId val="103108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Diaphragma motion [mm]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03110528"/>
        <c:crosses val="autoZero"/>
        <c:crossBetween val="midCat"/>
      </c:valAx>
      <c:valAx>
        <c:axId val="103110528"/>
        <c:scaling>
          <c:orientation val="minMax"/>
          <c:max val="0.5"/>
          <c:min val="-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LPV AP motion [mm]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108608"/>
        <c:crosses val="autoZero"/>
        <c:crossBetween val="midCat"/>
        <c:majorUnit val="0.5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</c:spPr>
          <c:marker>
            <c:symbol val="square"/>
            <c:size val="5"/>
            <c:spPr>
              <a:noFill/>
              <a:ln w="25400">
                <a:solidFill>
                  <a:srgbClr val="00B050"/>
                </a:solidFill>
              </a:ln>
            </c:spPr>
          </c:marker>
          <c:trendline>
            <c:trendlineType val="linear"/>
            <c:dispRSqr val="0"/>
            <c:dispEq val="0"/>
          </c:trendline>
          <c:xVal>
            <c:numRef>
              <c:f>Sheet1!$V$4:$V$12</c:f>
              <c:numCache>
                <c:formatCode>0.00</c:formatCode>
                <c:ptCount val="9"/>
                <c:pt idx="0">
                  <c:v>17.5</c:v>
                </c:pt>
                <c:pt idx="1">
                  <c:v>20</c:v>
                </c:pt>
                <c:pt idx="2">
                  <c:v>10</c:v>
                </c:pt>
                <c:pt idx="3">
                  <c:v>17.5</c:v>
                </c:pt>
                <c:pt idx="4">
                  <c:v>15</c:v>
                </c:pt>
                <c:pt idx="5">
                  <c:v>2.5</c:v>
                </c:pt>
                <c:pt idx="6">
                  <c:v>5</c:v>
                </c:pt>
                <c:pt idx="7">
                  <c:v>25</c:v>
                </c:pt>
                <c:pt idx="8">
                  <c:v>22.5</c:v>
                </c:pt>
              </c:numCache>
            </c:numRef>
          </c:xVal>
          <c:yVal>
            <c:numRef>
              <c:f>Sheet1!$W$4:$W$12</c:f>
              <c:numCache>
                <c:formatCode>General</c:formatCode>
                <c:ptCount val="9"/>
                <c:pt idx="0">
                  <c:v>-1</c:v>
                </c:pt>
                <c:pt idx="1">
                  <c:v>0.14000000000000001</c:v>
                </c:pt>
                <c:pt idx="2">
                  <c:v>-1.45</c:v>
                </c:pt>
                <c:pt idx="3">
                  <c:v>-1.0900000000000001</c:v>
                </c:pt>
                <c:pt idx="4">
                  <c:v>-1.89</c:v>
                </c:pt>
                <c:pt idx="5">
                  <c:v>-7.0000000000000007E-2</c:v>
                </c:pt>
                <c:pt idx="6">
                  <c:v>-0.38</c:v>
                </c:pt>
                <c:pt idx="7">
                  <c:v>-2.4700000000000002</c:v>
                </c:pt>
                <c:pt idx="8">
                  <c:v>-0.21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35488"/>
        <c:axId val="103145856"/>
      </c:scatterChart>
      <c:valAx>
        <c:axId val="103135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Diaphragma motion [mm]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03145856"/>
        <c:crosses val="autoZero"/>
        <c:crossBetween val="midCat"/>
      </c:valAx>
      <c:valAx>
        <c:axId val="103145856"/>
        <c:scaling>
          <c:orientation val="minMax"/>
          <c:max val="0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RPV AP motion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135488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trendline>
            <c:trendlineType val="linear"/>
            <c:dispRSqr val="0"/>
            <c:dispEq val="0"/>
          </c:trendline>
          <c:xVal>
            <c:numRef>
              <c:f>Sheet1!$Y$4:$Y$12</c:f>
              <c:numCache>
                <c:formatCode>0.00</c:formatCode>
                <c:ptCount val="9"/>
                <c:pt idx="0">
                  <c:v>17.5</c:v>
                </c:pt>
                <c:pt idx="1">
                  <c:v>20</c:v>
                </c:pt>
                <c:pt idx="2">
                  <c:v>10</c:v>
                </c:pt>
                <c:pt idx="3">
                  <c:v>17.5</c:v>
                </c:pt>
                <c:pt idx="4">
                  <c:v>15</c:v>
                </c:pt>
                <c:pt idx="5">
                  <c:v>2.5</c:v>
                </c:pt>
                <c:pt idx="6">
                  <c:v>5</c:v>
                </c:pt>
                <c:pt idx="7">
                  <c:v>25</c:v>
                </c:pt>
                <c:pt idx="8">
                  <c:v>22.5</c:v>
                </c:pt>
              </c:numCache>
            </c:numRef>
          </c:xVal>
          <c:yVal>
            <c:numRef>
              <c:f>Sheet1!$Z$4:$Z$12</c:f>
              <c:numCache>
                <c:formatCode>General</c:formatCode>
                <c:ptCount val="9"/>
                <c:pt idx="0">
                  <c:v>-0.14000000000000001</c:v>
                </c:pt>
                <c:pt idx="1">
                  <c:v>-0.45</c:v>
                </c:pt>
                <c:pt idx="2">
                  <c:v>-0.51</c:v>
                </c:pt>
                <c:pt idx="3">
                  <c:v>-1.78</c:v>
                </c:pt>
                <c:pt idx="4">
                  <c:v>-2.0699999999999998</c:v>
                </c:pt>
                <c:pt idx="5">
                  <c:v>-2.2999999999999998</c:v>
                </c:pt>
                <c:pt idx="6">
                  <c:v>-1.1100000000000001</c:v>
                </c:pt>
                <c:pt idx="7">
                  <c:v>0.47</c:v>
                </c:pt>
                <c:pt idx="8">
                  <c:v>-0.44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31136"/>
        <c:axId val="105933056"/>
      </c:scatterChart>
      <c:valAx>
        <c:axId val="105931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Diaphragma motion [mm]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05933056"/>
        <c:crosses val="autoZero"/>
        <c:crossBetween val="midCat"/>
      </c:valAx>
      <c:valAx>
        <c:axId val="105933056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LPV LR motion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93113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square"/>
            <c:size val="5"/>
            <c:spPr>
              <a:noFill/>
              <a:ln w="2540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trendline>
            <c:trendlineType val="linear"/>
            <c:dispRSqr val="0"/>
            <c:dispEq val="0"/>
          </c:trendline>
          <c:xVal>
            <c:numRef>
              <c:f>Sheet1!$AB$4:$AB$12</c:f>
              <c:numCache>
                <c:formatCode>0.00</c:formatCode>
                <c:ptCount val="9"/>
                <c:pt idx="0">
                  <c:v>17.5</c:v>
                </c:pt>
                <c:pt idx="1">
                  <c:v>20</c:v>
                </c:pt>
                <c:pt idx="2">
                  <c:v>10</c:v>
                </c:pt>
                <c:pt idx="3">
                  <c:v>17.5</c:v>
                </c:pt>
                <c:pt idx="4">
                  <c:v>15</c:v>
                </c:pt>
                <c:pt idx="5">
                  <c:v>2.5</c:v>
                </c:pt>
                <c:pt idx="6">
                  <c:v>5</c:v>
                </c:pt>
                <c:pt idx="7">
                  <c:v>25</c:v>
                </c:pt>
                <c:pt idx="8">
                  <c:v>22.5</c:v>
                </c:pt>
              </c:numCache>
            </c:numRef>
          </c:xVal>
          <c:yVal>
            <c:numRef>
              <c:f>Sheet1!$AC$4:$AC$12</c:f>
              <c:numCache>
                <c:formatCode>General</c:formatCode>
                <c:ptCount val="9"/>
                <c:pt idx="0">
                  <c:v>-0.11</c:v>
                </c:pt>
                <c:pt idx="1">
                  <c:v>0.46</c:v>
                </c:pt>
                <c:pt idx="2">
                  <c:v>0.88</c:v>
                </c:pt>
                <c:pt idx="3">
                  <c:v>0.36</c:v>
                </c:pt>
                <c:pt idx="4">
                  <c:v>-0.77</c:v>
                </c:pt>
                <c:pt idx="5">
                  <c:v>-0.55000000000000004</c:v>
                </c:pt>
                <c:pt idx="6">
                  <c:v>-0.12</c:v>
                </c:pt>
                <c:pt idx="7">
                  <c:v>1.58</c:v>
                </c:pt>
                <c:pt idx="8">
                  <c:v>2.62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49824"/>
        <c:axId val="105952000"/>
      </c:scatterChart>
      <c:valAx>
        <c:axId val="10594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Diaphragma motion [mm]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05952000"/>
        <c:crosses val="autoZero"/>
        <c:crossBetween val="midCat"/>
      </c:valAx>
      <c:valAx>
        <c:axId val="105952000"/>
        <c:scaling>
          <c:orientation val="minMax"/>
          <c:min val="-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RPV LR motion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949824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</xdr:colOff>
      <xdr:row>15</xdr:row>
      <xdr:rowOff>109535</xdr:rowOff>
    </xdr:from>
    <xdr:to>
      <xdr:col>5</xdr:col>
      <xdr:colOff>257587</xdr:colOff>
      <xdr:row>30</xdr:row>
      <xdr:rowOff>132035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747712</xdr:colOff>
      <xdr:row>15</xdr:row>
      <xdr:rowOff>109537</xdr:rowOff>
    </xdr:from>
    <xdr:to>
      <xdr:col>9</xdr:col>
      <xdr:colOff>895762</xdr:colOff>
      <xdr:row>30</xdr:row>
      <xdr:rowOff>132037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147637</xdr:colOff>
      <xdr:row>39</xdr:row>
      <xdr:rowOff>147637</xdr:rowOff>
    </xdr:from>
    <xdr:to>
      <xdr:col>5</xdr:col>
      <xdr:colOff>333787</xdr:colOff>
      <xdr:row>54</xdr:row>
      <xdr:rowOff>170137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804862</xdr:colOff>
      <xdr:row>39</xdr:row>
      <xdr:rowOff>157162</xdr:rowOff>
    </xdr:from>
    <xdr:to>
      <xdr:col>9</xdr:col>
      <xdr:colOff>952912</xdr:colOff>
      <xdr:row>54</xdr:row>
      <xdr:rowOff>179662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804862</xdr:colOff>
      <xdr:row>15</xdr:row>
      <xdr:rowOff>100012</xdr:rowOff>
    </xdr:from>
    <xdr:to>
      <xdr:col>17</xdr:col>
      <xdr:colOff>314737</xdr:colOff>
      <xdr:row>30</xdr:row>
      <xdr:rowOff>122512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795337</xdr:colOff>
      <xdr:row>39</xdr:row>
      <xdr:rowOff>109537</xdr:rowOff>
    </xdr:from>
    <xdr:to>
      <xdr:col>17</xdr:col>
      <xdr:colOff>438412</xdr:colOff>
      <xdr:row>54</xdr:row>
      <xdr:rowOff>132037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404812</xdr:colOff>
      <xdr:row>15</xdr:row>
      <xdr:rowOff>119062</xdr:rowOff>
    </xdr:from>
    <xdr:to>
      <xdr:col>25</xdr:col>
      <xdr:colOff>352837</xdr:colOff>
      <xdr:row>30</xdr:row>
      <xdr:rowOff>141562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414337</xdr:colOff>
      <xdr:row>39</xdr:row>
      <xdr:rowOff>176212</xdr:rowOff>
    </xdr:from>
    <xdr:to>
      <xdr:col>25</xdr:col>
      <xdr:colOff>362362</xdr:colOff>
      <xdr:row>55</xdr:row>
      <xdr:rowOff>8212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67"/>
  <sheetViews>
    <sheetView tabSelected="1" workbookViewId="0">
      <selection activeCell="K14" sqref="K14"/>
    </sheetView>
  </sheetViews>
  <sheetFormatPr defaultRowHeight="15" x14ac:dyDescent="0.25"/>
  <cols>
    <col min="2" max="2" width="7.42578125" bestFit="1" customWidth="1"/>
    <col min="3" max="3" width="23" style="1" customWidth="1"/>
    <col min="4" max="4" width="16.7109375" bestFit="1" customWidth="1"/>
    <col min="5" max="5" width="14.85546875" bestFit="1" customWidth="1"/>
    <col min="6" max="6" width="15.7109375" bestFit="1" customWidth="1"/>
    <col min="7" max="7" width="15.28515625" bestFit="1" customWidth="1"/>
    <col min="8" max="8" width="16.7109375" bestFit="1" customWidth="1"/>
    <col min="9" max="9" width="14.85546875" bestFit="1" customWidth="1"/>
    <col min="10" max="10" width="15.7109375" bestFit="1" customWidth="1"/>
    <col min="11" max="11" width="15.28515625" bestFit="1" customWidth="1"/>
    <col min="12" max="12" width="9.140625" customWidth="1"/>
    <col min="14" max="14" width="11.140625" bestFit="1" customWidth="1"/>
    <col min="15" max="15" width="9.140625" customWidth="1"/>
    <col min="18" max="18" width="9.140625" customWidth="1"/>
    <col min="21" max="21" width="10.7109375" bestFit="1" customWidth="1"/>
  </cols>
  <sheetData>
    <row r="1" spans="2:29" ht="15.75" thickBot="1" x14ac:dyDescent="0.3"/>
    <row r="2" spans="2:29" ht="15.75" thickBot="1" x14ac:dyDescent="0.3">
      <c r="B2" s="2"/>
      <c r="C2" s="3"/>
      <c r="D2" s="19" t="s">
        <v>2</v>
      </c>
      <c r="E2" s="20"/>
      <c r="F2" s="20"/>
      <c r="G2" s="21"/>
      <c r="H2" s="19" t="s">
        <v>7</v>
      </c>
      <c r="I2" s="20"/>
      <c r="J2" s="20"/>
      <c r="K2" s="21"/>
      <c r="L2" s="2"/>
      <c r="M2" s="2"/>
      <c r="N2" s="2"/>
      <c r="O2" s="2"/>
      <c r="P2" s="2"/>
      <c r="Q2" s="2"/>
    </row>
    <row r="3" spans="2:29" ht="15.75" thickBot="1" x14ac:dyDescent="0.3">
      <c r="B3" s="14" t="s">
        <v>0</v>
      </c>
      <c r="C3" s="13" t="s">
        <v>1</v>
      </c>
      <c r="D3" s="12" t="s">
        <v>3</v>
      </c>
      <c r="E3" s="17" t="s">
        <v>4</v>
      </c>
      <c r="F3" s="17" t="s">
        <v>5</v>
      </c>
      <c r="G3" s="18" t="s">
        <v>6</v>
      </c>
      <c r="H3" s="12" t="s">
        <v>3</v>
      </c>
      <c r="I3" s="17" t="s">
        <v>4</v>
      </c>
      <c r="J3" s="17" t="s">
        <v>5</v>
      </c>
      <c r="K3" s="18" t="s">
        <v>6</v>
      </c>
      <c r="L3" s="2"/>
      <c r="M3" s="2"/>
      <c r="N3" s="2"/>
      <c r="O3" s="2"/>
      <c r="P3" s="2"/>
      <c r="Q3" s="2"/>
    </row>
    <row r="4" spans="2:29" x14ac:dyDescent="0.25">
      <c r="B4" s="15">
        <v>1</v>
      </c>
      <c r="C4" s="10">
        <v>17.5</v>
      </c>
      <c r="D4" s="4">
        <v>5.17</v>
      </c>
      <c r="E4" s="5">
        <v>-5.16</v>
      </c>
      <c r="F4" s="5">
        <v>-0.05</v>
      </c>
      <c r="G4" s="6">
        <v>-0.14000000000000001</v>
      </c>
      <c r="H4" s="4">
        <v>6.12</v>
      </c>
      <c r="I4" s="5">
        <v>-6.03</v>
      </c>
      <c r="J4" s="5">
        <v>-1</v>
      </c>
      <c r="K4" s="6">
        <v>-0.11</v>
      </c>
      <c r="L4" s="2"/>
      <c r="M4" s="10">
        <v>17.5</v>
      </c>
      <c r="N4" s="4">
        <v>6.12</v>
      </c>
      <c r="O4" s="2"/>
      <c r="P4" s="10">
        <v>17.5</v>
      </c>
      <c r="Q4" s="5">
        <v>-6.03</v>
      </c>
      <c r="S4" s="10">
        <v>17.5</v>
      </c>
      <c r="T4" s="5">
        <v>-0.05</v>
      </c>
      <c r="V4" s="10">
        <v>17.5</v>
      </c>
      <c r="W4" s="5">
        <v>-1</v>
      </c>
      <c r="Y4" s="10">
        <v>17.5</v>
      </c>
      <c r="Z4" s="6">
        <v>-0.14000000000000001</v>
      </c>
      <c r="AB4" s="10">
        <v>17.5</v>
      </c>
      <c r="AC4" s="6">
        <v>-0.11</v>
      </c>
    </row>
    <row r="5" spans="2:29" x14ac:dyDescent="0.25">
      <c r="B5" s="15">
        <v>2</v>
      </c>
      <c r="C5" s="10">
        <v>20</v>
      </c>
      <c r="D5" s="4">
        <v>5.37</v>
      </c>
      <c r="E5" s="5">
        <v>-5.33</v>
      </c>
      <c r="F5" s="5">
        <v>-0.38</v>
      </c>
      <c r="G5" s="6">
        <v>-0.45</v>
      </c>
      <c r="H5" s="4">
        <v>7.51</v>
      </c>
      <c r="I5" s="5">
        <v>-7.47</v>
      </c>
      <c r="J5" s="5">
        <v>0.14000000000000001</v>
      </c>
      <c r="K5" s="6">
        <v>0.46</v>
      </c>
      <c r="L5" s="2"/>
      <c r="M5" s="10">
        <v>20</v>
      </c>
      <c r="N5" s="4">
        <v>7.51</v>
      </c>
      <c r="O5" s="2"/>
      <c r="P5" s="10">
        <v>20</v>
      </c>
      <c r="Q5" s="5">
        <v>-7.47</v>
      </c>
      <c r="S5" s="10">
        <v>20</v>
      </c>
      <c r="T5" s="5">
        <v>-0.38</v>
      </c>
      <c r="V5" s="10">
        <v>20</v>
      </c>
      <c r="W5" s="5">
        <v>0.14000000000000001</v>
      </c>
      <c r="Y5" s="10">
        <v>20</v>
      </c>
      <c r="Z5" s="6">
        <v>-0.45</v>
      </c>
      <c r="AB5" s="10">
        <v>20</v>
      </c>
      <c r="AC5" s="6">
        <v>0.46</v>
      </c>
    </row>
    <row r="6" spans="2:29" x14ac:dyDescent="0.25">
      <c r="B6" s="15">
        <v>3</v>
      </c>
      <c r="C6" s="10">
        <v>10</v>
      </c>
      <c r="D6" s="4">
        <v>7.14</v>
      </c>
      <c r="E6" s="5">
        <v>-7.09</v>
      </c>
      <c r="F6" s="5">
        <v>-0.39</v>
      </c>
      <c r="G6" s="6">
        <v>-0.51</v>
      </c>
      <c r="H6" s="4">
        <v>8.1199999999999992</v>
      </c>
      <c r="I6" s="5">
        <v>-7.94</v>
      </c>
      <c r="J6" s="5">
        <v>-1.45</v>
      </c>
      <c r="K6" s="6">
        <v>0.88</v>
      </c>
      <c r="L6" s="2"/>
      <c r="M6" s="10">
        <v>10</v>
      </c>
      <c r="N6" s="4">
        <v>8.1199999999999992</v>
      </c>
      <c r="O6" s="2"/>
      <c r="P6" s="10">
        <v>10</v>
      </c>
      <c r="Q6" s="5">
        <v>-7.94</v>
      </c>
      <c r="S6" s="10">
        <v>10</v>
      </c>
      <c r="T6" s="5">
        <v>-0.39</v>
      </c>
      <c r="V6" s="10">
        <v>10</v>
      </c>
      <c r="W6" s="5">
        <v>-1.45</v>
      </c>
      <c r="Y6" s="10">
        <v>10</v>
      </c>
      <c r="Z6" s="6">
        <v>-0.51</v>
      </c>
      <c r="AB6" s="10">
        <v>10</v>
      </c>
      <c r="AC6" s="6">
        <v>0.88</v>
      </c>
    </row>
    <row r="7" spans="2:29" x14ac:dyDescent="0.25">
      <c r="B7" s="15">
        <v>4</v>
      </c>
      <c r="C7" s="10">
        <v>17.5</v>
      </c>
      <c r="D7" s="4">
        <v>3.03</v>
      </c>
      <c r="E7" s="5">
        <v>-1.53</v>
      </c>
      <c r="F7" s="5">
        <v>-1.85</v>
      </c>
      <c r="G7" s="6">
        <v>-1.78</v>
      </c>
      <c r="H7" s="4">
        <v>5.46</v>
      </c>
      <c r="I7" s="5">
        <v>-5.33</v>
      </c>
      <c r="J7" s="5">
        <v>-1.0900000000000001</v>
      </c>
      <c r="K7" s="6">
        <v>0.36</v>
      </c>
      <c r="L7" s="2"/>
      <c r="M7" s="10">
        <v>17.5</v>
      </c>
      <c r="N7" s="4">
        <v>5.46</v>
      </c>
      <c r="O7" s="2"/>
      <c r="P7" s="10">
        <v>17.5</v>
      </c>
      <c r="Q7" s="5">
        <v>-5.33</v>
      </c>
      <c r="S7" s="10">
        <v>17.5</v>
      </c>
      <c r="T7" s="5">
        <v>-1.85</v>
      </c>
      <c r="V7" s="10">
        <v>17.5</v>
      </c>
      <c r="W7" s="5">
        <v>-1.0900000000000001</v>
      </c>
      <c r="Y7" s="10">
        <v>17.5</v>
      </c>
      <c r="Z7" s="6">
        <v>-1.78</v>
      </c>
      <c r="AB7" s="10">
        <v>17.5</v>
      </c>
      <c r="AC7" s="6">
        <v>0.36</v>
      </c>
    </row>
    <row r="8" spans="2:29" x14ac:dyDescent="0.25">
      <c r="B8" s="15">
        <v>5</v>
      </c>
      <c r="C8" s="10">
        <v>15</v>
      </c>
      <c r="D8" s="4">
        <v>5.0599999999999996</v>
      </c>
      <c r="E8" s="5">
        <v>-4.55</v>
      </c>
      <c r="F8" s="5">
        <v>-0.75</v>
      </c>
      <c r="G8" s="6">
        <v>-2.0699999999999998</v>
      </c>
      <c r="H8" s="4">
        <v>5.37</v>
      </c>
      <c r="I8" s="5">
        <v>-4.96</v>
      </c>
      <c r="J8" s="5">
        <v>-1.89</v>
      </c>
      <c r="K8" s="6">
        <v>-0.77</v>
      </c>
      <c r="L8" s="2"/>
      <c r="M8" s="10">
        <v>15</v>
      </c>
      <c r="N8" s="4">
        <v>5.37</v>
      </c>
      <c r="O8" s="2"/>
      <c r="P8" s="10">
        <v>15</v>
      </c>
      <c r="Q8" s="5">
        <v>-4.96</v>
      </c>
      <c r="S8" s="10">
        <v>15</v>
      </c>
      <c r="T8" s="5">
        <v>-0.75</v>
      </c>
      <c r="V8" s="10">
        <v>15</v>
      </c>
      <c r="W8" s="5">
        <v>-1.89</v>
      </c>
      <c r="Y8" s="10">
        <v>15</v>
      </c>
      <c r="Z8" s="6">
        <v>-2.0699999999999998</v>
      </c>
      <c r="AB8" s="10">
        <v>15</v>
      </c>
      <c r="AC8" s="6">
        <v>-0.77</v>
      </c>
    </row>
    <row r="9" spans="2:29" x14ac:dyDescent="0.25">
      <c r="B9" s="15">
        <v>6</v>
      </c>
      <c r="C9" s="10">
        <v>2.5</v>
      </c>
      <c r="D9" s="4">
        <v>6.08</v>
      </c>
      <c r="E9" s="5">
        <v>-5.43</v>
      </c>
      <c r="F9" s="5">
        <v>-1.41</v>
      </c>
      <c r="G9" s="6">
        <v>-2.2999999999999998</v>
      </c>
      <c r="H9" s="4">
        <v>3.85</v>
      </c>
      <c r="I9" s="5">
        <v>-3.77</v>
      </c>
      <c r="J9" s="5">
        <v>-7.0000000000000007E-2</v>
      </c>
      <c r="K9" s="6">
        <v>-0.55000000000000004</v>
      </c>
      <c r="L9" s="2"/>
      <c r="M9" s="10">
        <v>2.5</v>
      </c>
      <c r="N9" s="4">
        <v>3.85</v>
      </c>
      <c r="O9" s="2"/>
      <c r="P9" s="10">
        <v>2.5</v>
      </c>
      <c r="Q9" s="5">
        <v>-3.77</v>
      </c>
      <c r="S9" s="10">
        <v>2.5</v>
      </c>
      <c r="T9" s="5">
        <v>-1.41</v>
      </c>
      <c r="V9" s="10">
        <v>2.5</v>
      </c>
      <c r="W9" s="5">
        <v>-7.0000000000000007E-2</v>
      </c>
      <c r="Y9" s="10">
        <v>2.5</v>
      </c>
      <c r="Z9" s="6">
        <v>-2.2999999999999998</v>
      </c>
      <c r="AB9" s="10">
        <v>2.5</v>
      </c>
      <c r="AC9" s="6">
        <v>-0.55000000000000004</v>
      </c>
    </row>
    <row r="10" spans="2:29" x14ac:dyDescent="0.25">
      <c r="B10" s="15">
        <v>7</v>
      </c>
      <c r="C10" s="10">
        <v>5</v>
      </c>
      <c r="D10" s="4">
        <v>3.87</v>
      </c>
      <c r="E10" s="5">
        <v>-3.55</v>
      </c>
      <c r="F10" s="5">
        <v>-1.03</v>
      </c>
      <c r="G10" s="6">
        <v>-1.1100000000000001</v>
      </c>
      <c r="H10" s="4">
        <v>3.25</v>
      </c>
      <c r="I10" s="5">
        <v>-3.21</v>
      </c>
      <c r="J10" s="5">
        <v>-0.38</v>
      </c>
      <c r="K10" s="6">
        <v>-0.12</v>
      </c>
      <c r="L10" s="2"/>
      <c r="M10" s="10">
        <v>5</v>
      </c>
      <c r="N10" s="4">
        <v>3.25</v>
      </c>
      <c r="O10" s="2"/>
      <c r="P10" s="10">
        <v>5</v>
      </c>
      <c r="Q10" s="5">
        <v>-3.21</v>
      </c>
      <c r="S10" s="10">
        <v>5</v>
      </c>
      <c r="T10" s="5">
        <v>-1.03</v>
      </c>
      <c r="V10" s="10">
        <v>5</v>
      </c>
      <c r="W10" s="5">
        <v>-0.38</v>
      </c>
      <c r="Y10" s="10">
        <v>5</v>
      </c>
      <c r="Z10" s="6">
        <v>-1.1100000000000001</v>
      </c>
      <c r="AB10" s="10">
        <v>5</v>
      </c>
      <c r="AC10" s="6">
        <v>-0.12</v>
      </c>
    </row>
    <row r="11" spans="2:29" x14ac:dyDescent="0.25">
      <c r="B11" s="15">
        <v>8</v>
      </c>
      <c r="C11" s="10">
        <v>25</v>
      </c>
      <c r="D11" s="4">
        <v>9.61</v>
      </c>
      <c r="E11" s="5">
        <v>-9.5299999999999994</v>
      </c>
      <c r="F11" s="5">
        <v>-1.02</v>
      </c>
      <c r="G11" s="6">
        <v>0.47</v>
      </c>
      <c r="H11" s="4">
        <v>10.3</v>
      </c>
      <c r="I11" s="5">
        <v>-9.89</v>
      </c>
      <c r="J11" s="5">
        <v>-2.4700000000000002</v>
      </c>
      <c r="K11" s="6">
        <v>1.58</v>
      </c>
      <c r="L11" s="2"/>
      <c r="M11" s="10">
        <v>25</v>
      </c>
      <c r="N11" s="4">
        <v>10.3</v>
      </c>
      <c r="O11" s="2"/>
      <c r="P11" s="10">
        <v>25</v>
      </c>
      <c r="Q11" s="5">
        <v>-9.89</v>
      </c>
      <c r="S11" s="10">
        <v>25</v>
      </c>
      <c r="T11" s="5">
        <v>-1.02</v>
      </c>
      <c r="V11" s="10">
        <v>25</v>
      </c>
      <c r="W11" s="5">
        <v>-2.4700000000000002</v>
      </c>
      <c r="Y11" s="10">
        <v>25</v>
      </c>
      <c r="Z11" s="6">
        <v>0.47</v>
      </c>
      <c r="AB11" s="10">
        <v>25</v>
      </c>
      <c r="AC11" s="6">
        <v>1.58</v>
      </c>
    </row>
    <row r="12" spans="2:29" ht="15.75" thickBot="1" x14ac:dyDescent="0.3">
      <c r="B12" s="16">
        <v>9</v>
      </c>
      <c r="C12" s="11">
        <v>22.5</v>
      </c>
      <c r="D12" s="7">
        <v>15.5</v>
      </c>
      <c r="E12" s="8">
        <v>-15.4</v>
      </c>
      <c r="F12" s="8">
        <v>-0.39</v>
      </c>
      <c r="G12" s="9">
        <v>-0.44</v>
      </c>
      <c r="H12" s="7">
        <v>10.9</v>
      </c>
      <c r="I12" s="8">
        <v>-10.5</v>
      </c>
      <c r="J12" s="8">
        <v>-0.21</v>
      </c>
      <c r="K12" s="9">
        <v>2.62</v>
      </c>
      <c r="L12" s="2"/>
      <c r="M12" s="11">
        <v>22.5</v>
      </c>
      <c r="N12" s="7">
        <v>10.9</v>
      </c>
      <c r="O12" s="2"/>
      <c r="P12" s="11">
        <v>22.5</v>
      </c>
      <c r="Q12" s="8">
        <v>-10.5</v>
      </c>
      <c r="S12" s="11">
        <v>22.5</v>
      </c>
      <c r="T12" s="8">
        <v>-0.39</v>
      </c>
      <c r="V12" s="11">
        <v>22.5</v>
      </c>
      <c r="W12" s="8">
        <v>-0.21</v>
      </c>
      <c r="Y12" s="11">
        <v>22.5</v>
      </c>
      <c r="Z12" s="9">
        <v>-0.44</v>
      </c>
      <c r="AB12" s="11">
        <v>22.5</v>
      </c>
      <c r="AC12" s="9">
        <v>2.62</v>
      </c>
    </row>
    <row r="13" spans="2:29" s="3" customFormat="1" x14ac:dyDescent="0.25">
      <c r="C13" s="3">
        <f t="shared" ref="C13:H13" si="0">VAR(C4:C12)</f>
        <v>59.375</v>
      </c>
      <c r="D13" s="3">
        <f t="shared" si="0"/>
        <v>14.341511111111103</v>
      </c>
      <c r="E13" s="3">
        <f t="shared" si="0"/>
        <v>16.269774999999996</v>
      </c>
      <c r="F13" s="3">
        <f t="shared" si="0"/>
        <v>0.33161944444444447</v>
      </c>
      <c r="G13" s="3">
        <f t="shared" si="0"/>
        <v>0.89527777777777762</v>
      </c>
      <c r="H13" s="3">
        <f t="shared" si="0"/>
        <v>7.1128777777777756</v>
      </c>
      <c r="I13" s="3">
        <f t="shared" ref="I13:K13" si="1">VAR(I4:I12)</f>
        <v>6.5881249999999838</v>
      </c>
      <c r="J13" s="3">
        <f t="shared" si="1"/>
        <v>0.78740277777777745</v>
      </c>
      <c r="K13" s="3">
        <f t="shared" si="1"/>
        <v>1.1619750000000004</v>
      </c>
    </row>
    <row r="14" spans="2:29" s="3" customFormat="1" x14ac:dyDescent="0.25">
      <c r="C14" s="3">
        <f>_xlfn.STDEV.P(C4:C12)</f>
        <v>7.2648315725677897</v>
      </c>
      <c r="D14" s="3">
        <f>_xlfn.STDEV.P(D4:D12)</f>
        <v>3.5704355303720581</v>
      </c>
      <c r="E14" s="3">
        <f t="shared" ref="E14:K14" si="2">_xlfn.STDEV.P(E4:E12)</f>
        <v>3.8028965568658606</v>
      </c>
      <c r="F14" s="3">
        <f t="shared" si="2"/>
        <v>0.54292986610258676</v>
      </c>
      <c r="G14" s="3">
        <f t="shared" si="2"/>
        <v>0.8920776138519575</v>
      </c>
      <c r="H14" s="3">
        <f t="shared" si="2"/>
        <v>2.5144697303191683</v>
      </c>
      <c r="I14" s="3">
        <f t="shared" si="2"/>
        <v>2.4199403114769376</v>
      </c>
      <c r="J14" s="3">
        <f t="shared" si="2"/>
        <v>0.8366083792593243</v>
      </c>
      <c r="K14" s="3">
        <f t="shared" si="2"/>
        <v>1.0163004805010509</v>
      </c>
    </row>
    <row r="15" spans="2:29" s="3" customFormat="1" x14ac:dyDescent="0.25">
      <c r="C15" s="3">
        <f>AVERAGE(C4:C12)</f>
        <v>15</v>
      </c>
      <c r="D15" s="3">
        <f t="shared" ref="D15:K15" si="3">AVERAGE(D4:D12)</f>
        <v>6.7588888888888885</v>
      </c>
      <c r="E15" s="3">
        <f t="shared" si="3"/>
        <v>-6.3966666666666665</v>
      </c>
      <c r="F15" s="3">
        <f t="shared" si="3"/>
        <v>-0.80777777777777782</v>
      </c>
      <c r="G15" s="3">
        <f t="shared" si="3"/>
        <v>-0.92555555555555558</v>
      </c>
      <c r="H15" s="3">
        <f t="shared" si="3"/>
        <v>6.7644444444444449</v>
      </c>
      <c r="I15" s="3">
        <f t="shared" si="3"/>
        <v>-6.5666666666666673</v>
      </c>
      <c r="J15" s="3">
        <f t="shared" si="3"/>
        <v>-0.9355555555555557</v>
      </c>
      <c r="K15" s="3">
        <f t="shared" si="3"/>
        <v>0.48333333333333328</v>
      </c>
    </row>
    <row r="16" spans="2:29" x14ac:dyDescent="0.25"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27" x14ac:dyDescent="0.25">
      <c r="B17" s="2"/>
      <c r="C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27" x14ac:dyDescent="0.25">
      <c r="B18" s="2"/>
      <c r="C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27" x14ac:dyDescent="0.25">
      <c r="B19" s="2"/>
      <c r="C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27" x14ac:dyDescent="0.25"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27" x14ac:dyDescent="0.25"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27" x14ac:dyDescent="0.25">
      <c r="M22" s="2"/>
    </row>
    <row r="32" spans="2:27" x14ac:dyDescent="0.25">
      <c r="C32" s="2" t="s">
        <v>8</v>
      </c>
      <c r="D32" s="3">
        <f t="array" ref="D32:E35">LINEST(D4:D12,C4:C12,TRUE,TRUE)</f>
        <v>0.23010526315789465</v>
      </c>
      <c r="E32" s="3">
        <v>3.3073099415204688</v>
      </c>
      <c r="F32" s="3"/>
      <c r="H32" s="2" t="s">
        <v>10</v>
      </c>
      <c r="I32" s="3">
        <f t="array" ref="I32:J35">LINEST(E4:E12,C4:C12,TRUE,TRUE)</f>
        <v>-0.24284210526315786</v>
      </c>
      <c r="J32" s="3">
        <v>-2.7540350877192985</v>
      </c>
      <c r="N32" s="2" t="s">
        <v>14</v>
      </c>
      <c r="O32" s="3">
        <f t="array" ref="O32:P35">LINEST(F4:F12,C4:C12,TRUE,TRUE)</f>
        <v>2.1263157894736835E-2</v>
      </c>
      <c r="P32" s="3">
        <v>-1.1267251461988304</v>
      </c>
      <c r="Q32" s="3"/>
      <c r="R32" s="3"/>
      <c r="S32" s="3"/>
      <c r="T32" s="3"/>
      <c r="U32" s="3" t="s">
        <v>18</v>
      </c>
      <c r="V32" s="3">
        <f t="array" ref="V32:W35">LINEST(G4:G12,C4:C12,TRUE,TRUE)</f>
        <v>7.7368421052631572E-2</v>
      </c>
      <c r="W32" s="3">
        <v>-2.0860818713450291</v>
      </c>
      <c r="X32" s="1"/>
      <c r="Y32" s="1"/>
      <c r="Z32" s="1"/>
      <c r="AA32" s="1"/>
    </row>
    <row r="33" spans="3:27" x14ac:dyDescent="0.25">
      <c r="C33" s="2"/>
      <c r="D33" s="3">
        <v>0.1641396651083277</v>
      </c>
      <c r="E33" s="3">
        <v>2.735661085138795</v>
      </c>
      <c r="F33" s="3"/>
      <c r="H33" s="2"/>
      <c r="I33" s="3">
        <v>0.17527324588818127</v>
      </c>
      <c r="J33" s="3">
        <v>2.9212207648030208</v>
      </c>
      <c r="N33" s="2"/>
      <c r="O33" s="3">
        <v>2.7079374615554503E-2</v>
      </c>
      <c r="P33" s="3">
        <v>0.45132291025924171</v>
      </c>
      <c r="Q33" s="3"/>
      <c r="R33" s="3"/>
      <c r="S33" s="3"/>
      <c r="T33" s="3"/>
      <c r="U33" s="3"/>
      <c r="V33" s="3">
        <v>3.6040631826002263E-2</v>
      </c>
      <c r="W33" s="3">
        <v>0.60067719710003764</v>
      </c>
      <c r="X33" s="1"/>
      <c r="Y33" s="1"/>
      <c r="Z33" s="1"/>
      <c r="AA33" s="1"/>
    </row>
    <row r="34" spans="3:27" x14ac:dyDescent="0.25">
      <c r="C34" s="2"/>
      <c r="D34" s="3">
        <v>0.21921073264441865</v>
      </c>
      <c r="E34" s="3">
        <v>3.5773410641690488</v>
      </c>
      <c r="F34" s="3"/>
      <c r="H34" s="2"/>
      <c r="I34" s="3">
        <v>0.2152137694137235</v>
      </c>
      <c r="J34" s="3">
        <v>3.8199918316646908</v>
      </c>
      <c r="N34" s="2"/>
      <c r="O34" s="3">
        <v>8.095043065727861E-2</v>
      </c>
      <c r="P34" s="3">
        <v>0.59018128701741335</v>
      </c>
      <c r="Q34" s="3"/>
      <c r="R34" s="3"/>
      <c r="S34" s="3"/>
      <c r="T34" s="3"/>
      <c r="U34" s="3"/>
      <c r="V34" s="3">
        <v>0.39698425788330571</v>
      </c>
      <c r="W34" s="3">
        <v>0.78548735995449825</v>
      </c>
      <c r="X34" s="1"/>
      <c r="Y34" s="1"/>
      <c r="Z34" s="1"/>
      <c r="AA34" s="1"/>
    </row>
    <row r="35" spans="3:27" x14ac:dyDescent="0.25">
      <c r="C35" s="2"/>
      <c r="D35" s="3">
        <v>1.9652871685954041</v>
      </c>
      <c r="E35" s="3">
        <v>7</v>
      </c>
      <c r="F35" s="3"/>
      <c r="H35" s="2"/>
      <c r="I35" s="3">
        <v>1.9196264246005343</v>
      </c>
      <c r="J35" s="3">
        <v>7</v>
      </c>
      <c r="N35" s="2"/>
      <c r="O35" s="3">
        <v>0.61656414790140723</v>
      </c>
      <c r="P35" s="3">
        <v>7</v>
      </c>
      <c r="Q35" s="3"/>
      <c r="R35" s="3"/>
      <c r="S35" s="3"/>
      <c r="T35" s="3"/>
      <c r="U35" s="3"/>
      <c r="V35" s="3">
        <v>4.6083204982820751</v>
      </c>
      <c r="W35" s="3">
        <v>7</v>
      </c>
      <c r="X35" s="1"/>
      <c r="Y35" s="1"/>
      <c r="Z35" s="1"/>
      <c r="AA35" s="1"/>
    </row>
    <row r="36" spans="3:27" x14ac:dyDescent="0.25">
      <c r="D36" s="3" t="s">
        <v>9</v>
      </c>
      <c r="E36" s="3">
        <f>SQRT(D34)</f>
        <v>0.46819945818467013</v>
      </c>
      <c r="F36" s="3"/>
      <c r="H36" s="2"/>
      <c r="I36" s="2" t="s">
        <v>9</v>
      </c>
      <c r="J36" s="3">
        <f>SQRT(I34)</f>
        <v>0.46391138099180484</v>
      </c>
      <c r="N36" s="2"/>
      <c r="O36" s="3" t="s">
        <v>9</v>
      </c>
      <c r="P36" s="3">
        <f>SQRT(O34)</f>
        <v>0.28451789162946961</v>
      </c>
      <c r="Q36" s="3"/>
      <c r="R36" s="3"/>
      <c r="S36" s="3"/>
      <c r="T36" s="3"/>
      <c r="U36" s="3"/>
      <c r="V36" s="3" t="s">
        <v>9</v>
      </c>
      <c r="W36" s="3">
        <f>SQRT(V34)</f>
        <v>0.63006686778730536</v>
      </c>
      <c r="X36" s="1"/>
      <c r="Y36" s="1"/>
      <c r="Z36" s="1"/>
      <c r="AA36" s="1"/>
    </row>
    <row r="37" spans="3:27" s="2" customFormat="1" x14ac:dyDescent="0.25">
      <c r="C37" s="3"/>
      <c r="D37"/>
      <c r="E37"/>
      <c r="F37"/>
      <c r="G37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3:27" x14ac:dyDescent="0.25">
      <c r="D38" s="2" t="s">
        <v>12</v>
      </c>
      <c r="E38" s="3">
        <f>TDIST((E36*SQRT(9-2)/SQRT(1-(E36*E36))), 9, 2)</f>
        <v>0.19448245728470437</v>
      </c>
      <c r="F38" s="3" t="s">
        <v>11</v>
      </c>
      <c r="G38" s="1">
        <f>FDIST(D35,1,E35)</f>
        <v>0.20370040223802158</v>
      </c>
      <c r="H38" s="2"/>
      <c r="I38" s="2" t="s">
        <v>12</v>
      </c>
      <c r="J38" s="3">
        <f>TDIST((J36*SQRT(9-2)/SQRT(1-(J36*J36))), 9, 2)</f>
        <v>0.19926768124970282</v>
      </c>
      <c r="K38" t="s">
        <v>11</v>
      </c>
      <c r="L38" s="1">
        <f>FDIST(I35,1,J35)</f>
        <v>0.20843637031330101</v>
      </c>
      <c r="N38" s="2"/>
      <c r="O38" s="3" t="s">
        <v>15</v>
      </c>
      <c r="P38" s="3">
        <f>FDIST(O35,1,P35)</f>
        <v>0.45807449742741846</v>
      </c>
      <c r="Q38" s="3"/>
      <c r="R38" s="3"/>
      <c r="S38" s="3"/>
      <c r="T38" s="3"/>
      <c r="U38" s="3"/>
      <c r="V38" s="3" t="s">
        <v>15</v>
      </c>
      <c r="W38" s="3">
        <f>FDIST(V35,1,W35)</f>
        <v>6.8948794498813373E-2</v>
      </c>
      <c r="X38" s="1"/>
      <c r="Y38" s="1"/>
      <c r="Z38" s="1"/>
      <c r="AA38" s="1"/>
    </row>
    <row r="39" spans="3:27" x14ac:dyDescent="0.25">
      <c r="D39" s="2"/>
      <c r="E39" s="2"/>
      <c r="N39" s="2"/>
      <c r="O39" s="3"/>
      <c r="P39" s="3"/>
      <c r="Q39" s="3"/>
      <c r="R39" s="3"/>
      <c r="S39" s="3"/>
      <c r="T39" s="3"/>
      <c r="U39" s="3"/>
      <c r="V39" s="3"/>
      <c r="W39" s="3"/>
      <c r="X39" s="1"/>
      <c r="Y39" s="1"/>
      <c r="Z39" s="1"/>
      <c r="AA39" s="1"/>
    </row>
    <row r="40" spans="3:27" x14ac:dyDescent="0.25">
      <c r="D40" s="2"/>
      <c r="E40" s="2"/>
      <c r="N40" s="2"/>
      <c r="O40" s="3"/>
      <c r="P40" s="3"/>
      <c r="Q40" s="3"/>
      <c r="R40" s="3"/>
      <c r="S40" s="3"/>
      <c r="T40" s="3"/>
      <c r="U40" s="3"/>
      <c r="V40" s="3"/>
      <c r="W40" s="3"/>
      <c r="X40" s="1"/>
      <c r="Y40" s="1"/>
      <c r="Z40" s="1"/>
      <c r="AA40" s="1"/>
    </row>
    <row r="41" spans="3:27" x14ac:dyDescent="0.25">
      <c r="D41" s="2"/>
      <c r="E41" s="2"/>
      <c r="N41" s="2"/>
      <c r="O41" s="3"/>
      <c r="P41" s="3"/>
      <c r="Q41" s="3"/>
      <c r="R41" s="3"/>
      <c r="S41" s="3"/>
      <c r="T41" s="3"/>
      <c r="U41" s="3"/>
      <c r="V41" s="3"/>
      <c r="W41" s="3"/>
      <c r="X41" s="1"/>
      <c r="Y41" s="1"/>
      <c r="Z41" s="1"/>
      <c r="AA41" s="1"/>
    </row>
    <row r="42" spans="3:27" x14ac:dyDescent="0.25">
      <c r="N42" s="2"/>
      <c r="O42" s="3"/>
      <c r="P42" s="3"/>
      <c r="Q42" s="3"/>
      <c r="R42" s="3"/>
      <c r="S42" s="3"/>
      <c r="T42" s="3"/>
      <c r="U42" s="3"/>
      <c r="V42" s="3"/>
      <c r="W42" s="3"/>
      <c r="X42" s="1"/>
      <c r="Y42" s="1"/>
      <c r="Z42" s="1"/>
      <c r="AA42" s="1"/>
    </row>
    <row r="43" spans="3:27" x14ac:dyDescent="0.25">
      <c r="N43" s="2"/>
      <c r="O43" s="3"/>
      <c r="P43" s="3"/>
      <c r="Q43" s="3"/>
      <c r="R43" s="3"/>
      <c r="S43" s="3"/>
      <c r="T43" s="3"/>
      <c r="U43" s="3"/>
      <c r="V43" s="3"/>
      <c r="W43" s="3"/>
      <c r="X43" s="1"/>
      <c r="Y43" s="1"/>
      <c r="Z43" s="1"/>
      <c r="AA43" s="1"/>
    </row>
    <row r="44" spans="3:27" x14ac:dyDescent="0.25">
      <c r="N44" s="2"/>
      <c r="O44" s="3"/>
      <c r="P44" s="3"/>
      <c r="Q44" s="3"/>
      <c r="R44" s="3"/>
      <c r="S44" s="3"/>
      <c r="T44" s="3"/>
      <c r="U44" s="3"/>
      <c r="V44" s="3"/>
      <c r="W44" s="3"/>
      <c r="X44" s="1"/>
      <c r="Y44" s="1"/>
      <c r="Z44" s="1"/>
      <c r="AA44" s="1"/>
    </row>
    <row r="45" spans="3:27" x14ac:dyDescent="0.25">
      <c r="N45" s="2"/>
      <c r="O45" s="3"/>
      <c r="P45" s="3"/>
      <c r="Q45" s="3"/>
      <c r="R45" s="3"/>
      <c r="S45" s="3"/>
      <c r="T45" s="3"/>
      <c r="U45" s="3"/>
      <c r="V45" s="3"/>
      <c r="W45" s="3"/>
      <c r="X45" s="1"/>
      <c r="Y45" s="1"/>
      <c r="Z45" s="1"/>
      <c r="AA45" s="1"/>
    </row>
    <row r="46" spans="3:27" x14ac:dyDescent="0.25">
      <c r="N46" s="2"/>
      <c r="O46" s="3"/>
      <c r="P46" s="3"/>
      <c r="Q46" s="3"/>
      <c r="R46" s="3"/>
      <c r="S46" s="3"/>
      <c r="T46" s="3"/>
      <c r="U46" s="3"/>
      <c r="V46" s="3"/>
      <c r="W46" s="3"/>
      <c r="X46" s="1"/>
      <c r="Y46" s="1"/>
      <c r="Z46" s="1"/>
      <c r="AA46" s="1"/>
    </row>
    <row r="47" spans="3:27" x14ac:dyDescent="0.25">
      <c r="N47" s="2"/>
      <c r="O47" s="3"/>
      <c r="P47" s="3"/>
      <c r="Q47" s="3"/>
      <c r="R47" s="3"/>
      <c r="S47" s="3"/>
      <c r="T47" s="3"/>
      <c r="U47" s="3"/>
      <c r="V47" s="3"/>
      <c r="W47" s="3"/>
      <c r="X47" s="1"/>
      <c r="Y47" s="1"/>
      <c r="Z47" s="1"/>
      <c r="AA47" s="1"/>
    </row>
    <row r="48" spans="3:27" x14ac:dyDescent="0.25">
      <c r="N48" s="2"/>
      <c r="O48" s="3"/>
      <c r="P48" s="3"/>
      <c r="Q48" s="3"/>
      <c r="R48" s="3"/>
      <c r="S48" s="3"/>
      <c r="T48" s="3"/>
      <c r="U48" s="3"/>
      <c r="V48" s="3"/>
      <c r="W48" s="3"/>
      <c r="X48" s="1"/>
      <c r="Y48" s="1"/>
      <c r="Z48" s="1"/>
      <c r="AA48" s="1"/>
    </row>
    <row r="49" spans="3:27" x14ac:dyDescent="0.25">
      <c r="N49" s="2"/>
      <c r="O49" s="3"/>
      <c r="P49" s="3"/>
      <c r="Q49" s="3"/>
      <c r="R49" s="3"/>
      <c r="S49" s="3"/>
      <c r="T49" s="3"/>
      <c r="U49" s="3"/>
      <c r="V49" s="3"/>
      <c r="W49" s="3"/>
      <c r="X49" s="1"/>
      <c r="Y49" s="1"/>
      <c r="Z49" s="1"/>
      <c r="AA49" s="1"/>
    </row>
    <row r="50" spans="3:27" x14ac:dyDescent="0.25">
      <c r="N50" s="2"/>
      <c r="O50" s="3"/>
      <c r="P50" s="3"/>
      <c r="Q50" s="3"/>
      <c r="R50" s="3"/>
      <c r="S50" s="3"/>
      <c r="T50" s="3"/>
      <c r="U50" s="3"/>
      <c r="V50" s="3"/>
      <c r="W50" s="3"/>
      <c r="X50" s="1"/>
      <c r="Y50" s="1"/>
      <c r="Z50" s="1"/>
      <c r="AA50" s="1"/>
    </row>
    <row r="51" spans="3:27" x14ac:dyDescent="0.25">
      <c r="N51" s="2"/>
      <c r="O51" s="3"/>
      <c r="P51" s="3"/>
      <c r="Q51" s="3"/>
      <c r="R51" s="3"/>
      <c r="S51" s="3"/>
      <c r="T51" s="3"/>
      <c r="U51" s="3"/>
      <c r="V51" s="3"/>
      <c r="W51" s="3"/>
      <c r="X51" s="1"/>
      <c r="Y51" s="1"/>
      <c r="Z51" s="1"/>
      <c r="AA51" s="1"/>
    </row>
    <row r="52" spans="3:27" x14ac:dyDescent="0.25">
      <c r="N52" s="2"/>
      <c r="O52" s="3"/>
      <c r="P52" s="3"/>
      <c r="Q52" s="3"/>
      <c r="R52" s="3"/>
      <c r="S52" s="3"/>
      <c r="T52" s="3"/>
      <c r="U52" s="3"/>
      <c r="V52" s="3"/>
      <c r="W52" s="3"/>
      <c r="X52" s="1"/>
      <c r="Y52" s="1"/>
      <c r="Z52" s="1"/>
      <c r="AA52" s="1"/>
    </row>
    <row r="53" spans="3:27" x14ac:dyDescent="0.25">
      <c r="N53" s="2"/>
      <c r="O53" s="3"/>
      <c r="P53" s="3"/>
      <c r="Q53" s="3"/>
      <c r="R53" s="3"/>
      <c r="S53" s="3"/>
      <c r="T53" s="3"/>
      <c r="U53" s="3"/>
      <c r="V53" s="3"/>
      <c r="W53" s="3"/>
      <c r="X53" s="1"/>
      <c r="Y53" s="1"/>
      <c r="Z53" s="1"/>
      <c r="AA53" s="1"/>
    </row>
    <row r="54" spans="3:27" x14ac:dyDescent="0.25">
      <c r="N54" s="2"/>
      <c r="O54" s="3"/>
      <c r="P54" s="3"/>
      <c r="Q54" s="3"/>
      <c r="R54" s="3"/>
      <c r="S54" s="3"/>
      <c r="T54" s="3"/>
      <c r="U54" s="3"/>
      <c r="V54" s="3"/>
      <c r="W54" s="3"/>
      <c r="X54" s="1"/>
      <c r="Y54" s="1"/>
      <c r="Z54" s="1"/>
      <c r="AA54" s="1"/>
    </row>
    <row r="55" spans="3:27" x14ac:dyDescent="0.25">
      <c r="N55" s="2"/>
      <c r="O55" s="3"/>
      <c r="P55" s="3"/>
      <c r="Q55" s="3"/>
      <c r="R55" s="3"/>
      <c r="S55" s="3"/>
      <c r="T55" s="3"/>
      <c r="U55" s="3"/>
      <c r="V55" s="3"/>
      <c r="W55" s="3"/>
      <c r="X55" s="1"/>
      <c r="Y55" s="1"/>
      <c r="Z55" s="1"/>
      <c r="AA55" s="1"/>
    </row>
    <row r="56" spans="3:27" x14ac:dyDescent="0.25">
      <c r="N56" s="2"/>
      <c r="O56" s="3"/>
      <c r="P56" s="3"/>
      <c r="Q56" s="3"/>
      <c r="R56" s="3"/>
      <c r="S56" s="3"/>
      <c r="T56" s="3"/>
      <c r="U56" s="3"/>
      <c r="V56" s="3"/>
      <c r="W56" s="3"/>
      <c r="X56" s="1"/>
      <c r="Y56" s="1"/>
      <c r="Z56" s="1"/>
      <c r="AA56" s="1"/>
    </row>
    <row r="57" spans="3:27" x14ac:dyDescent="0.25">
      <c r="C57" s="3" t="s">
        <v>13</v>
      </c>
      <c r="D57" s="3">
        <f t="array" ref="D57:E60">LINEST(H4:H12,C4:C12,TRUE,TRUE)</f>
        <v>0.27373684210526317</v>
      </c>
      <c r="E57" s="3">
        <v>2.6583918128654975</v>
      </c>
      <c r="F57" s="3"/>
      <c r="G57" s="3" t="s">
        <v>16</v>
      </c>
      <c r="H57" s="3">
        <f t="array" ref="H57:I60">LINEST(I4:I12,C4:C12,TRUE,TRUE)</f>
        <v>-0.26205263157894737</v>
      </c>
      <c r="I57" s="3">
        <v>-2.6358771929824569</v>
      </c>
      <c r="J57" s="3"/>
      <c r="K57" s="2"/>
      <c r="N57" s="2" t="s">
        <v>17</v>
      </c>
      <c r="O57" s="3">
        <f t="array" ref="O57:P60">LINEST(J4:J12,C4:C12,TRUE,TRUE)</f>
        <v>-3.9736842105263147E-2</v>
      </c>
      <c r="P57" s="3">
        <v>-0.33950292397660853</v>
      </c>
      <c r="Q57" s="3"/>
      <c r="R57" s="3"/>
      <c r="S57" s="3"/>
      <c r="T57" s="3"/>
      <c r="U57" s="3" t="s">
        <v>19</v>
      </c>
      <c r="V57" s="3">
        <f t="array" ref="V57:W60">LINEST(K4:K12,C4:C12,TRUE,TRUE)</f>
        <v>8.8526315789473675E-2</v>
      </c>
      <c r="W57" s="3">
        <v>-0.84456140350877196</v>
      </c>
      <c r="X57" s="1"/>
      <c r="Y57" s="1"/>
      <c r="Z57" s="1"/>
      <c r="AA57" s="1"/>
    </row>
    <row r="58" spans="3:27" x14ac:dyDescent="0.25">
      <c r="C58" s="3"/>
      <c r="D58" s="3">
        <v>8.0057102416737635E-2</v>
      </c>
      <c r="E58" s="3">
        <v>1.3342850402789608</v>
      </c>
      <c r="F58" s="3"/>
      <c r="G58" s="3"/>
      <c r="H58" s="3">
        <v>7.7723238866589564E-2</v>
      </c>
      <c r="I58" s="3">
        <v>1.2953873144431596</v>
      </c>
      <c r="J58" s="3"/>
      <c r="K58" s="2"/>
      <c r="N58" s="2"/>
      <c r="O58" s="3">
        <v>4.0852528943117271E-2</v>
      </c>
      <c r="P58" s="3">
        <v>0.68087548238528794</v>
      </c>
      <c r="Q58" s="3"/>
      <c r="R58" s="3"/>
      <c r="S58" s="3"/>
      <c r="T58" s="3"/>
      <c r="U58" s="3"/>
      <c r="V58" s="3">
        <v>4.0941066836369076E-2</v>
      </c>
      <c r="W58" s="3">
        <v>0.68235111393948455</v>
      </c>
      <c r="X58" s="1"/>
      <c r="Y58" s="1"/>
      <c r="Z58" s="1"/>
      <c r="AA58" s="1"/>
    </row>
    <row r="59" spans="3:27" x14ac:dyDescent="0.25">
      <c r="C59" s="3"/>
      <c r="D59" s="3">
        <v>0.6254963533525103</v>
      </c>
      <c r="E59" s="3">
        <v>1.7448040957362263</v>
      </c>
      <c r="F59" s="3"/>
      <c r="G59" s="3"/>
      <c r="H59" s="3">
        <v>0.61889766276044911</v>
      </c>
      <c r="I59" s="3">
        <v>1.6939387189206836</v>
      </c>
      <c r="J59" s="3"/>
      <c r="K59" s="2"/>
      <c r="N59" s="2"/>
      <c r="O59" s="3">
        <v>0.11906754013073166</v>
      </c>
      <c r="P59" s="3">
        <v>0.89036022625559341</v>
      </c>
      <c r="Q59" s="3"/>
      <c r="R59" s="3"/>
      <c r="S59" s="3"/>
      <c r="T59" s="3"/>
      <c r="U59" s="3"/>
      <c r="V59" s="3">
        <v>0.400453062560228</v>
      </c>
      <c r="W59" s="3">
        <v>0.89228986490238638</v>
      </c>
      <c r="X59" s="1"/>
      <c r="Y59" s="1"/>
      <c r="Z59" s="1"/>
      <c r="AA59" s="1"/>
    </row>
    <row r="60" spans="3:27" x14ac:dyDescent="0.25">
      <c r="C60" s="3"/>
      <c r="D60" s="3">
        <v>11.691406779782076</v>
      </c>
      <c r="E60" s="3">
        <v>7</v>
      </c>
      <c r="F60" s="3"/>
      <c r="G60" s="3"/>
      <c r="H60" s="3">
        <v>11.367769798273333</v>
      </c>
      <c r="I60" s="3">
        <v>7</v>
      </c>
      <c r="J60" s="3"/>
      <c r="K60" s="2"/>
      <c r="N60" s="2"/>
      <c r="O60" s="3">
        <v>0.94612563264930682</v>
      </c>
      <c r="P60" s="3">
        <v>7</v>
      </c>
      <c r="Q60" s="3"/>
      <c r="R60" s="3"/>
      <c r="S60" s="3"/>
      <c r="T60" s="3"/>
      <c r="U60" s="3"/>
      <c r="V60" s="3">
        <v>4.6754828736043557</v>
      </c>
      <c r="W60" s="3">
        <v>7</v>
      </c>
      <c r="X60" s="1"/>
      <c r="Y60" s="1"/>
      <c r="Z60" s="1"/>
      <c r="AA60" s="1"/>
    </row>
    <row r="61" spans="3:27" x14ac:dyDescent="0.25">
      <c r="C61" s="3"/>
      <c r="D61" s="3" t="s">
        <v>9</v>
      </c>
      <c r="E61" s="3">
        <f>SQRT(D59)</f>
        <v>0.79088327416408943</v>
      </c>
      <c r="F61" s="3"/>
      <c r="G61" s="3"/>
      <c r="H61" s="3" t="s">
        <v>9</v>
      </c>
      <c r="I61" s="3">
        <f>SQRT(H59)</f>
        <v>0.78670049114033802</v>
      </c>
      <c r="J61" s="3"/>
      <c r="K61" s="2"/>
      <c r="N61" s="2"/>
      <c r="O61" s="3" t="s">
        <v>9</v>
      </c>
      <c r="P61" s="3">
        <f>SQRT(O59)</f>
        <v>0.34506164685564761</v>
      </c>
      <c r="Q61" s="3"/>
      <c r="R61" s="3"/>
      <c r="S61" s="3"/>
      <c r="T61" s="3"/>
      <c r="U61" s="3"/>
      <c r="V61" s="3" t="s">
        <v>9</v>
      </c>
      <c r="W61" s="3">
        <f>SQRT(V59)</f>
        <v>0.63281360807130882</v>
      </c>
      <c r="X61" s="1"/>
      <c r="Y61" s="1"/>
      <c r="Z61" s="1"/>
      <c r="AA61" s="1"/>
    </row>
    <row r="62" spans="3:27" x14ac:dyDescent="0.25">
      <c r="C62" s="3"/>
      <c r="D62" s="3"/>
      <c r="E62" s="3"/>
      <c r="F62" s="3"/>
      <c r="G62" s="3"/>
      <c r="H62" s="3"/>
      <c r="I62" s="3"/>
      <c r="J62" s="3"/>
      <c r="K62" s="2"/>
      <c r="N62" s="2"/>
      <c r="O62" s="3"/>
      <c r="P62" s="3"/>
      <c r="Q62" s="3"/>
      <c r="R62" s="3"/>
      <c r="S62" s="3"/>
      <c r="T62" s="3"/>
      <c r="U62" s="3"/>
      <c r="V62" s="3"/>
      <c r="W62" s="3"/>
      <c r="X62" s="1"/>
      <c r="Y62" s="1"/>
      <c r="Z62" s="1"/>
      <c r="AA62" s="1"/>
    </row>
    <row r="63" spans="3:27" x14ac:dyDescent="0.25">
      <c r="C63" s="3"/>
      <c r="D63" s="3" t="s">
        <v>11</v>
      </c>
      <c r="E63" s="3">
        <f>FDIST(D60,1,E60)</f>
        <v>1.1146462722077722E-2</v>
      </c>
      <c r="F63" s="3"/>
      <c r="G63" s="3"/>
      <c r="H63" s="3" t="s">
        <v>11</v>
      </c>
      <c r="I63" s="3">
        <f>FDIST(H60,1,I60)</f>
        <v>1.1894094926088925E-2</v>
      </c>
      <c r="J63" s="3"/>
      <c r="K63" s="2"/>
      <c r="N63" s="2"/>
      <c r="O63" s="3" t="s">
        <v>15</v>
      </c>
      <c r="P63" s="3">
        <f>FDIST(O60,1,P60)</f>
        <v>0.36311175516878647</v>
      </c>
      <c r="Q63" s="3"/>
      <c r="R63" s="3"/>
      <c r="S63" s="3"/>
      <c r="T63" s="3"/>
      <c r="U63" s="3"/>
      <c r="V63" s="3" t="s">
        <v>15</v>
      </c>
      <c r="W63" s="3">
        <f>FDIST(V60,1,W60)</f>
        <v>6.7380070492935512E-2</v>
      </c>
      <c r="X63" s="1"/>
      <c r="Y63" s="1"/>
      <c r="Z63" s="1"/>
      <c r="AA63" s="1"/>
    </row>
    <row r="64" spans="3:27" x14ac:dyDescent="0.25">
      <c r="C64" s="3"/>
      <c r="D64" s="3"/>
      <c r="E64" s="3"/>
      <c r="F64" s="3"/>
      <c r="G64" s="3"/>
      <c r="H64" s="3"/>
      <c r="I64" s="3"/>
      <c r="J64" s="3"/>
      <c r="K64" s="2"/>
      <c r="N64" s="2"/>
      <c r="O64" s="3"/>
      <c r="P64" s="3"/>
      <c r="Q64" s="3"/>
      <c r="R64" s="3"/>
      <c r="S64" s="3"/>
      <c r="T64" s="3"/>
      <c r="U64" s="3"/>
      <c r="V64" s="3"/>
      <c r="W64" s="3"/>
      <c r="X64" s="1"/>
      <c r="Y64" s="1"/>
      <c r="Z64" s="1"/>
      <c r="AA64" s="1"/>
    </row>
    <row r="65" spans="3:27" x14ac:dyDescent="0.25">
      <c r="C65" s="3"/>
      <c r="D65" s="3"/>
      <c r="E65" s="3"/>
      <c r="F65" s="3"/>
      <c r="G65" s="3"/>
      <c r="H65" s="3"/>
      <c r="I65" s="3"/>
      <c r="J65" s="3"/>
      <c r="K65" s="2"/>
      <c r="N65" s="2"/>
      <c r="O65" s="3"/>
      <c r="P65" s="3"/>
      <c r="Q65" s="3"/>
      <c r="R65" s="3"/>
      <c r="S65" s="3"/>
      <c r="T65" s="3"/>
      <c r="U65" s="3"/>
      <c r="V65" s="3"/>
      <c r="W65" s="3"/>
      <c r="X65" s="1"/>
      <c r="Y65" s="1"/>
      <c r="Z65" s="1"/>
      <c r="AA65" s="1"/>
    </row>
    <row r="66" spans="3:27" x14ac:dyDescent="0.25">
      <c r="C66" s="3"/>
      <c r="D66" s="3"/>
      <c r="E66" s="3"/>
      <c r="F66" s="3"/>
      <c r="G66" s="3"/>
      <c r="H66" s="2"/>
      <c r="I66" s="2"/>
      <c r="J66" s="3"/>
      <c r="K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3:27" x14ac:dyDescent="0.25">
      <c r="C67" s="3"/>
      <c r="D67" s="2"/>
      <c r="E67" s="2"/>
      <c r="F67" s="2"/>
      <c r="G67" s="2"/>
      <c r="J67" s="2"/>
      <c r="K67" s="2"/>
    </row>
  </sheetData>
  <mergeCells count="2">
    <mergeCell ref="D2:G2"/>
    <mergeCell ref="H2:K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GSI Helmholzzentrum für Schwerionenforschung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2014-01-09T08:10:56Z</dcterms:created>
  <dcterms:modified xsi:type="dcterms:W3CDTF">2014-01-20T07:56:11Z</dcterms:modified>
</cp:coreProperties>
</file>