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tgurjot/Git Repos/thatgurjot/content/posts/india-education-map/"/>
    </mc:Choice>
  </mc:AlternateContent>
  <xr:revisionPtr revIDLastSave="0" documentId="13_ncr:1_{30391A33-872D-8D4E-9399-3CF606B6A3E2}" xr6:coauthVersionLast="45" xr6:coauthVersionMax="45" xr10:uidLastSave="{00000000-0000-0000-0000-000000000000}"/>
  <bookViews>
    <workbookView xWindow="180" yWindow="460" windowWidth="15420" windowHeight="17540" activeTab="1" xr2:uid="{00000000-000D-0000-FFFF-FFFF00000000}"/>
  </bookViews>
  <sheets>
    <sheet name="Management" sheetId="1" r:id="rId1"/>
    <sheet name="Board" sheetId="3" r:id="rId2"/>
    <sheet name="Location" sheetId="6" r:id="rId3"/>
    <sheet name="Level" sheetId="2" r:id="rId4"/>
    <sheet name="Sheet7" sheetId="7" r:id="rId5"/>
  </sheets>
  <definedNames>
    <definedName name="_xlnm._FilterDatabase" localSheetId="2" hidden="1">Location!$J$4:$K$4</definedName>
    <definedName name="_xlnm._FilterDatabase" localSheetId="0" hidden="1">Management!$J$4:$K$4</definedName>
  </definedNames>
  <calcPr calcId="191029"/>
</workbook>
</file>

<file path=xl/calcChain.xml><?xml version="1.0" encoding="utf-8"?>
<calcChain xmlns="http://schemas.openxmlformats.org/spreadsheetml/2006/main">
  <c r="P6" i="1" l="1"/>
  <c r="G41" i="6"/>
  <c r="E64" i="1" l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1" i="7"/>
  <c r="P8" i="1" l="1"/>
  <c r="P9" i="1"/>
  <c r="P12" i="1"/>
  <c r="P13" i="1"/>
  <c r="P16" i="1"/>
  <c r="P17" i="1"/>
  <c r="P20" i="1"/>
  <c r="P21" i="1"/>
  <c r="P24" i="1"/>
  <c r="P25" i="1"/>
  <c r="P26" i="1"/>
  <c r="P28" i="1"/>
  <c r="P29" i="1"/>
  <c r="P30" i="1"/>
  <c r="P32" i="1"/>
  <c r="P33" i="1"/>
  <c r="P34" i="1"/>
  <c r="P36" i="1"/>
  <c r="P37" i="1"/>
  <c r="P38" i="1"/>
  <c r="P40" i="1"/>
  <c r="P41" i="1"/>
  <c r="P5" i="1"/>
  <c r="O41" i="1"/>
  <c r="N4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5" i="1"/>
  <c r="N6" i="1"/>
  <c r="N7" i="1"/>
  <c r="P7" i="1" s="1"/>
  <c r="N8" i="1"/>
  <c r="N9" i="1"/>
  <c r="N10" i="1"/>
  <c r="P10" i="1" s="1"/>
  <c r="N11" i="1"/>
  <c r="P11" i="1" s="1"/>
  <c r="N12" i="1"/>
  <c r="N13" i="1"/>
  <c r="N14" i="1"/>
  <c r="P14" i="1" s="1"/>
  <c r="N15" i="1"/>
  <c r="P15" i="1" s="1"/>
  <c r="N16" i="1"/>
  <c r="N17" i="1"/>
  <c r="N18" i="1"/>
  <c r="P18" i="1" s="1"/>
  <c r="N19" i="1"/>
  <c r="P19" i="1" s="1"/>
  <c r="N20" i="1"/>
  <c r="N21" i="1"/>
  <c r="N22" i="1"/>
  <c r="P22" i="1" s="1"/>
  <c r="N23" i="1"/>
  <c r="N24" i="1"/>
  <c r="N25" i="1"/>
  <c r="N26" i="1"/>
  <c r="N27" i="1"/>
  <c r="P27" i="1" s="1"/>
  <c r="N28" i="1"/>
  <c r="N29" i="1"/>
  <c r="N30" i="1"/>
  <c r="N31" i="1"/>
  <c r="P31" i="1" s="1"/>
  <c r="N32" i="1"/>
  <c r="N33" i="1"/>
  <c r="N34" i="1"/>
  <c r="N35" i="1"/>
  <c r="P35" i="1" s="1"/>
  <c r="N36" i="1"/>
  <c r="N37" i="1"/>
  <c r="N38" i="1"/>
  <c r="N39" i="1"/>
  <c r="P39" i="1" s="1"/>
  <c r="N40" i="1"/>
  <c r="N5" i="1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5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E44" i="6"/>
  <c r="F44" i="6" s="1"/>
  <c r="E66" i="1"/>
  <c r="H54" i="1"/>
  <c r="H55" i="1"/>
  <c r="H56" i="1"/>
  <c r="H57" i="1"/>
  <c r="H58" i="1"/>
  <c r="H59" i="1"/>
  <c r="H53" i="1"/>
  <c r="J53" i="1"/>
  <c r="J59" i="1"/>
  <c r="J54" i="1"/>
  <c r="J55" i="1"/>
  <c r="J56" i="1"/>
  <c r="J57" i="1"/>
  <c r="J58" i="1"/>
  <c r="F44" i="1"/>
  <c r="F45" i="1"/>
  <c r="F46" i="1"/>
  <c r="F47" i="1"/>
  <c r="F48" i="1"/>
  <c r="F49" i="1"/>
  <c r="F43" i="1"/>
  <c r="E52" i="3"/>
  <c r="D53" i="3"/>
  <c r="E53" i="3" s="1"/>
  <c r="E47" i="6" l="1"/>
  <c r="F47" i="6" s="1"/>
  <c r="E46" i="6"/>
  <c r="F46" i="6" s="1"/>
  <c r="E48" i="6"/>
  <c r="F48" i="6" s="1"/>
  <c r="E45" i="6"/>
  <c r="F45" i="6" s="1"/>
</calcChain>
</file>

<file path=xl/sharedStrings.xml><?xml version="1.0" encoding="utf-8"?>
<sst xmlns="http://schemas.openxmlformats.org/spreadsheetml/2006/main" count="525" uniqueCount="181">
  <si>
    <t/>
  </si>
  <si>
    <t>Schools by Broad Categories of Management</t>
  </si>
  <si>
    <t>(All-National)</t>
  </si>
  <si>
    <t>Academic Year:-2018-19</t>
  </si>
  <si>
    <t>Report Code:-GRPH00123</t>
  </si>
  <si>
    <t>Sr. No.</t>
  </si>
  <si>
    <t>State/UT</t>
  </si>
  <si>
    <t>Government</t>
  </si>
  <si>
    <t>Aided</t>
  </si>
  <si>
    <t>Private</t>
  </si>
  <si>
    <t>Others</t>
  </si>
  <si>
    <t>Total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</si>
  <si>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</si>
  <si>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</si>
  <si>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</si>
  <si>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</si>
  <si>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</si>
  <si>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</si>
  <si>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</si>
  <si>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</si>
  <si>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</si>
  <si>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</si>
  <si>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</si>
  <si>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</si>
  <si>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</si>
  <si>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</si>
  <si>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</si>
  <si>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</si>
  <si>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</si>
  <si>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</si>
  <si>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</si>
  <si>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</si>
  <si>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</si>
  <si>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</si>
  <si>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</si>
  <si>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</si>
  <si>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</si>
  <si>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</si>
  <si>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</si>
  <si>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</si>
  <si>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</si>
  <si>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</si>
  <si>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</si>
  <si>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</si>
  <si>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</si>
  <si>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</si>
  <si>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</si>
  <si>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</si>
  <si>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Code</t>
  </si>
  <si>
    <t>AN</t>
  </si>
  <si>
    <t>AP</t>
  </si>
  <si>
    <t>AR</t>
  </si>
  <si>
    <t>AS</t>
  </si>
  <si>
    <t>BR</t>
  </si>
  <si>
    <t>CG</t>
  </si>
  <si>
    <t>CH</t>
  </si>
  <si>
    <t>DL</t>
  </si>
  <si>
    <t>DN</t>
  </si>
  <si>
    <t>GA</t>
  </si>
  <si>
    <t>GJ</t>
  </si>
  <si>
    <t>HP</t>
  </si>
  <si>
    <t>HR</t>
  </si>
  <si>
    <t>JH</t>
  </si>
  <si>
    <t>JK</t>
  </si>
  <si>
    <t>KA</t>
  </si>
  <si>
    <t>KL</t>
  </si>
  <si>
    <t>LA</t>
  </si>
  <si>
    <t>LD</t>
  </si>
  <si>
    <t>MG</t>
  </si>
  <si>
    <t>MH</t>
  </si>
  <si>
    <t>MN</t>
  </si>
  <si>
    <t>MP</t>
  </si>
  <si>
    <t>MZ</t>
  </si>
  <si>
    <t>NG</t>
  </si>
  <si>
    <t>OD</t>
  </si>
  <si>
    <t>PB</t>
  </si>
  <si>
    <t>PD</t>
  </si>
  <si>
    <t>RJ</t>
  </si>
  <si>
    <t>SK</t>
  </si>
  <si>
    <t>TN</t>
  </si>
  <si>
    <t>TR</t>
  </si>
  <si>
    <t>TS</t>
  </si>
  <si>
    <t>UK</t>
  </si>
  <si>
    <t>UP</t>
  </si>
  <si>
    <t>WB</t>
  </si>
  <si>
    <t>Schools by School Category</t>
  </si>
  <si>
    <t>(All-All-National)</t>
  </si>
  <si>
    <t>Report Code:-GRPH00154</t>
  </si>
  <si>
    <t>Primary</t>
  </si>
  <si>
    <t>Primary with Upper Primary</t>
  </si>
  <si>
    <t>Pr  with Up Pr  sec  and H Sec</t>
  </si>
  <si>
    <t>Pr  Up Pr  and Secondary Only</t>
  </si>
  <si>
    <t>Upper Primary only</t>
  </si>
  <si>
    <t>Upper Pr  and Secondary</t>
  </si>
  <si>
    <t>Up  Pr  Secondary and Higher Sec</t>
  </si>
  <si>
    <t>Secondary Only</t>
  </si>
  <si>
    <t>Secondary with Higher Secondary</t>
  </si>
  <si>
    <t>Higher Secondary only/Jr  College</t>
  </si>
  <si>
    <t>Schools by Boards</t>
  </si>
  <si>
    <t>CBSE</t>
  </si>
  <si>
    <t>Central Board of Secondary Education</t>
  </si>
  <si>
    <t>Punjab (PSEB)</t>
  </si>
  <si>
    <t>CISCE</t>
  </si>
  <si>
    <t>Council for the Indian School Certificate Examinations</t>
  </si>
  <si>
    <t>International Baccalaureate</t>
  </si>
  <si>
    <t>IB</t>
  </si>
  <si>
    <t>https://www.cbse.gov.in/newsite/aboutCbse.html</t>
  </si>
  <si>
    <t>https://cisce.org/locate-search.aspx</t>
  </si>
  <si>
    <t>Source</t>
  </si>
  <si>
    <t>https://ibo.org/programmes/find-an-ib-school/?SearchFields.Country=IN</t>
  </si>
  <si>
    <t>Madrasa</t>
  </si>
  <si>
    <t>MD</t>
  </si>
  <si>
    <t>http://www.beps.net/publications/India%20Madrasa%20FINAL.pdf</t>
  </si>
  <si>
    <t>code</t>
  </si>
  <si>
    <t>total</t>
  </si>
  <si>
    <t>Below 1000</t>
  </si>
  <si>
    <t>1000-10000</t>
  </si>
  <si>
    <t>10-50000</t>
  </si>
  <si>
    <t>50-100000</t>
  </si>
  <si>
    <t>1-3L</t>
  </si>
  <si>
    <t>DD</t>
  </si>
  <si>
    <t>LK</t>
  </si>
  <si>
    <t>PU</t>
  </si>
  <si>
    <t>NA</t>
  </si>
  <si>
    <t>BH</t>
  </si>
  <si>
    <t>India</t>
  </si>
  <si>
    <t>IN</t>
  </si>
  <si>
    <t>United States of America</t>
  </si>
  <si>
    <t>USA</t>
  </si>
  <si>
    <t>https://nces.ed.gov/fastfacts/display.asp?id=84</t>
  </si>
  <si>
    <t>China</t>
  </si>
  <si>
    <t>CN</t>
  </si>
  <si>
    <t>http://www.oecd.org/china/education-in-china-a-snapshot.pdf</t>
  </si>
  <si>
    <t>United Kingdom</t>
  </si>
  <si>
    <t>https://explore-education-statistics.service.gov.uk/find-statistics/school-pupils-and-their-characteristics</t>
  </si>
  <si>
    <t>Australia</t>
  </si>
  <si>
    <t>AU</t>
  </si>
  <si>
    <t>https://www.abs.gov.au/statistics/people/education/schools/latest-release#schools</t>
  </si>
  <si>
    <t>Bangladesh</t>
  </si>
  <si>
    <t>BA</t>
  </si>
  <si>
    <t>http://www.educationboard.gov.bd/edb_statistics.php</t>
  </si>
  <si>
    <t>Pakistan</t>
  </si>
  <si>
    <t>PK</t>
  </si>
  <si>
    <t>http://www.finance.gov.pk/survey/chapters_19/10-Education.pdf</t>
  </si>
  <si>
    <t>schools</t>
  </si>
  <si>
    <t>population</t>
  </si>
  <si>
    <t>school-per-pop</t>
  </si>
  <si>
    <t>pop-density</t>
  </si>
  <si>
    <t>land-area</t>
  </si>
  <si>
    <t>school-density</t>
  </si>
  <si>
    <t>country</t>
  </si>
  <si>
    <t>population-under-20</t>
  </si>
  <si>
    <t>school-per-youth</t>
  </si>
  <si>
    <t>https://www.populationpyramid.net</t>
  </si>
  <si>
    <t>Places of worship</t>
  </si>
  <si>
    <t>Hospitals</t>
  </si>
  <si>
    <t>https://www.statista.com/statistics/1128739/india-number-of-public-and-private-hospitals-by-state-estimated/</t>
  </si>
  <si>
    <t>Census 2001 ; https://en.wikipedia.org/wiki/List_of_states_and_union_territories_of_India_by_number_of_places_of_worship</t>
  </si>
  <si>
    <t>Schools in Rural &amp; Urban by Management</t>
  </si>
  <si>
    <t>Report Code:-GRPH00002</t>
  </si>
  <si>
    <t>URBAN</t>
  </si>
  <si>
    <t>RURAL</t>
  </si>
  <si>
    <t>Median</t>
  </si>
  <si>
    <t>Mean</t>
  </si>
  <si>
    <t>Max</t>
  </si>
  <si>
    <t>Min</t>
  </si>
  <si>
    <t>rural-urban</t>
  </si>
  <si>
    <t>10plus</t>
  </si>
  <si>
    <t>5to10</t>
  </si>
  <si>
    <t>1to3</t>
  </si>
  <si>
    <t>3to5</t>
  </si>
  <si>
    <t>Below1</t>
  </si>
  <si>
    <t>Govt</t>
  </si>
  <si>
    <t>Non-govt</t>
  </si>
  <si>
    <t>Ratio</t>
  </si>
  <si>
    <t>1to2</t>
  </si>
  <si>
    <t>2to4</t>
  </si>
  <si>
    <t>4to5</t>
  </si>
  <si>
    <t>Cambridge International Education</t>
  </si>
  <si>
    <t>CIE</t>
  </si>
  <si>
    <t>https://www.cambridgeinternational.org/cambridge-international-in-india/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</si>
</sst>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>
    <font>
      <sz val="12"/>
      <name val="Calibri"/>
    </font>
    <font>
      <b/>
      <sz val="11"/>
      <name val="Calibri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Calibri"/>
      <family val="2"/>
    </font>
    <font>
      <b/>
      <sz val="11"/>
      <name val="Calibri"/>
      <family val="2"/>
    </font>
    <font>
      <u/>
      <sz val="12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6" fillId="0" borderId="0" xfId="1"/>
    <xf numFmtId="0" fontId="0" fillId="0" borderId="0" xfId="0" applyAlignment="1"/>
    <xf numFmtId="3" fontId="0" fillId="0" borderId="0" xfId="0" applyNumberFormat="1"/>
    <xf numFmtId="3" fontId="4" fillId="0" borderId="0" xfId="0" applyNumberFormat="1" applyFont="1"/>
    <xf numFmtId="0" fontId="4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4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bo.org/programmes/find-an-ib-school/?SearchFields.Country=IN" TargetMode="External"/><Relationship Id="rId2" Type="http://schemas.openxmlformats.org/officeDocument/2006/relationships/hyperlink" Target="https://cisce.org/locate-search.aspx" TargetMode="External"/><Relationship Id="rId1" Type="http://schemas.openxmlformats.org/officeDocument/2006/relationships/hyperlink" Target="https://www.cbse.gov.in/newsite/aboutCbse.html" TargetMode="External"/><Relationship Id="rId5" Type="http://schemas.openxmlformats.org/officeDocument/2006/relationships/hyperlink" Target="https://www.cambridgeinternational.org/cambridge-international-in-india/" TargetMode="External"/><Relationship Id="rId4" Type="http://schemas.openxmlformats.org/officeDocument/2006/relationships/hyperlink" Target="http://www.beps.net/publications/India%20Madrasa%20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opLeftCell="M3" workbookViewId="0">
      <selection activeCell="R33" sqref="R33:R40"/>
    </sheetView>
  </sheetViews>
  <sheetFormatPr baseColWidth="10" defaultRowHeight="16"/>
  <cols>
    <col min="1" max="2" width="23.6640625" customWidth="1"/>
    <col min="3" max="3" width="5.33203125" bestFit="1" customWidth="1"/>
    <col min="4" max="4" width="23.6640625" customWidth="1"/>
    <col min="5" max="7" width="23.5" customWidth="1"/>
    <col min="8" max="8" width="16.1640625" customWidth="1"/>
  </cols>
  <sheetData>
    <row r="1" spans="1:20">
      <c r="A1" t="s">
        <v>0</v>
      </c>
      <c r="B1" t="s">
        <v>0</v>
      </c>
      <c r="D1" s="14" t="s">
        <v>1</v>
      </c>
      <c r="E1" s="15"/>
      <c r="F1" s="15"/>
    </row>
    <row r="2" spans="1:20">
      <c r="A2" t="s">
        <v>0</v>
      </c>
      <c r="B2" t="s">
        <v>0</v>
      </c>
      <c r="D2" s="14" t="s">
        <v>2</v>
      </c>
      <c r="E2" s="15"/>
    </row>
    <row r="3" spans="1:20">
      <c r="A3" s="14" t="s">
        <v>3</v>
      </c>
      <c r="B3" s="15" t="s">
        <v>0</v>
      </c>
      <c r="D3" t="s">
        <v>0</v>
      </c>
      <c r="E3" s="1" t="s">
        <v>4</v>
      </c>
    </row>
    <row r="4" spans="1:20">
      <c r="A4" t="s">
        <v>5</v>
      </c>
      <c r="B4" t="s">
        <v>6</v>
      </c>
      <c r="C4" s="3" t="s">
        <v>48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J4" s="7" t="s">
        <v>113</v>
      </c>
      <c r="K4" s="7" t="s">
        <v>114</v>
      </c>
      <c r="N4" s="7" t="s">
        <v>172</v>
      </c>
      <c r="O4" s="7" t="s">
        <v>173</v>
      </c>
      <c r="P4" s="7" t="s">
        <v>174</v>
      </c>
    </row>
    <row r="5" spans="1:20">
      <c r="A5">
        <v>1</v>
      </c>
      <c r="B5" t="s">
        <v>12</v>
      </c>
      <c r="C5" s="4" t="s">
        <v>49</v>
      </c>
      <c r="D5">
        <v>339</v>
      </c>
      <c r="E5">
        <v>2</v>
      </c>
      <c r="F5">
        <v>72</v>
      </c>
      <c r="G5">
        <v>1</v>
      </c>
      <c r="H5">
        <v>414</v>
      </c>
      <c r="J5" s="4" t="s">
        <v>121</v>
      </c>
      <c r="K5">
        <v>45</v>
      </c>
      <c r="L5" s="16" t="s">
        <v>115</v>
      </c>
      <c r="N5">
        <f>D5+E5</f>
        <v>341</v>
      </c>
      <c r="O5">
        <f>F5+G5</f>
        <v>73</v>
      </c>
      <c r="P5">
        <f>N5/O5</f>
        <v>4.6712328767123283</v>
      </c>
      <c r="R5" s="4" t="s">
        <v>121</v>
      </c>
      <c r="S5">
        <v>0</v>
      </c>
    </row>
    <row r="6" spans="1:20">
      <c r="A6">
        <v>2</v>
      </c>
      <c r="B6" t="s">
        <v>13</v>
      </c>
      <c r="C6" s="4" t="s">
        <v>50</v>
      </c>
      <c r="D6">
        <v>45013</v>
      </c>
      <c r="E6">
        <v>2346</v>
      </c>
      <c r="F6">
        <v>15862</v>
      </c>
      <c r="G6">
        <v>400</v>
      </c>
      <c r="H6">
        <v>63621</v>
      </c>
      <c r="J6" s="4" t="s">
        <v>120</v>
      </c>
      <c r="K6">
        <v>140</v>
      </c>
      <c r="L6" s="17"/>
      <c r="N6">
        <f t="shared" ref="N6:N40" si="0">D6+E6</f>
        <v>47359</v>
      </c>
      <c r="O6">
        <f t="shared" ref="O6:O40" si="1">F6+G6</f>
        <v>16262</v>
      </c>
      <c r="P6">
        <f>N6/O6</f>
        <v>2.9122494158160128</v>
      </c>
      <c r="R6" s="4" t="s">
        <v>56</v>
      </c>
      <c r="S6">
        <v>1.1391597899474868</v>
      </c>
      <c r="T6" s="16" t="s">
        <v>175</v>
      </c>
    </row>
    <row r="7" spans="1:20">
      <c r="A7">
        <v>3</v>
      </c>
      <c r="B7" t="s">
        <v>14</v>
      </c>
      <c r="C7" s="4" t="s">
        <v>51</v>
      </c>
      <c r="D7">
        <v>3179</v>
      </c>
      <c r="E7">
        <v>64</v>
      </c>
      <c r="F7">
        <v>503</v>
      </c>
      <c r="G7">
        <v>47</v>
      </c>
      <c r="H7">
        <v>3793</v>
      </c>
      <c r="J7" s="4" t="s">
        <v>55</v>
      </c>
      <c r="K7">
        <v>229</v>
      </c>
      <c r="L7" s="17"/>
      <c r="N7">
        <f t="shared" si="0"/>
        <v>3243</v>
      </c>
      <c r="O7">
        <f t="shared" si="1"/>
        <v>550</v>
      </c>
      <c r="P7">
        <f t="shared" ref="P6:P41" si="2">N7/O7</f>
        <v>5.8963636363636365</v>
      </c>
      <c r="R7" s="4" t="s">
        <v>55</v>
      </c>
      <c r="S7">
        <v>1.2673267326732673</v>
      </c>
      <c r="T7" s="16"/>
    </row>
    <row r="8" spans="1:20">
      <c r="A8">
        <v>4</v>
      </c>
      <c r="B8" t="s">
        <v>15</v>
      </c>
      <c r="C8" s="4" t="s">
        <v>52</v>
      </c>
      <c r="D8">
        <v>47223</v>
      </c>
      <c r="E8">
        <v>5065</v>
      </c>
      <c r="F8">
        <v>6084</v>
      </c>
      <c r="G8">
        <v>7952</v>
      </c>
      <c r="H8">
        <v>66324</v>
      </c>
      <c r="J8" s="4" t="s">
        <v>57</v>
      </c>
      <c r="K8">
        <v>346</v>
      </c>
      <c r="L8" s="17"/>
      <c r="N8">
        <f t="shared" si="0"/>
        <v>52288</v>
      </c>
      <c r="O8">
        <f t="shared" si="1"/>
        <v>14036</v>
      </c>
      <c r="P8">
        <f t="shared" si="2"/>
        <v>3.7252778569392988</v>
      </c>
      <c r="R8" s="4" t="s">
        <v>122</v>
      </c>
      <c r="S8">
        <v>1.6113074204946995</v>
      </c>
      <c r="T8" s="16"/>
    </row>
    <row r="9" spans="1:20">
      <c r="A9">
        <v>5</v>
      </c>
      <c r="B9" t="s">
        <v>16</v>
      </c>
      <c r="C9" s="4" t="s">
        <v>124</v>
      </c>
      <c r="D9">
        <v>72630</v>
      </c>
      <c r="E9">
        <v>698</v>
      </c>
      <c r="F9">
        <v>6249</v>
      </c>
      <c r="G9">
        <v>9647</v>
      </c>
      <c r="H9">
        <v>89224</v>
      </c>
      <c r="J9" s="4" t="s">
        <v>49</v>
      </c>
      <c r="K9">
        <v>414</v>
      </c>
      <c r="L9" s="17"/>
      <c r="N9">
        <f t="shared" si="0"/>
        <v>73328</v>
      </c>
      <c r="O9">
        <f t="shared" si="1"/>
        <v>15896</v>
      </c>
      <c r="P9">
        <f t="shared" si="2"/>
        <v>4.6129843985908403</v>
      </c>
      <c r="R9" s="4" t="s">
        <v>61</v>
      </c>
      <c r="S9">
        <v>1.6172153024911031</v>
      </c>
      <c r="T9" s="16"/>
    </row>
    <row r="10" spans="1:20">
      <c r="A10">
        <v>6</v>
      </c>
      <c r="B10" t="s">
        <v>17</v>
      </c>
      <c r="C10" s="4" t="s">
        <v>55</v>
      </c>
      <c r="D10">
        <v>121</v>
      </c>
      <c r="E10">
        <v>7</v>
      </c>
      <c r="F10">
        <v>74</v>
      </c>
      <c r="G10">
        <v>27</v>
      </c>
      <c r="H10">
        <v>229</v>
      </c>
      <c r="J10" s="4" t="s">
        <v>122</v>
      </c>
      <c r="K10">
        <v>739</v>
      </c>
      <c r="L10" s="17"/>
      <c r="N10">
        <f t="shared" si="0"/>
        <v>128</v>
      </c>
      <c r="O10">
        <f t="shared" si="1"/>
        <v>101</v>
      </c>
      <c r="P10">
        <f t="shared" si="2"/>
        <v>1.2673267326732673</v>
      </c>
      <c r="R10" s="4" t="s">
        <v>83</v>
      </c>
      <c r="S10">
        <v>1.6786957246355498</v>
      </c>
      <c r="T10" s="16"/>
    </row>
    <row r="11" spans="1:20">
      <c r="A11">
        <v>7</v>
      </c>
      <c r="B11" t="s">
        <v>18</v>
      </c>
      <c r="C11" s="4" t="s">
        <v>54</v>
      </c>
      <c r="D11">
        <v>48671</v>
      </c>
      <c r="E11">
        <v>434</v>
      </c>
      <c r="F11">
        <v>6842</v>
      </c>
      <c r="G11">
        <v>327</v>
      </c>
      <c r="H11">
        <v>56274</v>
      </c>
      <c r="J11" s="4" t="s">
        <v>78</v>
      </c>
      <c r="K11">
        <v>1290</v>
      </c>
      <c r="L11" s="18" t="s">
        <v>116</v>
      </c>
      <c r="N11">
        <f t="shared" si="0"/>
        <v>49105</v>
      </c>
      <c r="O11">
        <f t="shared" si="1"/>
        <v>7169</v>
      </c>
      <c r="P11">
        <f t="shared" si="2"/>
        <v>6.8496303529083553</v>
      </c>
      <c r="R11" s="4" t="s">
        <v>77</v>
      </c>
      <c r="S11">
        <v>1.7663026439544363</v>
      </c>
      <c r="T11" s="16"/>
    </row>
    <row r="12" spans="1:20">
      <c r="A12">
        <v>8</v>
      </c>
      <c r="B12" t="s">
        <v>19</v>
      </c>
      <c r="C12" s="4" t="s">
        <v>57</v>
      </c>
      <c r="D12">
        <v>300</v>
      </c>
      <c r="E12">
        <v>10</v>
      </c>
      <c r="F12">
        <v>35</v>
      </c>
      <c r="G12">
        <v>1</v>
      </c>
      <c r="H12">
        <v>346</v>
      </c>
      <c r="J12" s="4" t="s">
        <v>58</v>
      </c>
      <c r="K12">
        <v>1486</v>
      </c>
      <c r="L12" s="18"/>
      <c r="N12">
        <f t="shared" si="0"/>
        <v>310</v>
      </c>
      <c r="O12">
        <f t="shared" si="1"/>
        <v>36</v>
      </c>
      <c r="P12">
        <f t="shared" si="2"/>
        <v>8.6111111111111107</v>
      </c>
      <c r="R12" s="4" t="s">
        <v>78</v>
      </c>
      <c r="S12">
        <v>2.093525179856115</v>
      </c>
      <c r="T12" s="16" t="s">
        <v>176</v>
      </c>
    </row>
    <row r="13" spans="1:20">
      <c r="A13">
        <v>9</v>
      </c>
      <c r="B13" t="s">
        <v>20</v>
      </c>
      <c r="C13" s="4" t="s">
        <v>120</v>
      </c>
      <c r="D13">
        <v>112</v>
      </c>
      <c r="E13">
        <v>4</v>
      </c>
      <c r="F13">
        <v>23</v>
      </c>
      <c r="G13">
        <v>1</v>
      </c>
      <c r="H13">
        <v>140</v>
      </c>
      <c r="J13" s="4" t="s">
        <v>123</v>
      </c>
      <c r="K13">
        <v>2752</v>
      </c>
      <c r="L13" s="18"/>
      <c r="N13">
        <f t="shared" si="0"/>
        <v>116</v>
      </c>
      <c r="O13">
        <f t="shared" si="1"/>
        <v>24</v>
      </c>
      <c r="P13">
        <f t="shared" si="2"/>
        <v>4.833333333333333</v>
      </c>
      <c r="R13" s="4" t="s">
        <v>75</v>
      </c>
      <c r="S13">
        <v>2.2634757834757835</v>
      </c>
      <c r="T13" s="17"/>
    </row>
    <row r="14" spans="1:20">
      <c r="A14">
        <v>10</v>
      </c>
      <c r="B14" t="s">
        <v>21</v>
      </c>
      <c r="C14" s="4" t="s">
        <v>56</v>
      </c>
      <c r="D14">
        <v>2784</v>
      </c>
      <c r="E14">
        <v>253</v>
      </c>
      <c r="F14">
        <v>2666</v>
      </c>
      <c r="G14">
        <v>0</v>
      </c>
      <c r="H14">
        <v>5703</v>
      </c>
      <c r="J14" s="4" t="s">
        <v>51</v>
      </c>
      <c r="K14">
        <v>3793</v>
      </c>
      <c r="L14" s="18"/>
      <c r="N14">
        <f t="shared" si="0"/>
        <v>3037</v>
      </c>
      <c r="O14">
        <f t="shared" si="1"/>
        <v>2666</v>
      </c>
      <c r="P14">
        <f t="shared" si="2"/>
        <v>1.1391597899474868</v>
      </c>
      <c r="R14" s="4" t="s">
        <v>72</v>
      </c>
      <c r="S14">
        <v>2.5</v>
      </c>
      <c r="T14" s="17"/>
    </row>
    <row r="15" spans="1:20">
      <c r="A15">
        <v>11</v>
      </c>
      <c r="B15" t="s">
        <v>22</v>
      </c>
      <c r="C15" s="4" t="s">
        <v>58</v>
      </c>
      <c r="D15">
        <v>833</v>
      </c>
      <c r="E15">
        <v>514</v>
      </c>
      <c r="F15">
        <v>139</v>
      </c>
      <c r="G15">
        <v>0</v>
      </c>
      <c r="H15">
        <v>1486</v>
      </c>
      <c r="J15" s="4" t="s">
        <v>72</v>
      </c>
      <c r="K15">
        <v>3913</v>
      </c>
      <c r="L15" s="18"/>
      <c r="N15">
        <f t="shared" si="0"/>
        <v>1347</v>
      </c>
      <c r="O15">
        <f t="shared" si="1"/>
        <v>139</v>
      </c>
      <c r="P15">
        <f t="shared" si="2"/>
        <v>9.6906474820143877</v>
      </c>
      <c r="R15" s="4" t="s">
        <v>81</v>
      </c>
      <c r="S15">
        <v>2.5815153052595976</v>
      </c>
      <c r="T15" s="17"/>
    </row>
    <row r="16" spans="1:20">
      <c r="A16">
        <v>12</v>
      </c>
      <c r="B16" t="s">
        <v>23</v>
      </c>
      <c r="C16" s="4" t="s">
        <v>59</v>
      </c>
      <c r="D16">
        <v>35202</v>
      </c>
      <c r="E16">
        <v>5734</v>
      </c>
      <c r="F16">
        <v>13641</v>
      </c>
      <c r="G16">
        <v>4</v>
      </c>
      <c r="H16">
        <v>54581</v>
      </c>
      <c r="J16" s="4" t="s">
        <v>70</v>
      </c>
      <c r="K16">
        <v>4844</v>
      </c>
      <c r="L16" s="18"/>
      <c r="N16">
        <f t="shared" si="0"/>
        <v>40936</v>
      </c>
      <c r="O16">
        <f t="shared" si="1"/>
        <v>13645</v>
      </c>
      <c r="P16">
        <f t="shared" si="2"/>
        <v>3.0000732869182851</v>
      </c>
      <c r="R16" s="4" t="s">
        <v>123</v>
      </c>
      <c r="S16">
        <v>2.6939597315436243</v>
      </c>
      <c r="T16" s="17"/>
    </row>
    <row r="17" spans="1:20">
      <c r="A17">
        <v>13</v>
      </c>
      <c r="B17" t="s">
        <v>24</v>
      </c>
      <c r="C17" s="4" t="s">
        <v>61</v>
      </c>
      <c r="D17">
        <v>14516</v>
      </c>
      <c r="E17">
        <v>26</v>
      </c>
      <c r="F17">
        <v>7913</v>
      </c>
      <c r="G17">
        <v>1079</v>
      </c>
      <c r="H17">
        <v>23534</v>
      </c>
      <c r="J17" s="4" t="s">
        <v>80</v>
      </c>
      <c r="K17">
        <v>4945</v>
      </c>
      <c r="L17" s="18"/>
      <c r="N17">
        <f t="shared" si="0"/>
        <v>14542</v>
      </c>
      <c r="O17">
        <f t="shared" si="1"/>
        <v>8992</v>
      </c>
      <c r="P17">
        <f t="shared" si="2"/>
        <v>1.6172153024911031</v>
      </c>
      <c r="R17" s="4" t="s">
        <v>65</v>
      </c>
      <c r="S17">
        <v>2.7154616240266964</v>
      </c>
      <c r="T17" s="17"/>
    </row>
    <row r="18" spans="1:20">
      <c r="A18">
        <v>14</v>
      </c>
      <c r="B18" t="s">
        <v>25</v>
      </c>
      <c r="C18" s="4" t="s">
        <v>60</v>
      </c>
      <c r="D18">
        <v>15433</v>
      </c>
      <c r="E18">
        <v>0</v>
      </c>
      <c r="F18">
        <v>2778</v>
      </c>
      <c r="G18">
        <v>1</v>
      </c>
      <c r="H18">
        <v>18212</v>
      </c>
      <c r="J18" s="4" t="s">
        <v>56</v>
      </c>
      <c r="K18">
        <v>5703</v>
      </c>
      <c r="L18" s="18"/>
      <c r="N18">
        <f t="shared" si="0"/>
        <v>15433</v>
      </c>
      <c r="O18">
        <f t="shared" si="1"/>
        <v>2779</v>
      </c>
      <c r="P18">
        <f t="shared" si="2"/>
        <v>5.5534364879453042</v>
      </c>
      <c r="R18" s="4" t="s">
        <v>64</v>
      </c>
      <c r="S18">
        <v>2.7918282279953472</v>
      </c>
      <c r="T18" s="17"/>
    </row>
    <row r="19" spans="1:20">
      <c r="A19">
        <v>15</v>
      </c>
      <c r="B19" t="s">
        <v>26</v>
      </c>
      <c r="C19" s="4" t="s">
        <v>63</v>
      </c>
      <c r="D19">
        <v>24080</v>
      </c>
      <c r="E19">
        <v>29</v>
      </c>
      <c r="F19">
        <v>5552</v>
      </c>
      <c r="G19">
        <v>47</v>
      </c>
      <c r="H19">
        <v>29708</v>
      </c>
      <c r="J19" s="4" t="s">
        <v>68</v>
      </c>
      <c r="K19">
        <v>14669</v>
      </c>
      <c r="L19" s="16" t="s">
        <v>117</v>
      </c>
      <c r="N19">
        <f t="shared" si="0"/>
        <v>24109</v>
      </c>
      <c r="O19">
        <f t="shared" si="1"/>
        <v>5599</v>
      </c>
      <c r="P19">
        <f t="shared" si="2"/>
        <v>4.3059474906233257</v>
      </c>
      <c r="R19" s="4" t="s">
        <v>50</v>
      </c>
      <c r="S19">
        <v>2.9122494158160128</v>
      </c>
      <c r="T19" s="17"/>
    </row>
    <row r="20" spans="1:20">
      <c r="A20">
        <v>16</v>
      </c>
      <c r="B20" t="s">
        <v>27</v>
      </c>
      <c r="C20" s="4" t="s">
        <v>62</v>
      </c>
      <c r="D20">
        <v>35954</v>
      </c>
      <c r="E20">
        <v>1177</v>
      </c>
      <c r="F20">
        <v>1400</v>
      </c>
      <c r="G20">
        <v>7377</v>
      </c>
      <c r="H20">
        <v>45908</v>
      </c>
      <c r="J20" s="4" t="s">
        <v>65</v>
      </c>
      <c r="K20">
        <v>16701</v>
      </c>
      <c r="L20" s="16"/>
      <c r="N20">
        <f t="shared" si="0"/>
        <v>37131</v>
      </c>
      <c r="O20">
        <f t="shared" si="1"/>
        <v>8777</v>
      </c>
      <c r="P20">
        <f t="shared" si="2"/>
        <v>4.2304887774866131</v>
      </c>
      <c r="R20" s="4" t="s">
        <v>82</v>
      </c>
      <c r="S20">
        <v>2.9206190713929105</v>
      </c>
      <c r="T20" s="17"/>
    </row>
    <row r="21" spans="1:20">
      <c r="A21">
        <v>17</v>
      </c>
      <c r="B21" t="s">
        <v>28</v>
      </c>
      <c r="C21" s="4" t="s">
        <v>64</v>
      </c>
      <c r="D21">
        <v>50184</v>
      </c>
      <c r="E21">
        <v>7417</v>
      </c>
      <c r="F21">
        <v>20604</v>
      </c>
      <c r="G21">
        <v>28</v>
      </c>
      <c r="H21">
        <v>78233</v>
      </c>
      <c r="J21" s="4" t="s">
        <v>60</v>
      </c>
      <c r="K21">
        <v>18212</v>
      </c>
      <c r="L21" s="16"/>
      <c r="N21">
        <f t="shared" si="0"/>
        <v>57601</v>
      </c>
      <c r="O21">
        <f t="shared" si="1"/>
        <v>20632</v>
      </c>
      <c r="P21">
        <f t="shared" si="2"/>
        <v>2.7918282279953472</v>
      </c>
      <c r="R21" s="4" t="s">
        <v>59</v>
      </c>
      <c r="S21">
        <v>3.0000732869182851</v>
      </c>
      <c r="T21" s="17"/>
    </row>
    <row r="22" spans="1:20">
      <c r="A22">
        <v>18</v>
      </c>
      <c r="B22" t="s">
        <v>29</v>
      </c>
      <c r="C22" s="4" t="s">
        <v>65</v>
      </c>
      <c r="D22">
        <v>5011</v>
      </c>
      <c r="E22">
        <v>7195</v>
      </c>
      <c r="F22">
        <v>3156</v>
      </c>
      <c r="G22">
        <v>1339</v>
      </c>
      <c r="H22">
        <v>16701</v>
      </c>
      <c r="J22" s="4" t="s">
        <v>61</v>
      </c>
      <c r="K22">
        <v>23534</v>
      </c>
      <c r="L22" s="16"/>
      <c r="N22">
        <f t="shared" si="0"/>
        <v>12206</v>
      </c>
      <c r="O22">
        <f t="shared" si="1"/>
        <v>4495</v>
      </c>
      <c r="P22">
        <f t="shared" si="2"/>
        <v>2.7154616240266964</v>
      </c>
      <c r="R22" s="4" t="s">
        <v>70</v>
      </c>
      <c r="S22">
        <v>3.0912162162162162</v>
      </c>
      <c r="T22" s="17"/>
    </row>
    <row r="23" spans="1:20">
      <c r="A23">
        <v>19</v>
      </c>
      <c r="B23" t="s">
        <v>30</v>
      </c>
      <c r="C23" s="4" t="s">
        <v>121</v>
      </c>
      <c r="D23">
        <v>45</v>
      </c>
      <c r="E23">
        <v>0</v>
      </c>
      <c r="F23">
        <v>0</v>
      </c>
      <c r="G23">
        <v>0</v>
      </c>
      <c r="H23">
        <v>45</v>
      </c>
      <c r="J23" s="4" t="s">
        <v>82</v>
      </c>
      <c r="K23">
        <v>23559</v>
      </c>
      <c r="L23" s="16"/>
      <c r="N23">
        <f t="shared" si="0"/>
        <v>45</v>
      </c>
      <c r="O23">
        <f t="shared" si="1"/>
        <v>0</v>
      </c>
      <c r="P23">
        <v>0</v>
      </c>
      <c r="R23" s="4" t="s">
        <v>79</v>
      </c>
      <c r="S23">
        <v>3.5261305379141481</v>
      </c>
      <c r="T23" s="17"/>
    </row>
    <row r="24" spans="1:20">
      <c r="A24">
        <v>21</v>
      </c>
      <c r="B24" t="s">
        <v>31</v>
      </c>
      <c r="C24" s="4" t="s">
        <v>71</v>
      </c>
      <c r="D24">
        <v>122056</v>
      </c>
      <c r="E24">
        <v>874</v>
      </c>
      <c r="F24">
        <v>29182</v>
      </c>
      <c r="G24">
        <v>1952</v>
      </c>
      <c r="H24">
        <v>154064</v>
      </c>
      <c r="J24" s="4" t="s">
        <v>63</v>
      </c>
      <c r="K24">
        <v>29708</v>
      </c>
      <c r="L24" s="16"/>
      <c r="N24">
        <f t="shared" si="0"/>
        <v>122930</v>
      </c>
      <c r="O24">
        <f t="shared" si="1"/>
        <v>31134</v>
      </c>
      <c r="P24">
        <f t="shared" si="2"/>
        <v>3.948416522130147</v>
      </c>
      <c r="R24" s="4" t="s">
        <v>52</v>
      </c>
      <c r="S24">
        <v>3.7252778569392988</v>
      </c>
      <c r="T24" s="17"/>
    </row>
    <row r="25" spans="1:20">
      <c r="A25">
        <v>22</v>
      </c>
      <c r="B25" t="s">
        <v>32</v>
      </c>
      <c r="C25" s="4" t="s">
        <v>69</v>
      </c>
      <c r="D25">
        <v>66033</v>
      </c>
      <c r="E25">
        <v>23554</v>
      </c>
      <c r="F25">
        <v>19400</v>
      </c>
      <c r="G25">
        <v>955</v>
      </c>
      <c r="H25">
        <v>109942</v>
      </c>
      <c r="J25" s="4" t="s">
        <v>81</v>
      </c>
      <c r="K25">
        <v>42355</v>
      </c>
      <c r="L25" s="16"/>
      <c r="N25">
        <f t="shared" si="0"/>
        <v>89587</v>
      </c>
      <c r="O25">
        <f t="shared" si="1"/>
        <v>20355</v>
      </c>
      <c r="P25">
        <f t="shared" si="2"/>
        <v>4.4012281994595925</v>
      </c>
      <c r="R25" s="4" t="s">
        <v>71</v>
      </c>
      <c r="S25">
        <v>3.948416522130147</v>
      </c>
      <c r="T25" s="17"/>
    </row>
    <row r="26" spans="1:20">
      <c r="A26">
        <v>23</v>
      </c>
      <c r="B26" t="s">
        <v>33</v>
      </c>
      <c r="C26" s="4" t="s">
        <v>70</v>
      </c>
      <c r="D26">
        <v>3073</v>
      </c>
      <c r="E26">
        <v>587</v>
      </c>
      <c r="F26">
        <v>1003</v>
      </c>
      <c r="G26">
        <v>181</v>
      </c>
      <c r="H26">
        <v>4844</v>
      </c>
      <c r="J26" s="4" t="s">
        <v>62</v>
      </c>
      <c r="K26">
        <v>45908</v>
      </c>
      <c r="L26" s="16"/>
      <c r="N26">
        <f t="shared" si="0"/>
        <v>3660</v>
      </c>
      <c r="O26">
        <f t="shared" si="1"/>
        <v>1184</v>
      </c>
      <c r="P26">
        <f t="shared" si="2"/>
        <v>3.0912162162162162</v>
      </c>
      <c r="R26" s="4" t="s">
        <v>62</v>
      </c>
      <c r="S26">
        <v>4.2304887774866131</v>
      </c>
      <c r="T26" s="16" t="s">
        <v>177</v>
      </c>
    </row>
    <row r="27" spans="1:20">
      <c r="A27">
        <v>24</v>
      </c>
      <c r="B27" t="s">
        <v>34</v>
      </c>
      <c r="C27" s="4" t="s">
        <v>68</v>
      </c>
      <c r="D27">
        <v>7802</v>
      </c>
      <c r="E27">
        <v>4181</v>
      </c>
      <c r="F27">
        <v>2220</v>
      </c>
      <c r="G27">
        <v>466</v>
      </c>
      <c r="H27">
        <v>14669</v>
      </c>
      <c r="J27" s="4" t="s">
        <v>59</v>
      </c>
      <c r="K27">
        <v>54581</v>
      </c>
      <c r="L27" s="16" t="s">
        <v>118</v>
      </c>
      <c r="N27">
        <f t="shared" si="0"/>
        <v>11983</v>
      </c>
      <c r="O27">
        <f t="shared" si="1"/>
        <v>2686</v>
      </c>
      <c r="P27">
        <f t="shared" si="2"/>
        <v>4.4612807148175726</v>
      </c>
      <c r="R27" s="4" t="s">
        <v>63</v>
      </c>
      <c r="S27">
        <v>4.3059474906233257</v>
      </c>
      <c r="T27" s="17"/>
    </row>
    <row r="28" spans="1:20">
      <c r="A28">
        <v>25</v>
      </c>
      <c r="B28" t="s">
        <v>35</v>
      </c>
      <c r="C28" s="4" t="s">
        <v>72</v>
      </c>
      <c r="D28">
        <v>2564</v>
      </c>
      <c r="E28">
        <v>231</v>
      </c>
      <c r="F28">
        <v>1025</v>
      </c>
      <c r="G28">
        <v>93</v>
      </c>
      <c r="H28">
        <v>3913</v>
      </c>
      <c r="J28" s="4" t="s">
        <v>54</v>
      </c>
      <c r="K28">
        <v>56274</v>
      </c>
      <c r="L28" s="16"/>
      <c r="N28">
        <f t="shared" si="0"/>
        <v>2795</v>
      </c>
      <c r="O28">
        <f t="shared" si="1"/>
        <v>1118</v>
      </c>
      <c r="P28">
        <f t="shared" si="2"/>
        <v>2.5</v>
      </c>
      <c r="R28" s="4" t="s">
        <v>69</v>
      </c>
      <c r="S28">
        <v>4.4012281994595925</v>
      </c>
      <c r="T28" s="17"/>
    </row>
    <row r="29" spans="1:20">
      <c r="A29">
        <v>26</v>
      </c>
      <c r="B29" t="s">
        <v>36</v>
      </c>
      <c r="C29" s="4" t="s">
        <v>123</v>
      </c>
      <c r="D29">
        <v>2007</v>
      </c>
      <c r="E29">
        <v>0</v>
      </c>
      <c r="F29">
        <v>745</v>
      </c>
      <c r="G29">
        <v>0</v>
      </c>
      <c r="H29">
        <v>2752</v>
      </c>
      <c r="J29" s="4" t="s">
        <v>79</v>
      </c>
      <c r="K29">
        <v>59152</v>
      </c>
      <c r="L29" s="16"/>
      <c r="N29">
        <f t="shared" si="0"/>
        <v>2007</v>
      </c>
      <c r="O29">
        <f t="shared" si="1"/>
        <v>745</v>
      </c>
      <c r="P29">
        <f t="shared" si="2"/>
        <v>2.6939597315436243</v>
      </c>
      <c r="R29" s="4" t="s">
        <v>68</v>
      </c>
      <c r="S29">
        <v>4.4612807148175726</v>
      </c>
      <c r="T29" s="17"/>
    </row>
    <row r="30" spans="1:20">
      <c r="A30">
        <v>27</v>
      </c>
      <c r="B30" t="s">
        <v>37</v>
      </c>
      <c r="C30" s="4" t="s">
        <v>74</v>
      </c>
      <c r="D30">
        <v>55483</v>
      </c>
      <c r="E30">
        <v>5770</v>
      </c>
      <c r="F30">
        <v>4957</v>
      </c>
      <c r="G30">
        <v>2507</v>
      </c>
      <c r="H30">
        <v>68717</v>
      </c>
      <c r="J30" s="4" t="s">
        <v>50</v>
      </c>
      <c r="K30">
        <v>63621</v>
      </c>
      <c r="L30" s="16"/>
      <c r="N30">
        <f t="shared" si="0"/>
        <v>61253</v>
      </c>
      <c r="O30">
        <f t="shared" si="1"/>
        <v>7464</v>
      </c>
      <c r="P30">
        <f t="shared" si="2"/>
        <v>8.2064576634512321</v>
      </c>
      <c r="R30" s="4" t="s">
        <v>124</v>
      </c>
      <c r="S30">
        <v>4.6129843985908403</v>
      </c>
      <c r="T30" s="17"/>
    </row>
    <row r="31" spans="1:20">
      <c r="A31">
        <v>28</v>
      </c>
      <c r="B31" t="s">
        <v>38</v>
      </c>
      <c r="C31" s="4" t="s">
        <v>122</v>
      </c>
      <c r="D31">
        <v>423</v>
      </c>
      <c r="E31">
        <v>33</v>
      </c>
      <c r="F31">
        <v>283</v>
      </c>
      <c r="G31">
        <v>0</v>
      </c>
      <c r="H31">
        <v>739</v>
      </c>
      <c r="J31" s="4" t="s">
        <v>52</v>
      </c>
      <c r="K31">
        <v>66324</v>
      </c>
      <c r="L31" s="16"/>
      <c r="N31">
        <f t="shared" si="0"/>
        <v>456</v>
      </c>
      <c r="O31">
        <f t="shared" si="1"/>
        <v>283</v>
      </c>
      <c r="P31">
        <f t="shared" si="2"/>
        <v>1.6113074204946995</v>
      </c>
      <c r="R31" s="4" t="s">
        <v>49</v>
      </c>
      <c r="S31">
        <v>4.6712328767123283</v>
      </c>
      <c r="T31" s="17"/>
    </row>
    <row r="32" spans="1:20">
      <c r="A32">
        <v>29</v>
      </c>
      <c r="B32" t="s">
        <v>39</v>
      </c>
      <c r="C32" s="4" t="s">
        <v>75</v>
      </c>
      <c r="D32">
        <v>19404</v>
      </c>
      <c r="E32">
        <v>458</v>
      </c>
      <c r="F32">
        <v>8495</v>
      </c>
      <c r="G32">
        <v>280</v>
      </c>
      <c r="H32">
        <v>28637</v>
      </c>
      <c r="J32" s="4" t="s">
        <v>74</v>
      </c>
      <c r="K32">
        <v>68717</v>
      </c>
      <c r="L32" s="16"/>
      <c r="N32">
        <f t="shared" si="0"/>
        <v>19862</v>
      </c>
      <c r="O32">
        <f t="shared" si="1"/>
        <v>8775</v>
      </c>
      <c r="P32">
        <f t="shared" si="2"/>
        <v>2.2634757834757835</v>
      </c>
      <c r="R32" s="4" t="s">
        <v>120</v>
      </c>
      <c r="S32">
        <v>4.833333333333333</v>
      </c>
      <c r="T32" s="17"/>
    </row>
    <row r="33" spans="1:20">
      <c r="A33">
        <v>30</v>
      </c>
      <c r="B33" t="s">
        <v>40</v>
      </c>
      <c r="C33" s="4" t="s">
        <v>77</v>
      </c>
      <c r="D33">
        <v>67607</v>
      </c>
      <c r="E33">
        <v>0</v>
      </c>
      <c r="F33">
        <v>35776</v>
      </c>
      <c r="G33">
        <v>2500</v>
      </c>
      <c r="H33">
        <v>105883</v>
      </c>
      <c r="J33" s="4" t="s">
        <v>64</v>
      </c>
      <c r="K33">
        <v>78233</v>
      </c>
      <c r="L33" s="16"/>
      <c r="N33">
        <f t="shared" si="0"/>
        <v>67607</v>
      </c>
      <c r="O33">
        <f t="shared" si="1"/>
        <v>38276</v>
      </c>
      <c r="P33">
        <f t="shared" si="2"/>
        <v>1.7663026439544363</v>
      </c>
      <c r="R33" s="4" t="s">
        <v>60</v>
      </c>
      <c r="S33">
        <v>5.5534364879453042</v>
      </c>
      <c r="T33" s="16" t="s">
        <v>168</v>
      </c>
    </row>
    <row r="34" spans="1:20">
      <c r="A34">
        <v>31</v>
      </c>
      <c r="B34" t="s">
        <v>41</v>
      </c>
      <c r="C34" s="4" t="s">
        <v>78</v>
      </c>
      <c r="D34">
        <v>854</v>
      </c>
      <c r="E34">
        <v>19</v>
      </c>
      <c r="F34">
        <v>417</v>
      </c>
      <c r="G34">
        <v>0</v>
      </c>
      <c r="H34">
        <v>1290</v>
      </c>
      <c r="J34" s="4" t="s">
        <v>124</v>
      </c>
      <c r="K34">
        <v>89224</v>
      </c>
      <c r="L34" s="16"/>
      <c r="N34">
        <f t="shared" si="0"/>
        <v>873</v>
      </c>
      <c r="O34">
        <f t="shared" si="1"/>
        <v>417</v>
      </c>
      <c r="P34">
        <f t="shared" si="2"/>
        <v>2.093525179856115</v>
      </c>
      <c r="R34" s="4" t="s">
        <v>84</v>
      </c>
      <c r="S34">
        <v>5.5988532883642499</v>
      </c>
      <c r="T34" s="17"/>
    </row>
    <row r="35" spans="1:20">
      <c r="A35">
        <v>32</v>
      </c>
      <c r="B35" t="s">
        <v>42</v>
      </c>
      <c r="C35" s="4" t="s">
        <v>79</v>
      </c>
      <c r="D35">
        <v>37728</v>
      </c>
      <c r="E35">
        <v>8355</v>
      </c>
      <c r="F35">
        <v>12439</v>
      </c>
      <c r="G35">
        <v>630</v>
      </c>
      <c r="H35">
        <v>59152</v>
      </c>
      <c r="J35" s="4" t="s">
        <v>84</v>
      </c>
      <c r="K35">
        <v>97828</v>
      </c>
      <c r="L35" s="16"/>
      <c r="N35">
        <f t="shared" si="0"/>
        <v>46083</v>
      </c>
      <c r="O35">
        <f t="shared" si="1"/>
        <v>13069</v>
      </c>
      <c r="P35">
        <f t="shared" si="2"/>
        <v>3.5261305379141481</v>
      </c>
      <c r="R35" s="4" t="s">
        <v>51</v>
      </c>
      <c r="S35">
        <v>5.8963636363636365</v>
      </c>
      <c r="T35" s="17"/>
    </row>
    <row r="36" spans="1:20">
      <c r="A36">
        <v>33</v>
      </c>
      <c r="B36" t="s">
        <v>43</v>
      </c>
      <c r="C36" s="4" t="s">
        <v>81</v>
      </c>
      <c r="D36">
        <v>29822</v>
      </c>
      <c r="E36">
        <v>707</v>
      </c>
      <c r="F36">
        <v>11621</v>
      </c>
      <c r="G36">
        <v>205</v>
      </c>
      <c r="H36">
        <v>42355</v>
      </c>
      <c r="J36" s="4" t="s">
        <v>77</v>
      </c>
      <c r="K36">
        <v>105883</v>
      </c>
      <c r="L36" s="16" t="s">
        <v>119</v>
      </c>
      <c r="N36">
        <f t="shared" si="0"/>
        <v>30529</v>
      </c>
      <c r="O36">
        <f t="shared" si="1"/>
        <v>11826</v>
      </c>
      <c r="P36">
        <f t="shared" si="2"/>
        <v>2.5815153052595976</v>
      </c>
      <c r="R36" s="4" t="s">
        <v>54</v>
      </c>
      <c r="S36">
        <v>6.8496303529083553</v>
      </c>
      <c r="T36" s="17"/>
    </row>
    <row r="37" spans="1:20">
      <c r="A37">
        <v>34</v>
      </c>
      <c r="B37" t="s">
        <v>44</v>
      </c>
      <c r="C37" s="4" t="s">
        <v>80</v>
      </c>
      <c r="D37">
        <v>4309</v>
      </c>
      <c r="E37">
        <v>46</v>
      </c>
      <c r="F37">
        <v>343</v>
      </c>
      <c r="G37">
        <v>247</v>
      </c>
      <c r="H37">
        <v>4945</v>
      </c>
      <c r="J37" s="4" t="s">
        <v>69</v>
      </c>
      <c r="K37">
        <v>109942</v>
      </c>
      <c r="L37" s="16"/>
      <c r="N37">
        <f t="shared" si="0"/>
        <v>4355</v>
      </c>
      <c r="O37">
        <f t="shared" si="1"/>
        <v>590</v>
      </c>
      <c r="P37">
        <f t="shared" si="2"/>
        <v>7.3813559322033901</v>
      </c>
      <c r="R37" s="4" t="s">
        <v>80</v>
      </c>
      <c r="S37">
        <v>7.3813559322033901</v>
      </c>
      <c r="T37" s="17"/>
    </row>
    <row r="38" spans="1:20">
      <c r="A38">
        <v>35</v>
      </c>
      <c r="B38" t="s">
        <v>45</v>
      </c>
      <c r="C38" s="4" t="s">
        <v>83</v>
      </c>
      <c r="D38">
        <v>163142</v>
      </c>
      <c r="E38">
        <v>8090</v>
      </c>
      <c r="F38">
        <v>87433</v>
      </c>
      <c r="G38">
        <v>14570</v>
      </c>
      <c r="H38">
        <v>273235</v>
      </c>
      <c r="J38" s="4" t="s">
        <v>71</v>
      </c>
      <c r="K38">
        <v>154064</v>
      </c>
      <c r="L38" s="16"/>
      <c r="N38">
        <f t="shared" si="0"/>
        <v>171232</v>
      </c>
      <c r="O38">
        <f t="shared" si="1"/>
        <v>102003</v>
      </c>
      <c r="P38">
        <f t="shared" si="2"/>
        <v>1.6786957246355498</v>
      </c>
      <c r="R38" s="4" t="s">
        <v>74</v>
      </c>
      <c r="S38">
        <v>8.2064576634512321</v>
      </c>
      <c r="T38" s="17"/>
    </row>
    <row r="39" spans="1:20">
      <c r="A39">
        <v>36</v>
      </c>
      <c r="B39" t="s">
        <v>46</v>
      </c>
      <c r="C39" s="4" t="s">
        <v>82</v>
      </c>
      <c r="D39">
        <v>16934</v>
      </c>
      <c r="E39">
        <v>616</v>
      </c>
      <c r="F39">
        <v>5519</v>
      </c>
      <c r="G39">
        <v>490</v>
      </c>
      <c r="H39">
        <v>23559</v>
      </c>
      <c r="J39" s="4" t="s">
        <v>83</v>
      </c>
      <c r="K39">
        <v>273235</v>
      </c>
      <c r="L39" s="16"/>
      <c r="N39">
        <f t="shared" si="0"/>
        <v>17550</v>
      </c>
      <c r="O39">
        <f t="shared" si="1"/>
        <v>6009</v>
      </c>
      <c r="P39">
        <f t="shared" si="2"/>
        <v>2.9206190713929105</v>
      </c>
      <c r="R39" s="4" t="s">
        <v>57</v>
      </c>
      <c r="S39">
        <v>8.6111111111111107</v>
      </c>
      <c r="T39" s="17"/>
    </row>
    <row r="40" spans="1:20">
      <c r="A40">
        <v>37</v>
      </c>
      <c r="B40" t="s">
        <v>47</v>
      </c>
      <c r="C40" s="4" t="s">
        <v>84</v>
      </c>
      <c r="D40">
        <v>82876</v>
      </c>
      <c r="E40">
        <v>127</v>
      </c>
      <c r="F40">
        <v>11777</v>
      </c>
      <c r="G40">
        <v>3048</v>
      </c>
      <c r="H40">
        <v>97828</v>
      </c>
      <c r="J40" s="4"/>
      <c r="L40" s="9"/>
      <c r="N40">
        <f t="shared" si="0"/>
        <v>83003</v>
      </c>
      <c r="O40">
        <f t="shared" si="1"/>
        <v>14825</v>
      </c>
      <c r="P40">
        <f t="shared" si="2"/>
        <v>5.5988532883642499</v>
      </c>
      <c r="R40" s="4" t="s">
        <v>58</v>
      </c>
      <c r="S40">
        <v>9.6906474820143877</v>
      </c>
      <c r="T40" s="17"/>
    </row>
    <row r="41" spans="1:20">
      <c r="A41" t="s">
        <v>0</v>
      </c>
      <c r="B41" t="s">
        <v>11</v>
      </c>
      <c r="D41">
        <v>1083747</v>
      </c>
      <c r="E41">
        <v>84623</v>
      </c>
      <c r="F41">
        <v>326228</v>
      </c>
      <c r="G41">
        <v>56402</v>
      </c>
      <c r="H41">
        <v>1551000</v>
      </c>
      <c r="N41">
        <f>D41+E41</f>
        <v>1168370</v>
      </c>
      <c r="O41">
        <f>F41+G41</f>
        <v>382630</v>
      </c>
      <c r="P41">
        <f t="shared" si="2"/>
        <v>3.0535242923973551</v>
      </c>
    </row>
    <row r="43" spans="1:20">
      <c r="B43" s="7" t="s">
        <v>125</v>
      </c>
      <c r="C43" s="4" t="s">
        <v>126</v>
      </c>
      <c r="D43">
        <v>1551000</v>
      </c>
      <c r="E43" s="11">
        <v>1339330514</v>
      </c>
      <c r="F43">
        <f>D43/E43</f>
        <v>1.158041262994774E-3</v>
      </c>
    </row>
    <row r="44" spans="1:20">
      <c r="B44" s="7" t="s">
        <v>127</v>
      </c>
      <c r="C44" s="4" t="s">
        <v>128</v>
      </c>
      <c r="D44">
        <v>132734</v>
      </c>
      <c r="E44" s="11">
        <v>330425184</v>
      </c>
      <c r="F44">
        <f t="shared" ref="F44:F49" si="3">D44/E44</f>
        <v>4.0170666894445917E-4</v>
      </c>
      <c r="G44" t="s">
        <v>129</v>
      </c>
    </row>
    <row r="45" spans="1:20">
      <c r="B45" s="7" t="s">
        <v>130</v>
      </c>
      <c r="C45" s="4" t="s">
        <v>131</v>
      </c>
      <c r="D45">
        <v>514000</v>
      </c>
      <c r="E45" s="11">
        <v>1397897720</v>
      </c>
      <c r="F45">
        <f t="shared" si="3"/>
        <v>3.6769499845811323E-4</v>
      </c>
      <c r="G45" t="s">
        <v>132</v>
      </c>
    </row>
    <row r="46" spans="1:20">
      <c r="B46" s="7" t="s">
        <v>133</v>
      </c>
      <c r="C46" s="4" t="s">
        <v>82</v>
      </c>
      <c r="D46" s="11">
        <v>24360</v>
      </c>
      <c r="E46" s="11">
        <v>66052076</v>
      </c>
      <c r="F46">
        <f t="shared" si="3"/>
        <v>3.6879991478239079E-4</v>
      </c>
      <c r="G46" t="s">
        <v>134</v>
      </c>
    </row>
    <row r="47" spans="1:20">
      <c r="B47" s="7" t="s">
        <v>135</v>
      </c>
      <c r="C47" s="4" t="s">
        <v>136</v>
      </c>
      <c r="D47">
        <v>9542</v>
      </c>
      <c r="E47" s="11">
        <v>25809973</v>
      </c>
      <c r="F47">
        <f t="shared" si="3"/>
        <v>3.6970205276851706E-4</v>
      </c>
      <c r="G47" t="s">
        <v>137</v>
      </c>
    </row>
    <row r="48" spans="1:20">
      <c r="B48" s="7" t="s">
        <v>138</v>
      </c>
      <c r="C48" s="4" t="s">
        <v>139</v>
      </c>
      <c r="D48" s="7">
        <v>23789</v>
      </c>
      <c r="E48" s="11">
        <v>164098818</v>
      </c>
      <c r="F48">
        <f t="shared" si="3"/>
        <v>1.4496752804154872E-4</v>
      </c>
      <c r="G48" t="s">
        <v>140</v>
      </c>
    </row>
    <row r="49" spans="2:11">
      <c r="B49" s="7" t="s">
        <v>141</v>
      </c>
      <c r="C49" s="4" t="s">
        <v>142</v>
      </c>
      <c r="D49" s="7">
        <v>259200</v>
      </c>
      <c r="E49" s="11">
        <v>238181034</v>
      </c>
      <c r="F49">
        <f t="shared" si="3"/>
        <v>1.0882478577198553E-3</v>
      </c>
      <c r="G49" t="s">
        <v>143</v>
      </c>
    </row>
    <row r="52" spans="2:11">
      <c r="B52" s="7" t="s">
        <v>150</v>
      </c>
      <c r="C52" s="4" t="s">
        <v>113</v>
      </c>
      <c r="D52" s="7" t="s">
        <v>144</v>
      </c>
      <c r="E52" s="7" t="s">
        <v>145</v>
      </c>
      <c r="F52" s="7" t="s">
        <v>146</v>
      </c>
      <c r="G52" s="7" t="s">
        <v>151</v>
      </c>
      <c r="H52" s="7" t="s">
        <v>152</v>
      </c>
      <c r="I52" s="7" t="s">
        <v>148</v>
      </c>
      <c r="J52" s="7" t="s">
        <v>149</v>
      </c>
      <c r="K52" s="7" t="s">
        <v>147</v>
      </c>
    </row>
    <row r="53" spans="2:11">
      <c r="B53" s="7" t="s">
        <v>125</v>
      </c>
      <c r="C53" s="4" t="s">
        <v>126</v>
      </c>
      <c r="D53">
        <v>1551000</v>
      </c>
      <c r="E53" s="12">
        <v>1339330514</v>
      </c>
      <c r="F53">
        <v>1.158041262994774E-3</v>
      </c>
      <c r="G53">
        <v>489406165</v>
      </c>
      <c r="H53">
        <f>D53/G53</f>
        <v>3.1691468373717768E-3</v>
      </c>
      <c r="I53" s="12">
        <v>2973190</v>
      </c>
      <c r="J53">
        <f t="shared" ref="J53:J59" si="4">D43/I53</f>
        <v>0.52166191867993639</v>
      </c>
      <c r="K53">
        <v>411.48</v>
      </c>
    </row>
    <row r="54" spans="2:11">
      <c r="B54" s="7" t="s">
        <v>127</v>
      </c>
      <c r="C54" s="4" t="s">
        <v>128</v>
      </c>
      <c r="D54">
        <v>132734</v>
      </c>
      <c r="E54" s="12">
        <v>330425184</v>
      </c>
      <c r="F54">
        <v>4.0170666894445917E-4</v>
      </c>
      <c r="G54">
        <v>82289916</v>
      </c>
      <c r="H54">
        <f t="shared" ref="H54:H59" si="5">D54/G54</f>
        <v>1.6130044415162605E-3</v>
      </c>
      <c r="I54" s="12">
        <v>9147593</v>
      </c>
      <c r="J54">
        <f t="shared" si="4"/>
        <v>1.4510265159370339E-2</v>
      </c>
      <c r="K54">
        <v>34</v>
      </c>
    </row>
    <row r="55" spans="2:11">
      <c r="B55" s="7" t="s">
        <v>130</v>
      </c>
      <c r="C55" s="4" t="s">
        <v>131</v>
      </c>
      <c r="D55">
        <v>514000</v>
      </c>
      <c r="E55" s="12">
        <v>1397897720</v>
      </c>
      <c r="F55">
        <v>3.6769499845811323E-4</v>
      </c>
      <c r="G55">
        <v>338099542</v>
      </c>
      <c r="H55">
        <f t="shared" si="5"/>
        <v>1.5202623374154112E-3</v>
      </c>
      <c r="I55" s="12">
        <v>9326410</v>
      </c>
      <c r="J55">
        <f t="shared" si="4"/>
        <v>5.5112310095738873E-2</v>
      </c>
      <c r="K55">
        <v>146</v>
      </c>
    </row>
    <row r="56" spans="2:11">
      <c r="B56" s="7" t="s">
        <v>133</v>
      </c>
      <c r="C56" s="4" t="s">
        <v>82</v>
      </c>
      <c r="D56" s="11">
        <v>24360</v>
      </c>
      <c r="E56" s="12">
        <v>66052076</v>
      </c>
      <c r="F56">
        <v>3.6879991478239079E-4</v>
      </c>
      <c r="G56">
        <v>15634443</v>
      </c>
      <c r="H56">
        <f t="shared" si="5"/>
        <v>1.5580983601398528E-3</v>
      </c>
      <c r="I56" s="12">
        <v>241930</v>
      </c>
      <c r="J56">
        <f t="shared" si="4"/>
        <v>0.10069028231306576</v>
      </c>
      <c r="K56">
        <v>279.95</v>
      </c>
    </row>
    <row r="57" spans="2:11">
      <c r="B57" s="7" t="s">
        <v>135</v>
      </c>
      <c r="C57" s="4" t="s">
        <v>136</v>
      </c>
      <c r="D57">
        <v>9542</v>
      </c>
      <c r="E57" s="12">
        <v>25809973</v>
      </c>
      <c r="F57">
        <v>3.6970205276851706E-4</v>
      </c>
      <c r="G57">
        <v>6359616</v>
      </c>
      <c r="H57">
        <f t="shared" si="5"/>
        <v>1.5004050559027464E-3</v>
      </c>
      <c r="I57" s="12">
        <v>7633565</v>
      </c>
      <c r="J57">
        <f t="shared" si="4"/>
        <v>1.2500057312671078E-3</v>
      </c>
      <c r="K57">
        <v>3</v>
      </c>
    </row>
    <row r="58" spans="2:11">
      <c r="B58" s="7" t="s">
        <v>138</v>
      </c>
      <c r="C58" s="4" t="s">
        <v>139</v>
      </c>
      <c r="D58" s="7">
        <v>23789</v>
      </c>
      <c r="E58" s="12">
        <v>164098818</v>
      </c>
      <c r="F58">
        <v>1.4496752804154872E-4</v>
      </c>
      <c r="G58">
        <v>60022806</v>
      </c>
      <c r="H58">
        <f t="shared" si="5"/>
        <v>3.9633268727889861E-4</v>
      </c>
      <c r="I58" s="12">
        <v>130168</v>
      </c>
      <c r="J58">
        <f t="shared" si="4"/>
        <v>0.18275613053899575</v>
      </c>
      <c r="K58">
        <v>1183</v>
      </c>
    </row>
    <row r="59" spans="2:11">
      <c r="B59" s="7" t="s">
        <v>141</v>
      </c>
      <c r="C59" s="4" t="s">
        <v>142</v>
      </c>
      <c r="D59" s="7">
        <v>259200</v>
      </c>
      <c r="E59" s="12">
        <v>238181034</v>
      </c>
      <c r="F59">
        <v>1.0882478577198553E-3</v>
      </c>
      <c r="G59">
        <v>97689286</v>
      </c>
      <c r="H59">
        <f t="shared" si="5"/>
        <v>2.6533104152281347E-3</v>
      </c>
      <c r="I59" s="12">
        <v>882623</v>
      </c>
      <c r="J59">
        <f t="shared" si="4"/>
        <v>0.29367011736607818</v>
      </c>
      <c r="K59">
        <v>277</v>
      </c>
    </row>
    <row r="60" spans="2:11">
      <c r="G60" t="s">
        <v>153</v>
      </c>
    </row>
    <row r="63" spans="2:11">
      <c r="D63" s="7" t="s">
        <v>154</v>
      </c>
      <c r="E63" s="10">
        <v>2366625</v>
      </c>
      <c r="F63" s="7" t="s">
        <v>157</v>
      </c>
    </row>
    <row r="64" spans="2:11">
      <c r="E64">
        <f>E63/I53</f>
        <v>0.79598848374977715</v>
      </c>
    </row>
    <row r="65" spans="4:6">
      <c r="D65" s="7" t="s">
        <v>155</v>
      </c>
      <c r="E65" s="10">
        <v>69000</v>
      </c>
      <c r="F65" t="s">
        <v>156</v>
      </c>
    </row>
    <row r="66" spans="4:6">
      <c r="E66">
        <f>E65/I53</f>
        <v>2.3207396769126764E-2</v>
      </c>
    </row>
  </sheetData>
  <autoFilter ref="J4:K4" xr:uid="{287C1670-7A80-944E-A092-B52001C2C01A}">
    <sortState xmlns:xlrd2="http://schemas.microsoft.com/office/spreadsheetml/2017/richdata2" ref="J5:K41">
      <sortCondition ref="K4:K41"/>
    </sortState>
  </autoFilter>
  <mergeCells count="12">
    <mergeCell ref="T12:T25"/>
    <mergeCell ref="T26:T32"/>
    <mergeCell ref="T33:T40"/>
    <mergeCell ref="L19:L26"/>
    <mergeCell ref="L11:L18"/>
    <mergeCell ref="L27:L35"/>
    <mergeCell ref="L36:L39"/>
    <mergeCell ref="D1:F1"/>
    <mergeCell ref="D2:E2"/>
    <mergeCell ref="A3:B3"/>
    <mergeCell ref="L5:L10"/>
    <mergeCell ref="T6:T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F9762-A46F-424F-8185-B70B5BC484D4}">
  <dimension ref="A1:F53"/>
  <sheetViews>
    <sheetView tabSelected="1" topLeftCell="A16" workbookViewId="0">
      <selection activeCell="D27" sqref="D27"/>
    </sheetView>
  </sheetViews>
  <sheetFormatPr baseColWidth="10" defaultRowHeight="16"/>
  <cols>
    <col min="2" max="2" width="24.1640625" bestFit="1" customWidth="1"/>
  </cols>
  <sheetData>
    <row r="1" spans="1:6">
      <c r="A1" t="s">
        <v>0</v>
      </c>
      <c r="B1" t="s">
        <v>0</v>
      </c>
      <c r="D1" s="19" t="s">
        <v>98</v>
      </c>
      <c r="E1" s="15"/>
      <c r="F1" s="15"/>
    </row>
    <row r="2" spans="1:6">
      <c r="A2" t="s">
        <v>0</v>
      </c>
      <c r="B2" t="s">
        <v>0</v>
      </c>
      <c r="D2" s="14"/>
      <c r="E2" s="15"/>
    </row>
    <row r="3" spans="1:6">
      <c r="A3" s="14" t="s">
        <v>3</v>
      </c>
      <c r="B3" s="15" t="s">
        <v>0</v>
      </c>
      <c r="D3" t="s">
        <v>0</v>
      </c>
      <c r="E3" s="1"/>
    </row>
    <row r="4" spans="1:6">
      <c r="A4" t="s">
        <v>5</v>
      </c>
      <c r="B4" t="s">
        <v>6</v>
      </c>
      <c r="C4" s="3" t="s">
        <v>48</v>
      </c>
      <c r="D4" t="s">
        <v>11</v>
      </c>
      <c r="E4" s="7" t="s">
        <v>108</v>
      </c>
    </row>
    <row r="5" spans="1:6">
      <c r="A5">
        <v>1</v>
      </c>
      <c r="B5" t="s">
        <v>12</v>
      </c>
      <c r="C5" s="4" t="s">
        <v>49</v>
      </c>
    </row>
    <row r="6" spans="1:6">
      <c r="A6">
        <v>2</v>
      </c>
      <c r="B6" t="s">
        <v>13</v>
      </c>
      <c r="C6" s="4" t="s">
        <v>50</v>
      </c>
    </row>
    <row r="7" spans="1:6">
      <c r="A7">
        <v>3</v>
      </c>
      <c r="B7" t="s">
        <v>14</v>
      </c>
      <c r="C7" s="4" t="s">
        <v>51</v>
      </c>
    </row>
    <row r="8" spans="1:6">
      <c r="A8">
        <v>4</v>
      </c>
      <c r="B8" t="s">
        <v>15</v>
      </c>
      <c r="C8" s="4" t="s">
        <v>52</v>
      </c>
    </row>
    <row r="9" spans="1:6">
      <c r="A9">
        <v>5</v>
      </c>
      <c r="B9" t="s">
        <v>16</v>
      </c>
      <c r="C9" s="4" t="s">
        <v>53</v>
      </c>
    </row>
    <row r="10" spans="1:6">
      <c r="A10">
        <v>6</v>
      </c>
      <c r="B10" t="s">
        <v>17</v>
      </c>
      <c r="C10" s="4" t="s">
        <v>54</v>
      </c>
    </row>
    <row r="11" spans="1:6">
      <c r="A11">
        <v>7</v>
      </c>
      <c r="B11" t="s">
        <v>18</v>
      </c>
      <c r="C11" s="4" t="s">
        <v>55</v>
      </c>
    </row>
    <row r="12" spans="1:6">
      <c r="A12">
        <v>8</v>
      </c>
      <c r="B12" t="s">
        <v>19</v>
      </c>
      <c r="C12" s="4" t="s">
        <v>56</v>
      </c>
    </row>
    <row r="13" spans="1:6">
      <c r="A13">
        <v>9</v>
      </c>
      <c r="B13" t="s">
        <v>20</v>
      </c>
      <c r="C13" s="4" t="s">
        <v>57</v>
      </c>
    </row>
    <row r="14" spans="1:6">
      <c r="A14">
        <v>10</v>
      </c>
      <c r="B14" t="s">
        <v>21</v>
      </c>
      <c r="C14" s="4" t="s">
        <v>58</v>
      </c>
    </row>
    <row r="15" spans="1:6">
      <c r="A15">
        <v>11</v>
      </c>
      <c r="B15" t="s">
        <v>22</v>
      </c>
      <c r="C15" s="4" t="s">
        <v>59</v>
      </c>
    </row>
    <row r="16" spans="1:6">
      <c r="A16">
        <v>12</v>
      </c>
      <c r="B16" t="s">
        <v>23</v>
      </c>
      <c r="C16" s="4" t="s">
        <v>60</v>
      </c>
    </row>
    <row r="17" spans="1:3">
      <c r="A17">
        <v>13</v>
      </c>
      <c r="B17" t="s">
        <v>24</v>
      </c>
      <c r="C17" s="4" t="s">
        <v>61</v>
      </c>
    </row>
    <row r="18" spans="1:3">
      <c r="A18">
        <v>14</v>
      </c>
      <c r="B18" t="s">
        <v>25</v>
      </c>
      <c r="C18" s="4" t="s">
        <v>62</v>
      </c>
    </row>
    <row r="19" spans="1:3">
      <c r="A19">
        <v>15</v>
      </c>
      <c r="B19" t="s">
        <v>26</v>
      </c>
      <c r="C19" s="4" t="s">
        <v>63</v>
      </c>
    </row>
    <row r="20" spans="1:3">
      <c r="A20">
        <v>16</v>
      </c>
      <c r="B20" t="s">
        <v>27</v>
      </c>
      <c r="C20" s="4" t="s">
        <v>64</v>
      </c>
    </row>
    <row r="21" spans="1:3">
      <c r="A21">
        <v>17</v>
      </c>
      <c r="B21" t="s">
        <v>28</v>
      </c>
      <c r="C21" s="4" t="s">
        <v>65</v>
      </c>
    </row>
    <row r="22" spans="1:3">
      <c r="A22">
        <v>18</v>
      </c>
      <c r="B22" t="s">
        <v>29</v>
      </c>
      <c r="C22" s="4" t="s">
        <v>66</v>
      </c>
    </row>
    <row r="23" spans="1:3">
      <c r="A23">
        <v>19</v>
      </c>
      <c r="B23" t="s">
        <v>30</v>
      </c>
      <c r="C23" s="4" t="s">
        <v>67</v>
      </c>
    </row>
    <row r="24" spans="1:3">
      <c r="A24">
        <v>20</v>
      </c>
      <c r="B24" t="s">
        <v>31</v>
      </c>
      <c r="C24" s="4" t="s">
        <v>68</v>
      </c>
    </row>
    <row r="25" spans="1:3">
      <c r="A25">
        <v>21</v>
      </c>
      <c r="B25" t="s">
        <v>32</v>
      </c>
      <c r="C25" s="4" t="s">
        <v>69</v>
      </c>
    </row>
    <row r="26" spans="1:3">
      <c r="A26">
        <v>22</v>
      </c>
      <c r="B26" t="s">
        <v>33</v>
      </c>
      <c r="C26" s="4" t="s">
        <v>70</v>
      </c>
    </row>
    <row r="27" spans="1:3">
      <c r="A27">
        <v>23</v>
      </c>
      <c r="B27" t="s">
        <v>34</v>
      </c>
      <c r="C27" s="4" t="s">
        <v>71</v>
      </c>
    </row>
    <row r="28" spans="1:3">
      <c r="A28">
        <v>24</v>
      </c>
      <c r="B28" t="s">
        <v>35</v>
      </c>
      <c r="C28" s="4" t="s">
        <v>72</v>
      </c>
    </row>
    <row r="29" spans="1:3">
      <c r="A29">
        <v>25</v>
      </c>
      <c r="B29" t="s">
        <v>36</v>
      </c>
      <c r="C29" s="4" t="s">
        <v>73</v>
      </c>
    </row>
    <row r="30" spans="1:3">
      <c r="A30">
        <v>26</v>
      </c>
      <c r="B30" t="s">
        <v>37</v>
      </c>
      <c r="C30" s="4" t="s">
        <v>74</v>
      </c>
    </row>
    <row r="31" spans="1:3">
      <c r="A31">
        <v>27</v>
      </c>
      <c r="B31" s="7" t="s">
        <v>38</v>
      </c>
      <c r="C31" s="4" t="s">
        <v>75</v>
      </c>
    </row>
    <row r="32" spans="1:3">
      <c r="A32">
        <v>28</v>
      </c>
      <c r="B32" s="7" t="s">
        <v>101</v>
      </c>
      <c r="C32" s="4" t="s">
        <v>76</v>
      </c>
    </row>
    <row r="33" spans="1:5">
      <c r="A33">
        <v>29</v>
      </c>
      <c r="B33" t="s">
        <v>40</v>
      </c>
      <c r="C33" s="4" t="s">
        <v>77</v>
      </c>
    </row>
    <row r="34" spans="1:5">
      <c r="A34">
        <v>30</v>
      </c>
      <c r="B34" t="s">
        <v>41</v>
      </c>
      <c r="C34" s="4" t="s">
        <v>78</v>
      </c>
    </row>
    <row r="35" spans="1:5">
      <c r="A35">
        <v>31</v>
      </c>
      <c r="B35" t="s">
        <v>42</v>
      </c>
      <c r="C35" s="4" t="s">
        <v>79</v>
      </c>
    </row>
    <row r="36" spans="1:5">
      <c r="A36">
        <v>32</v>
      </c>
      <c r="B36" t="s">
        <v>43</v>
      </c>
      <c r="C36" s="4" t="s">
        <v>80</v>
      </c>
    </row>
    <row r="37" spans="1:5">
      <c r="A37">
        <v>33</v>
      </c>
      <c r="B37" t="s">
        <v>44</v>
      </c>
      <c r="C37" s="4" t="s">
        <v>81</v>
      </c>
    </row>
    <row r="38" spans="1:5">
      <c r="A38">
        <v>34</v>
      </c>
      <c r="B38" t="s">
        <v>45</v>
      </c>
      <c r="C38" s="4" t="s">
        <v>82</v>
      </c>
    </row>
    <row r="39" spans="1:5">
      <c r="A39">
        <v>35</v>
      </c>
      <c r="B39" t="s">
        <v>46</v>
      </c>
      <c r="C39" s="4" t="s">
        <v>83</v>
      </c>
    </row>
    <row r="40" spans="1:5">
      <c r="A40">
        <v>36</v>
      </c>
      <c r="B40" t="s">
        <v>47</v>
      </c>
      <c r="C40" s="4" t="s">
        <v>84</v>
      </c>
    </row>
    <row r="41" spans="1:5">
      <c r="A41" t="s">
        <v>0</v>
      </c>
      <c r="B41" s="7" t="s">
        <v>100</v>
      </c>
      <c r="C41" s="4" t="s">
        <v>99</v>
      </c>
      <c r="D41">
        <v>21271</v>
      </c>
      <c r="E41" s="8" t="s">
        <v>106</v>
      </c>
    </row>
    <row r="42" spans="1:5">
      <c r="B42" s="7" t="s">
        <v>103</v>
      </c>
      <c r="C42" s="4" t="s">
        <v>102</v>
      </c>
      <c r="D42">
        <v>2625</v>
      </c>
      <c r="E42" s="8" t="s">
        <v>107</v>
      </c>
    </row>
    <row r="43" spans="1:5">
      <c r="B43" s="7" t="s">
        <v>104</v>
      </c>
      <c r="C43" s="4" t="s">
        <v>105</v>
      </c>
      <c r="D43">
        <v>188</v>
      </c>
      <c r="E43" s="8" t="s">
        <v>109</v>
      </c>
    </row>
    <row r="44" spans="1:5">
      <c r="B44" s="7" t="s">
        <v>178</v>
      </c>
      <c r="C44" s="4" t="s">
        <v>179</v>
      </c>
      <c r="D44">
        <v>400</v>
      </c>
      <c r="E44" s="8" t="s">
        <v>180</v>
      </c>
    </row>
    <row r="45" spans="1:5">
      <c r="B45" s="7" t="s">
        <v>110</v>
      </c>
      <c r="C45" s="4" t="s">
        <v>111</v>
      </c>
      <c r="D45">
        <v>32000</v>
      </c>
      <c r="E45" s="8" t="s">
        <v>112</v>
      </c>
    </row>
    <row r="51" spans="2:5">
      <c r="B51" t="s">
        <v>11</v>
      </c>
      <c r="D51">
        <v>1551000</v>
      </c>
    </row>
    <row r="52" spans="2:5">
      <c r="D52">
        <v>106484</v>
      </c>
      <c r="E52">
        <f>D52*100/D51</f>
        <v>6.8655061250805929</v>
      </c>
    </row>
    <row r="53" spans="2:5">
      <c r="D53">
        <f>D51-D52</f>
        <v>1444516</v>
      </c>
      <c r="E53" s="7">
        <f>D53*100/D51</f>
        <v>93.1344938749194</v>
      </c>
    </row>
  </sheetData>
  <mergeCells count="3">
    <mergeCell ref="D1:F1"/>
    <mergeCell ref="D2:E2"/>
    <mergeCell ref="A3:B3"/>
  </mergeCells>
  <hyperlinks>
    <hyperlink ref="E41" r:id="rId1" xr:uid="{C276C17D-F950-BC48-863D-3160A30B472C}"/>
    <hyperlink ref="E42" r:id="rId2" xr:uid="{0B568844-789D-C748-8E78-B6F61B98CA1B}"/>
    <hyperlink ref="E43" r:id="rId3" xr:uid="{9EE0F42E-8790-A34C-9094-912EF187AA24}"/>
    <hyperlink ref="E45" r:id="rId4" xr:uid="{D8F20C73-2D3C-1346-984B-28575D1F8F25}"/>
    <hyperlink ref="E44" r:id="rId5" xr:uid="{E5140E38-A2BE-F743-B187-682A6D818D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262A-73A2-9F44-AB0C-854C9E4828A4}">
  <dimension ref="A1:L48"/>
  <sheetViews>
    <sheetView topLeftCell="E7" workbookViewId="0">
      <selection activeCell="K35" sqref="K35:K40"/>
    </sheetView>
  </sheetViews>
  <sheetFormatPr baseColWidth="10" defaultRowHeight="16"/>
  <cols>
    <col min="2" max="2" width="21" customWidth="1"/>
    <col min="3" max="3" width="10.6640625" customWidth="1"/>
  </cols>
  <sheetData>
    <row r="1" spans="1:12">
      <c r="A1" s="7"/>
      <c r="B1" s="19" t="s">
        <v>158</v>
      </c>
      <c r="C1" s="19"/>
      <c r="D1" s="19"/>
      <c r="E1" s="19"/>
      <c r="F1" s="7"/>
    </row>
    <row r="2" spans="1:12">
      <c r="A2" s="7"/>
      <c r="B2" s="19" t="s">
        <v>2</v>
      </c>
      <c r="C2" s="19"/>
      <c r="D2" s="19"/>
      <c r="E2" s="7"/>
      <c r="F2" s="7"/>
    </row>
    <row r="3" spans="1:12" ht="48">
      <c r="A3" s="19" t="s">
        <v>3</v>
      </c>
      <c r="B3" s="19"/>
      <c r="C3" s="5"/>
      <c r="D3" s="7"/>
      <c r="E3" s="5" t="s">
        <v>159</v>
      </c>
      <c r="F3" s="7"/>
    </row>
    <row r="4" spans="1:12">
      <c r="A4" s="7" t="s">
        <v>5</v>
      </c>
      <c r="B4" s="7" t="s">
        <v>6</v>
      </c>
      <c r="C4" s="3" t="s">
        <v>48</v>
      </c>
      <c r="D4" s="7" t="s">
        <v>160</v>
      </c>
      <c r="E4" s="7" t="s">
        <v>161</v>
      </c>
      <c r="F4" s="7" t="s">
        <v>11</v>
      </c>
      <c r="J4" s="7" t="s">
        <v>166</v>
      </c>
      <c r="K4" s="7" t="s">
        <v>113</v>
      </c>
    </row>
    <row r="5" spans="1:12">
      <c r="A5" s="7">
        <v>1</v>
      </c>
      <c r="B5" s="7" t="s">
        <v>12</v>
      </c>
      <c r="C5" s="4" t="s">
        <v>49</v>
      </c>
      <c r="D5" s="7">
        <v>58</v>
      </c>
      <c r="E5" s="7">
        <v>356</v>
      </c>
      <c r="F5" s="7">
        <v>414</v>
      </c>
      <c r="H5">
        <f>E5/D5</f>
        <v>6.1379310344827589</v>
      </c>
      <c r="J5" s="13">
        <f>Location!E14/Location!D14</f>
        <v>4.1073384446878421E-2</v>
      </c>
      <c r="K5" s="4" t="s">
        <v>56</v>
      </c>
      <c r="L5" s="16" t="s">
        <v>171</v>
      </c>
    </row>
    <row r="6" spans="1:12">
      <c r="A6" s="7">
        <v>2</v>
      </c>
      <c r="B6" s="7" t="s">
        <v>13</v>
      </c>
      <c r="C6" s="4" t="s">
        <v>50</v>
      </c>
      <c r="D6" s="7">
        <v>12713</v>
      </c>
      <c r="E6" s="7">
        <v>50908</v>
      </c>
      <c r="F6" s="7">
        <v>63621</v>
      </c>
      <c r="H6">
        <f t="shared" ref="H6:H40" si="0">E6/D6</f>
        <v>4.0044049398253758</v>
      </c>
      <c r="J6" s="13">
        <f>Location!E10/Location!D10</f>
        <v>0.16243654822335024</v>
      </c>
      <c r="K6" s="4" t="s">
        <v>55</v>
      </c>
      <c r="L6" s="17"/>
    </row>
    <row r="7" spans="1:12">
      <c r="A7" s="7">
        <v>3</v>
      </c>
      <c r="B7" s="7" t="s">
        <v>14</v>
      </c>
      <c r="C7" s="4" t="s">
        <v>51</v>
      </c>
      <c r="D7" s="7">
        <v>438</v>
      </c>
      <c r="E7" s="7">
        <v>3355</v>
      </c>
      <c r="F7" s="7">
        <v>3793</v>
      </c>
      <c r="H7">
        <f t="shared" si="0"/>
        <v>7.6598173515981731</v>
      </c>
      <c r="J7" s="13">
        <f>Location!E31/Location!D31</f>
        <v>1.1174785100286533</v>
      </c>
      <c r="K7" s="4" t="s">
        <v>122</v>
      </c>
      <c r="L7" s="16" t="s">
        <v>169</v>
      </c>
    </row>
    <row r="8" spans="1:12">
      <c r="A8" s="7">
        <v>4</v>
      </c>
      <c r="B8" s="7" t="s">
        <v>15</v>
      </c>
      <c r="C8" s="4" t="s">
        <v>52</v>
      </c>
      <c r="D8" s="7">
        <v>3653</v>
      </c>
      <c r="E8" s="7">
        <v>62671</v>
      </c>
      <c r="F8" s="7">
        <v>66324</v>
      </c>
      <c r="H8">
        <f t="shared" si="0"/>
        <v>17.15603613468382</v>
      </c>
      <c r="J8" s="13">
        <f>Location!E28/Location!D28</f>
        <v>2.0333333333333332</v>
      </c>
      <c r="K8" s="4" t="s">
        <v>72</v>
      </c>
      <c r="L8" s="16"/>
    </row>
    <row r="9" spans="1:12">
      <c r="A9" s="7">
        <v>5</v>
      </c>
      <c r="B9" s="7" t="s">
        <v>16</v>
      </c>
      <c r="C9" s="4" t="s">
        <v>124</v>
      </c>
      <c r="D9" s="7">
        <v>9086</v>
      </c>
      <c r="E9" s="7">
        <v>80138</v>
      </c>
      <c r="F9" s="7">
        <v>89224</v>
      </c>
      <c r="H9">
        <f t="shared" si="0"/>
        <v>8.8199427690953112</v>
      </c>
      <c r="J9" s="13">
        <f>Location!E21/Location!D21</f>
        <v>2.543000769892668</v>
      </c>
      <c r="K9" s="4" t="s">
        <v>64</v>
      </c>
      <c r="L9" s="16"/>
    </row>
    <row r="10" spans="1:12">
      <c r="A10" s="7">
        <v>6</v>
      </c>
      <c r="B10" s="7" t="s">
        <v>17</v>
      </c>
      <c r="C10" s="4" t="s">
        <v>55</v>
      </c>
      <c r="D10" s="7">
        <v>197</v>
      </c>
      <c r="E10" s="7">
        <v>32</v>
      </c>
      <c r="F10" s="7">
        <v>229</v>
      </c>
      <c r="H10">
        <f t="shared" si="0"/>
        <v>0.16243654822335024</v>
      </c>
      <c r="J10" s="13">
        <f>Location!E13/Location!D13</f>
        <v>2.5897435897435899</v>
      </c>
      <c r="K10" s="4" t="s">
        <v>120</v>
      </c>
      <c r="L10" s="16"/>
    </row>
    <row r="11" spans="1:12">
      <c r="A11" s="7">
        <v>7</v>
      </c>
      <c r="B11" s="7" t="s">
        <v>18</v>
      </c>
      <c r="C11" s="4" t="s">
        <v>54</v>
      </c>
      <c r="D11" s="7">
        <v>6227</v>
      </c>
      <c r="E11" s="7">
        <v>50047</v>
      </c>
      <c r="F11" s="7">
        <v>56274</v>
      </c>
      <c r="H11">
        <f t="shared" si="0"/>
        <v>8.0370965151758469</v>
      </c>
      <c r="J11" s="13">
        <f>Location!E36/Location!D36</f>
        <v>2.7241712828629208</v>
      </c>
      <c r="K11" s="4" t="s">
        <v>81</v>
      </c>
      <c r="L11" s="16"/>
    </row>
    <row r="12" spans="1:12">
      <c r="A12" s="7">
        <v>8</v>
      </c>
      <c r="B12" s="7" t="s">
        <v>19</v>
      </c>
      <c r="C12" s="4" t="s">
        <v>57</v>
      </c>
      <c r="D12" s="7">
        <v>36</v>
      </c>
      <c r="E12" s="7">
        <v>310</v>
      </c>
      <c r="F12" s="7">
        <v>346</v>
      </c>
      <c r="H12">
        <f t="shared" si="0"/>
        <v>8.6111111111111107</v>
      </c>
      <c r="J12" s="13">
        <f>Location!E23/Location!D23</f>
        <v>2.75</v>
      </c>
      <c r="K12" s="4" t="s">
        <v>121</v>
      </c>
      <c r="L12" s="16"/>
    </row>
    <row r="13" spans="1:12">
      <c r="A13" s="7">
        <v>9</v>
      </c>
      <c r="B13" s="7" t="s">
        <v>20</v>
      </c>
      <c r="C13" s="4" t="s">
        <v>120</v>
      </c>
      <c r="D13" s="7">
        <v>39</v>
      </c>
      <c r="E13" s="7">
        <v>101</v>
      </c>
      <c r="F13" s="7">
        <v>140</v>
      </c>
      <c r="H13">
        <f t="shared" si="0"/>
        <v>2.5897435897435899</v>
      </c>
      <c r="J13" s="13">
        <f>Location!E35/Location!D35</f>
        <v>2.9113932420815978</v>
      </c>
      <c r="K13" s="4" t="s">
        <v>79</v>
      </c>
      <c r="L13" s="16"/>
    </row>
    <row r="14" spans="1:12">
      <c r="A14" s="7">
        <v>10</v>
      </c>
      <c r="B14" s="7" t="s">
        <v>21</v>
      </c>
      <c r="C14" s="4" t="s">
        <v>56</v>
      </c>
      <c r="D14" s="7">
        <v>5478</v>
      </c>
      <c r="E14" s="7">
        <v>225</v>
      </c>
      <c r="F14" s="7">
        <v>5703</v>
      </c>
      <c r="H14">
        <f t="shared" si="0"/>
        <v>4.1073384446878421E-2</v>
      </c>
      <c r="J14" s="13">
        <f>Location!E25/Location!D25</f>
        <v>3.26098752034726</v>
      </c>
      <c r="K14" s="4" t="s">
        <v>69</v>
      </c>
      <c r="L14" s="16" t="s">
        <v>170</v>
      </c>
    </row>
    <row r="15" spans="1:12">
      <c r="A15" s="7">
        <v>11</v>
      </c>
      <c r="B15" s="7" t="s">
        <v>22</v>
      </c>
      <c r="C15" s="4" t="s">
        <v>58</v>
      </c>
      <c r="D15" s="7">
        <v>323</v>
      </c>
      <c r="E15" s="7">
        <v>1163</v>
      </c>
      <c r="F15" s="7">
        <v>1486</v>
      </c>
      <c r="H15">
        <f t="shared" si="0"/>
        <v>3.6006191950464395</v>
      </c>
      <c r="J15" s="13">
        <f>Location!E17/Location!D17</f>
        <v>3.3484848484848486</v>
      </c>
      <c r="K15" s="4" t="s">
        <v>61</v>
      </c>
      <c r="L15" s="17"/>
    </row>
    <row r="16" spans="1:12">
      <c r="A16" s="7">
        <v>12</v>
      </c>
      <c r="B16" s="7" t="s">
        <v>23</v>
      </c>
      <c r="C16" s="4" t="s">
        <v>59</v>
      </c>
      <c r="D16" s="7">
        <v>12330</v>
      </c>
      <c r="E16" s="7">
        <v>42251</v>
      </c>
      <c r="F16" s="7">
        <v>54581</v>
      </c>
      <c r="H16">
        <f t="shared" si="0"/>
        <v>3.4266828872668289</v>
      </c>
      <c r="J16" s="13">
        <f>Location!E16/Location!D16</f>
        <v>3.4266828872668289</v>
      </c>
      <c r="K16" s="4" t="s">
        <v>59</v>
      </c>
      <c r="L16" s="17"/>
    </row>
    <row r="17" spans="1:12">
      <c r="A17" s="7">
        <v>13</v>
      </c>
      <c r="B17" s="7" t="s">
        <v>24</v>
      </c>
      <c r="C17" s="4" t="s">
        <v>61</v>
      </c>
      <c r="D17" s="7">
        <v>5412</v>
      </c>
      <c r="E17" s="7">
        <v>18122</v>
      </c>
      <c r="F17" s="7">
        <v>23534</v>
      </c>
      <c r="H17">
        <f t="shared" si="0"/>
        <v>3.3484848484848486</v>
      </c>
      <c r="J17" s="13">
        <f>Location!E32/Location!D32</f>
        <v>3.4857456140350878</v>
      </c>
      <c r="K17" s="4" t="s">
        <v>75</v>
      </c>
      <c r="L17" s="17"/>
    </row>
    <row r="18" spans="1:12">
      <c r="A18" s="7">
        <v>14</v>
      </c>
      <c r="B18" s="7" t="s">
        <v>25</v>
      </c>
      <c r="C18" s="4" t="s">
        <v>60</v>
      </c>
      <c r="D18" s="7">
        <v>782</v>
      </c>
      <c r="E18" s="7">
        <v>17430</v>
      </c>
      <c r="F18" s="7">
        <v>18212</v>
      </c>
      <c r="H18">
        <f t="shared" si="0"/>
        <v>22.289002557544759</v>
      </c>
      <c r="J18" s="13">
        <f>Location!E15/Location!D15</f>
        <v>3.6006191950464395</v>
      </c>
      <c r="K18" s="4" t="s">
        <v>58</v>
      </c>
      <c r="L18" s="17"/>
    </row>
    <row r="19" spans="1:12">
      <c r="A19" s="7">
        <v>15</v>
      </c>
      <c r="B19" s="7" t="s">
        <v>26</v>
      </c>
      <c r="C19" s="4" t="s">
        <v>63</v>
      </c>
      <c r="D19" s="7">
        <v>3176</v>
      </c>
      <c r="E19" s="7">
        <v>26532</v>
      </c>
      <c r="F19" s="7">
        <v>29708</v>
      </c>
      <c r="H19">
        <f t="shared" si="0"/>
        <v>8.3539042821158684</v>
      </c>
      <c r="J19" s="13">
        <f>Location!E6/Location!D6</f>
        <v>4.0044049398253758</v>
      </c>
      <c r="K19" s="4" t="s">
        <v>50</v>
      </c>
      <c r="L19" s="17"/>
    </row>
    <row r="20" spans="1:12">
      <c r="A20" s="7">
        <v>16</v>
      </c>
      <c r="B20" s="7" t="s">
        <v>27</v>
      </c>
      <c r="C20" s="4" t="s">
        <v>62</v>
      </c>
      <c r="D20" s="7">
        <v>4228</v>
      </c>
      <c r="E20" s="7">
        <v>41680</v>
      </c>
      <c r="F20" s="7">
        <v>45908</v>
      </c>
      <c r="H20">
        <f t="shared" si="0"/>
        <v>9.8580889309366135</v>
      </c>
      <c r="J20" s="13">
        <f>Location!E22/Location!D22</f>
        <v>4.0364897466827507</v>
      </c>
      <c r="K20" s="4" t="s">
        <v>65</v>
      </c>
      <c r="L20" s="17"/>
    </row>
    <row r="21" spans="1:12">
      <c r="A21" s="7">
        <v>17</v>
      </c>
      <c r="B21" s="7" t="s">
        <v>28</v>
      </c>
      <c r="C21" s="4" t="s">
        <v>64</v>
      </c>
      <c r="D21" s="7">
        <v>22081</v>
      </c>
      <c r="E21" s="7">
        <v>56152</v>
      </c>
      <c r="F21" s="7">
        <v>78233</v>
      </c>
      <c r="H21">
        <f t="shared" si="0"/>
        <v>2.543000769892668</v>
      </c>
      <c r="J21" s="13">
        <f>Location!E29/Location!D29</f>
        <v>4.7214137214137217</v>
      </c>
      <c r="K21" s="4" t="s">
        <v>123</v>
      </c>
      <c r="L21" s="17"/>
    </row>
    <row r="22" spans="1:12">
      <c r="A22" s="7">
        <v>18</v>
      </c>
      <c r="B22" s="7" t="s">
        <v>29</v>
      </c>
      <c r="C22" s="4" t="s">
        <v>65</v>
      </c>
      <c r="D22" s="7">
        <v>3316</v>
      </c>
      <c r="E22" s="7">
        <v>13385</v>
      </c>
      <c r="F22" s="7">
        <v>16701</v>
      </c>
      <c r="H22">
        <f t="shared" si="0"/>
        <v>4.0364897466827507</v>
      </c>
      <c r="J22" s="13">
        <f>Location!E33/Location!D33</f>
        <v>4.9847953877458737</v>
      </c>
      <c r="K22" s="4" t="s">
        <v>77</v>
      </c>
      <c r="L22" s="17"/>
    </row>
    <row r="23" spans="1:12">
      <c r="A23" s="7">
        <v>19</v>
      </c>
      <c r="B23" s="7" t="s">
        <v>30</v>
      </c>
      <c r="C23" s="4" t="s">
        <v>121</v>
      </c>
      <c r="D23" s="7">
        <v>12</v>
      </c>
      <c r="E23" s="7">
        <v>33</v>
      </c>
      <c r="F23" s="7">
        <v>45</v>
      </c>
      <c r="H23">
        <f t="shared" si="0"/>
        <v>2.75</v>
      </c>
      <c r="J23" s="13">
        <f>Location!E24/Location!D24</f>
        <v>5.3353894234723249</v>
      </c>
      <c r="K23" s="4" t="s">
        <v>71</v>
      </c>
      <c r="L23" s="16" t="s">
        <v>168</v>
      </c>
    </row>
    <row r="24" spans="1:12">
      <c r="A24" s="7">
        <v>20</v>
      </c>
      <c r="B24" s="7" t="s">
        <v>31</v>
      </c>
      <c r="C24" s="4" t="s">
        <v>71</v>
      </c>
      <c r="D24" s="7">
        <v>24318</v>
      </c>
      <c r="E24" s="7">
        <v>129746</v>
      </c>
      <c r="F24" s="7">
        <v>154064</v>
      </c>
      <c r="H24">
        <f t="shared" si="0"/>
        <v>5.3353894234723249</v>
      </c>
      <c r="J24" s="13">
        <f>Location!E26/Location!D26</f>
        <v>5.8904694167852059</v>
      </c>
      <c r="K24" s="4" t="s">
        <v>70</v>
      </c>
      <c r="L24" s="17"/>
    </row>
    <row r="25" spans="1:12">
      <c r="A25" s="7">
        <v>21</v>
      </c>
      <c r="B25" s="7" t="s">
        <v>32</v>
      </c>
      <c r="C25" s="4" t="s">
        <v>69</v>
      </c>
      <c r="D25" s="7">
        <v>25802</v>
      </c>
      <c r="E25" s="7">
        <v>84140</v>
      </c>
      <c r="F25" s="7">
        <v>109942</v>
      </c>
      <c r="H25">
        <f t="shared" si="0"/>
        <v>3.26098752034726</v>
      </c>
      <c r="J25" s="13">
        <f>Location!E5/Location!D5</f>
        <v>6.1379310344827589</v>
      </c>
      <c r="K25" s="4" t="s">
        <v>49</v>
      </c>
      <c r="L25" s="17"/>
    </row>
    <row r="26" spans="1:12">
      <c r="A26" s="7">
        <v>22</v>
      </c>
      <c r="B26" s="7" t="s">
        <v>33</v>
      </c>
      <c r="C26" s="4" t="s">
        <v>70</v>
      </c>
      <c r="D26" s="7">
        <v>703</v>
      </c>
      <c r="E26" s="7">
        <v>4141</v>
      </c>
      <c r="F26" s="7">
        <v>4844</v>
      </c>
      <c r="H26">
        <f t="shared" si="0"/>
        <v>5.8904694167852059</v>
      </c>
      <c r="J26" s="13">
        <f>Location!E40/Location!D40</f>
        <v>6.3588084850308411</v>
      </c>
      <c r="K26" s="4" t="s">
        <v>84</v>
      </c>
      <c r="L26" s="17"/>
    </row>
    <row r="27" spans="1:12">
      <c r="A27" s="7">
        <v>23</v>
      </c>
      <c r="B27" s="7" t="s">
        <v>34</v>
      </c>
      <c r="C27" s="4" t="s">
        <v>68</v>
      </c>
      <c r="D27" s="7">
        <v>1037</v>
      </c>
      <c r="E27" s="7">
        <v>13632</v>
      </c>
      <c r="F27" s="7">
        <v>14669</v>
      </c>
      <c r="H27">
        <f t="shared" si="0"/>
        <v>13.145612343297975</v>
      </c>
      <c r="J27" s="13">
        <f>Location!E7/Location!D7</f>
        <v>7.6598173515981731</v>
      </c>
      <c r="K27" s="4" t="s">
        <v>51</v>
      </c>
      <c r="L27" s="17"/>
    </row>
    <row r="28" spans="1:12">
      <c r="A28" s="7">
        <v>24</v>
      </c>
      <c r="B28" s="7" t="s">
        <v>35</v>
      </c>
      <c r="C28" s="4" t="s">
        <v>72</v>
      </c>
      <c r="D28" s="7">
        <v>1290</v>
      </c>
      <c r="E28" s="7">
        <v>2623</v>
      </c>
      <c r="F28" s="7">
        <v>3913</v>
      </c>
      <c r="H28">
        <f t="shared" si="0"/>
        <v>2.0333333333333332</v>
      </c>
      <c r="J28" s="13">
        <f>Location!E11/Location!D11</f>
        <v>8.0370965151758469</v>
      </c>
      <c r="K28" s="4" t="s">
        <v>54</v>
      </c>
      <c r="L28" s="17"/>
    </row>
    <row r="29" spans="1:12">
      <c r="A29" s="7">
        <v>25</v>
      </c>
      <c r="B29" s="7" t="s">
        <v>36</v>
      </c>
      <c r="C29" s="4" t="s">
        <v>123</v>
      </c>
      <c r="D29" s="7">
        <v>481</v>
      </c>
      <c r="E29" s="7">
        <v>2271</v>
      </c>
      <c r="F29" s="7">
        <v>2752</v>
      </c>
      <c r="H29">
        <f t="shared" si="0"/>
        <v>4.7214137214137217</v>
      </c>
      <c r="J29" s="13">
        <f>Location!E38/Location!D38</f>
        <v>8.1364609108540087</v>
      </c>
      <c r="K29" s="4" t="s">
        <v>83</v>
      </c>
      <c r="L29" s="17"/>
    </row>
    <row r="30" spans="1:12">
      <c r="A30" s="7">
        <v>26</v>
      </c>
      <c r="B30" s="7" t="s">
        <v>37</v>
      </c>
      <c r="C30" s="4" t="s">
        <v>74</v>
      </c>
      <c r="D30" s="7">
        <v>5958</v>
      </c>
      <c r="E30" s="7">
        <v>62759</v>
      </c>
      <c r="F30" s="7">
        <v>68717</v>
      </c>
      <c r="H30">
        <f t="shared" si="0"/>
        <v>10.53356831151393</v>
      </c>
      <c r="J30" s="13">
        <f>Location!E19/Location!D19</f>
        <v>8.3539042821158684</v>
      </c>
      <c r="K30" s="4" t="s">
        <v>63</v>
      </c>
      <c r="L30" s="17"/>
    </row>
    <row r="31" spans="1:12">
      <c r="A31" s="7">
        <v>27</v>
      </c>
      <c r="B31" s="7" t="s">
        <v>38</v>
      </c>
      <c r="C31" s="4" t="s">
        <v>122</v>
      </c>
      <c r="D31" s="7">
        <v>349</v>
      </c>
      <c r="E31" s="7">
        <v>390</v>
      </c>
      <c r="F31" s="7">
        <v>739</v>
      </c>
      <c r="H31">
        <f t="shared" si="0"/>
        <v>1.1174785100286533</v>
      </c>
      <c r="J31" s="13">
        <f>Location!E39/Location!D39</f>
        <v>8.5535279805352804</v>
      </c>
      <c r="K31" s="4" t="s">
        <v>82</v>
      </c>
      <c r="L31" s="17"/>
    </row>
    <row r="32" spans="1:12">
      <c r="A32" s="7">
        <v>28</v>
      </c>
      <c r="B32" s="7" t="s">
        <v>39</v>
      </c>
      <c r="C32" s="4" t="s">
        <v>75</v>
      </c>
      <c r="D32" s="7">
        <v>6384</v>
      </c>
      <c r="E32" s="7">
        <v>22253</v>
      </c>
      <c r="F32" s="7">
        <v>28637</v>
      </c>
      <c r="H32">
        <f t="shared" si="0"/>
        <v>3.4857456140350878</v>
      </c>
      <c r="J32" s="13">
        <f>Location!E12/Location!D12</f>
        <v>8.6111111111111107</v>
      </c>
      <c r="K32" s="4" t="s">
        <v>57</v>
      </c>
      <c r="L32" s="17"/>
    </row>
    <row r="33" spans="1:12">
      <c r="A33" s="7">
        <v>29</v>
      </c>
      <c r="B33" s="7" t="s">
        <v>40</v>
      </c>
      <c r="C33" s="4" t="s">
        <v>77</v>
      </c>
      <c r="D33" s="7">
        <v>17692</v>
      </c>
      <c r="E33" s="7">
        <v>88191</v>
      </c>
      <c r="F33" s="7">
        <v>105883</v>
      </c>
      <c r="H33">
        <f t="shared" si="0"/>
        <v>4.9847953877458737</v>
      </c>
      <c r="J33" s="13">
        <f>Location!E9/Location!D9</f>
        <v>8.8199427690953112</v>
      </c>
      <c r="K33" s="4" t="s">
        <v>124</v>
      </c>
      <c r="L33" s="17"/>
    </row>
    <row r="34" spans="1:12">
      <c r="A34" s="7">
        <v>30</v>
      </c>
      <c r="B34" s="7" t="s">
        <v>41</v>
      </c>
      <c r="C34" s="4" t="s">
        <v>78</v>
      </c>
      <c r="D34" s="7">
        <v>115</v>
      </c>
      <c r="E34" s="7">
        <v>1175</v>
      </c>
      <c r="F34" s="7">
        <v>1290</v>
      </c>
      <c r="H34">
        <f t="shared" si="0"/>
        <v>10.217391304347826</v>
      </c>
      <c r="J34" s="13">
        <f>Location!E20/Location!D20</f>
        <v>9.8580889309366135</v>
      </c>
      <c r="K34" s="4" t="s">
        <v>62</v>
      </c>
      <c r="L34" s="17"/>
    </row>
    <row r="35" spans="1:12">
      <c r="A35" s="7">
        <v>31</v>
      </c>
      <c r="B35" s="7" t="s">
        <v>42</v>
      </c>
      <c r="C35" s="4" t="s">
        <v>79</v>
      </c>
      <c r="D35" s="7">
        <v>15123</v>
      </c>
      <c r="E35" s="7">
        <v>44029</v>
      </c>
      <c r="F35" s="7">
        <v>59152</v>
      </c>
      <c r="H35">
        <f t="shared" si="0"/>
        <v>2.9113932420815978</v>
      </c>
      <c r="J35" s="13">
        <f>Location!E34/Location!D34</f>
        <v>10.217391304347826</v>
      </c>
      <c r="K35" s="4" t="s">
        <v>78</v>
      </c>
      <c r="L35" s="16" t="s">
        <v>167</v>
      </c>
    </row>
    <row r="36" spans="1:12">
      <c r="A36" s="7">
        <v>32</v>
      </c>
      <c r="B36" s="7" t="s">
        <v>43</v>
      </c>
      <c r="C36" s="4" t="s">
        <v>81</v>
      </c>
      <c r="D36" s="7">
        <v>11373</v>
      </c>
      <c r="E36" s="7">
        <v>30982</v>
      </c>
      <c r="F36" s="7">
        <v>42355</v>
      </c>
      <c r="H36">
        <f t="shared" si="0"/>
        <v>2.7241712828629208</v>
      </c>
      <c r="J36" s="13">
        <f>Location!E30/Location!D30</f>
        <v>10.53356831151393</v>
      </c>
      <c r="K36" s="4" t="s">
        <v>74</v>
      </c>
      <c r="L36" s="17"/>
    </row>
    <row r="37" spans="1:12">
      <c r="A37" s="7">
        <v>33</v>
      </c>
      <c r="B37" s="7" t="s">
        <v>44</v>
      </c>
      <c r="C37" s="4" t="s">
        <v>80</v>
      </c>
      <c r="D37" s="7">
        <v>409</v>
      </c>
      <c r="E37" s="7">
        <v>4536</v>
      </c>
      <c r="F37" s="7">
        <v>4945</v>
      </c>
      <c r="H37">
        <f t="shared" si="0"/>
        <v>11.090464547677261</v>
      </c>
      <c r="J37" s="13">
        <f>Location!E37/Location!D37</f>
        <v>11.090464547677261</v>
      </c>
      <c r="K37" s="4" t="s">
        <v>80</v>
      </c>
      <c r="L37" s="17"/>
    </row>
    <row r="38" spans="1:12">
      <c r="A38" s="7">
        <v>34</v>
      </c>
      <c r="B38" s="7" t="s">
        <v>45</v>
      </c>
      <c r="C38" s="4" t="s">
        <v>83</v>
      </c>
      <c r="D38" s="7">
        <v>29906</v>
      </c>
      <c r="E38" s="7">
        <v>243329</v>
      </c>
      <c r="F38" s="7">
        <v>273235</v>
      </c>
      <c r="H38">
        <f t="shared" si="0"/>
        <v>8.1364609108540087</v>
      </c>
      <c r="J38" s="13">
        <f>Location!E27/Location!D27</f>
        <v>13.145612343297975</v>
      </c>
      <c r="K38" s="4" t="s">
        <v>68</v>
      </c>
      <c r="L38" s="17"/>
    </row>
    <row r="39" spans="1:12">
      <c r="A39" s="7">
        <v>35</v>
      </c>
      <c r="B39" s="7" t="s">
        <v>46</v>
      </c>
      <c r="C39" s="4" t="s">
        <v>82</v>
      </c>
      <c r="D39" s="7">
        <v>2466</v>
      </c>
      <c r="E39" s="7">
        <v>21093</v>
      </c>
      <c r="F39" s="7">
        <v>23559</v>
      </c>
      <c r="H39">
        <f t="shared" si="0"/>
        <v>8.5535279805352804</v>
      </c>
      <c r="J39" s="13">
        <f>Location!E8/Location!D8</f>
        <v>17.15603613468382</v>
      </c>
      <c r="K39" s="4" t="s">
        <v>52</v>
      </c>
      <c r="L39" s="17"/>
    </row>
    <row r="40" spans="1:12">
      <c r="A40" s="7">
        <v>36</v>
      </c>
      <c r="B40" s="7" t="s">
        <v>47</v>
      </c>
      <c r="C40" s="4" t="s">
        <v>84</v>
      </c>
      <c r="D40" s="7">
        <v>13294</v>
      </c>
      <c r="E40" s="7">
        <v>84534</v>
      </c>
      <c r="F40" s="7">
        <v>97828</v>
      </c>
      <c r="H40">
        <f t="shared" si="0"/>
        <v>6.3588084850308411</v>
      </c>
      <c r="J40" s="13">
        <f>Location!E18/Location!D18</f>
        <v>22.289002557544759</v>
      </c>
      <c r="K40" s="4" t="s">
        <v>60</v>
      </c>
      <c r="L40" s="17"/>
    </row>
    <row r="41" spans="1:12">
      <c r="A41" s="7"/>
      <c r="B41" s="7" t="s">
        <v>11</v>
      </c>
      <c r="C41" s="7"/>
      <c r="D41" s="7">
        <v>246285</v>
      </c>
      <c r="E41" s="7">
        <v>1304715</v>
      </c>
      <c r="F41" s="7">
        <v>1551000</v>
      </c>
      <c r="G41">
        <f>E41/F41</f>
        <v>0.84120889748549321</v>
      </c>
    </row>
    <row r="44" spans="1:12">
      <c r="E44">
        <f>E41/D41</f>
        <v>5.2975820695535658</v>
      </c>
      <c r="F44">
        <f>ROUND(E44,2)</f>
        <v>5.3</v>
      </c>
    </row>
    <row r="45" spans="1:12">
      <c r="D45" s="7" t="s">
        <v>163</v>
      </c>
      <c r="E45">
        <f>AVERAGE(Location!J5:J40)</f>
        <v>6.3313021647700038</v>
      </c>
      <c r="F45">
        <f>ROUND(E45,2)</f>
        <v>6.33</v>
      </c>
    </row>
    <row r="46" spans="1:12">
      <c r="D46" s="7" t="s">
        <v>162</v>
      </c>
      <c r="E46">
        <f>MEDIAN(Location!J6:J40)</f>
        <v>5.3353894234723249</v>
      </c>
      <c r="F46">
        <f>ROUND(E46,2)</f>
        <v>5.34</v>
      </c>
    </row>
    <row r="47" spans="1:12">
      <c r="D47" s="7" t="s">
        <v>164</v>
      </c>
      <c r="E47">
        <f>MAX(Location!J5:J40)</f>
        <v>22.289002557544759</v>
      </c>
      <c r="F47">
        <f>ROUND(E47,2)</f>
        <v>22.29</v>
      </c>
    </row>
    <row r="48" spans="1:12">
      <c r="D48" s="7" t="s">
        <v>165</v>
      </c>
      <c r="E48">
        <f>MIN(Location!J5:J40)</f>
        <v>4.1073384446878421E-2</v>
      </c>
      <c r="F48">
        <f>ROUND(E48,2)</f>
        <v>0.04</v>
      </c>
    </row>
  </sheetData>
  <mergeCells count="8">
    <mergeCell ref="B1:E1"/>
    <mergeCell ref="B2:D2"/>
    <mergeCell ref="A3:B3"/>
    <mergeCell ref="L35:L40"/>
    <mergeCell ref="L23:L34"/>
    <mergeCell ref="L14:L22"/>
    <mergeCell ref="L7:L13"/>
    <mergeCell ref="L5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480D-D327-C043-B78D-75BEC93492A0}">
  <dimension ref="A1:M41"/>
  <sheetViews>
    <sheetView workbookViewId="0">
      <selection activeCell="K7" sqref="K7"/>
    </sheetView>
  </sheetViews>
  <sheetFormatPr baseColWidth="10" defaultRowHeight="16"/>
  <sheetData>
    <row r="1" spans="1:13">
      <c r="A1" t="s">
        <v>0</v>
      </c>
      <c r="B1" t="s">
        <v>0</v>
      </c>
      <c r="C1" t="s">
        <v>0</v>
      </c>
      <c r="D1" t="s">
        <v>0</v>
      </c>
      <c r="E1" t="s">
        <v>0</v>
      </c>
      <c r="F1" s="19" t="s">
        <v>85</v>
      </c>
      <c r="G1" s="15"/>
      <c r="H1" s="15"/>
    </row>
    <row r="2" spans="1:13">
      <c r="A2" t="s">
        <v>0</v>
      </c>
      <c r="B2" t="s">
        <v>0</v>
      </c>
      <c r="C2" t="s">
        <v>0</v>
      </c>
      <c r="D2" t="s">
        <v>0</v>
      </c>
      <c r="E2" t="s">
        <v>0</v>
      </c>
      <c r="F2" s="19" t="s">
        <v>86</v>
      </c>
      <c r="G2" s="15"/>
    </row>
    <row r="3" spans="1:13" ht="48">
      <c r="A3" s="19" t="s">
        <v>3</v>
      </c>
      <c r="B3" s="15" t="s">
        <v>0</v>
      </c>
      <c r="C3" t="s">
        <v>0</v>
      </c>
      <c r="D3" s="5" t="s">
        <v>87</v>
      </c>
    </row>
    <row r="4" spans="1:13" ht="68">
      <c r="A4" t="s">
        <v>5</v>
      </c>
      <c r="B4" t="s">
        <v>6</v>
      </c>
      <c r="C4" s="6" t="s">
        <v>88</v>
      </c>
      <c r="D4" s="6" t="s">
        <v>89</v>
      </c>
      <c r="E4" s="6" t="s">
        <v>90</v>
      </c>
      <c r="F4" s="6" t="s">
        <v>91</v>
      </c>
      <c r="G4" s="6" t="s">
        <v>92</v>
      </c>
      <c r="H4" s="6" t="s">
        <v>93</v>
      </c>
      <c r="I4" s="6" t="s">
        <v>94</v>
      </c>
      <c r="J4" s="6" t="s">
        <v>95</v>
      </c>
      <c r="K4" s="6" t="s">
        <v>96</v>
      </c>
      <c r="L4" s="6" t="s">
        <v>97</v>
      </c>
      <c r="M4" t="s">
        <v>11</v>
      </c>
    </row>
    <row r="5" spans="1:13">
      <c r="A5">
        <v>1</v>
      </c>
      <c r="B5" t="s">
        <v>12</v>
      </c>
      <c r="C5">
        <v>217</v>
      </c>
      <c r="D5">
        <v>80</v>
      </c>
      <c r="E5">
        <v>46</v>
      </c>
      <c r="F5">
        <v>47</v>
      </c>
      <c r="G5">
        <v>1</v>
      </c>
      <c r="H5">
        <v>3</v>
      </c>
      <c r="I5">
        <v>16</v>
      </c>
      <c r="J5">
        <v>0</v>
      </c>
      <c r="K5">
        <v>4</v>
      </c>
      <c r="L5">
        <v>0</v>
      </c>
      <c r="M5">
        <v>414</v>
      </c>
    </row>
    <row r="6" spans="1:13">
      <c r="A6">
        <v>2</v>
      </c>
      <c r="B6" t="s">
        <v>13</v>
      </c>
      <c r="C6">
        <v>39499</v>
      </c>
      <c r="D6">
        <v>9425</v>
      </c>
      <c r="E6">
        <v>75</v>
      </c>
      <c r="F6">
        <v>2308</v>
      </c>
      <c r="G6">
        <v>2</v>
      </c>
      <c r="H6">
        <v>10191</v>
      </c>
      <c r="I6">
        <v>170</v>
      </c>
      <c r="J6">
        <v>14</v>
      </c>
      <c r="K6">
        <v>0</v>
      </c>
      <c r="L6">
        <v>1937</v>
      </c>
      <c r="M6">
        <v>63621</v>
      </c>
    </row>
    <row r="7" spans="1:13">
      <c r="A7">
        <v>3</v>
      </c>
      <c r="B7" t="s">
        <v>14</v>
      </c>
      <c r="C7">
        <v>2031</v>
      </c>
      <c r="D7">
        <v>1246</v>
      </c>
      <c r="E7">
        <v>67</v>
      </c>
      <c r="F7">
        <v>257</v>
      </c>
      <c r="G7">
        <v>53</v>
      </c>
      <c r="H7">
        <v>44</v>
      </c>
      <c r="I7">
        <v>51</v>
      </c>
      <c r="J7">
        <v>1</v>
      </c>
      <c r="K7">
        <v>41</v>
      </c>
      <c r="L7">
        <v>2</v>
      </c>
      <c r="M7">
        <v>3793</v>
      </c>
    </row>
    <row r="8" spans="1:13">
      <c r="A8">
        <v>4</v>
      </c>
      <c r="B8" t="s">
        <v>15</v>
      </c>
      <c r="C8">
        <v>44519</v>
      </c>
      <c r="D8">
        <v>4162</v>
      </c>
      <c r="E8">
        <v>417</v>
      </c>
      <c r="F8">
        <v>3195</v>
      </c>
      <c r="G8">
        <v>7846</v>
      </c>
      <c r="H8">
        <v>2357</v>
      </c>
      <c r="I8">
        <v>716</v>
      </c>
      <c r="J8">
        <v>2016</v>
      </c>
      <c r="K8">
        <v>207</v>
      </c>
      <c r="L8">
        <v>889</v>
      </c>
      <c r="M8">
        <v>66324</v>
      </c>
    </row>
    <row r="9" spans="1:13">
      <c r="A9">
        <v>5</v>
      </c>
      <c r="B9" t="s">
        <v>16</v>
      </c>
      <c r="C9">
        <v>42733</v>
      </c>
      <c r="D9">
        <v>37628</v>
      </c>
      <c r="E9">
        <v>1928</v>
      </c>
      <c r="F9">
        <v>2326</v>
      </c>
      <c r="G9">
        <v>266</v>
      </c>
      <c r="H9">
        <v>213</v>
      </c>
      <c r="I9">
        <v>87</v>
      </c>
      <c r="J9">
        <v>1127</v>
      </c>
      <c r="K9">
        <v>2557</v>
      </c>
      <c r="L9">
        <v>359</v>
      </c>
      <c r="M9">
        <v>89224</v>
      </c>
    </row>
    <row r="10" spans="1:13">
      <c r="A10">
        <v>6</v>
      </c>
      <c r="B10" t="s">
        <v>17</v>
      </c>
      <c r="C10">
        <v>20</v>
      </c>
      <c r="D10">
        <v>41</v>
      </c>
      <c r="E10">
        <v>92</v>
      </c>
      <c r="F10">
        <v>72</v>
      </c>
      <c r="G10">
        <v>0</v>
      </c>
      <c r="H10">
        <v>0</v>
      </c>
      <c r="I10">
        <v>3</v>
      </c>
      <c r="J10">
        <v>0</v>
      </c>
      <c r="K10">
        <v>1</v>
      </c>
      <c r="L10">
        <v>0</v>
      </c>
      <c r="M10">
        <v>229</v>
      </c>
    </row>
    <row r="11" spans="1:13">
      <c r="A11">
        <v>7</v>
      </c>
      <c r="B11" t="s">
        <v>18</v>
      </c>
      <c r="C11">
        <v>32811</v>
      </c>
      <c r="D11">
        <v>3002</v>
      </c>
      <c r="E11">
        <v>1385</v>
      </c>
      <c r="F11">
        <v>735</v>
      </c>
      <c r="G11">
        <v>13368</v>
      </c>
      <c r="H11">
        <v>30</v>
      </c>
      <c r="I11">
        <v>152</v>
      </c>
      <c r="J11">
        <v>1937</v>
      </c>
      <c r="K11">
        <v>2844</v>
      </c>
      <c r="L11">
        <v>10</v>
      </c>
      <c r="M11">
        <v>56274</v>
      </c>
    </row>
    <row r="12" spans="1:13">
      <c r="A12">
        <v>8</v>
      </c>
      <c r="B12" t="s">
        <v>19</v>
      </c>
      <c r="C12">
        <v>168</v>
      </c>
      <c r="D12">
        <v>130</v>
      </c>
      <c r="E12">
        <v>9</v>
      </c>
      <c r="F12">
        <v>11</v>
      </c>
      <c r="G12">
        <v>1</v>
      </c>
      <c r="H12">
        <v>0</v>
      </c>
      <c r="I12">
        <v>1</v>
      </c>
      <c r="J12">
        <v>12</v>
      </c>
      <c r="K12">
        <v>13</v>
      </c>
      <c r="L12">
        <v>1</v>
      </c>
      <c r="M12">
        <v>346</v>
      </c>
    </row>
    <row r="13" spans="1:13">
      <c r="A13">
        <v>9</v>
      </c>
      <c r="B13" t="s">
        <v>20</v>
      </c>
      <c r="C13">
        <v>50</v>
      </c>
      <c r="D13">
        <v>4</v>
      </c>
      <c r="E13">
        <v>9</v>
      </c>
      <c r="F13">
        <v>11</v>
      </c>
      <c r="G13">
        <v>38</v>
      </c>
      <c r="H13">
        <v>0</v>
      </c>
      <c r="I13">
        <v>3</v>
      </c>
      <c r="J13">
        <v>13</v>
      </c>
      <c r="K13">
        <v>10</v>
      </c>
      <c r="L13">
        <v>2</v>
      </c>
      <c r="M13">
        <v>140</v>
      </c>
    </row>
    <row r="14" spans="1:13">
      <c r="A14">
        <v>10</v>
      </c>
      <c r="B14" t="s">
        <v>21</v>
      </c>
      <c r="C14">
        <v>2695</v>
      </c>
      <c r="D14">
        <v>840</v>
      </c>
      <c r="E14">
        <v>1212</v>
      </c>
      <c r="F14">
        <v>268</v>
      </c>
      <c r="G14">
        <v>32</v>
      </c>
      <c r="H14">
        <v>99</v>
      </c>
      <c r="I14">
        <v>553</v>
      </c>
      <c r="J14">
        <v>0</v>
      </c>
      <c r="K14">
        <v>4</v>
      </c>
      <c r="L14">
        <v>0</v>
      </c>
      <c r="M14">
        <v>5703</v>
      </c>
    </row>
    <row r="15" spans="1:13">
      <c r="A15">
        <v>11</v>
      </c>
      <c r="B15" t="s">
        <v>22</v>
      </c>
      <c r="C15">
        <v>907</v>
      </c>
      <c r="D15">
        <v>52</v>
      </c>
      <c r="E15">
        <v>11</v>
      </c>
      <c r="F15">
        <v>180</v>
      </c>
      <c r="G15">
        <v>9</v>
      </c>
      <c r="H15">
        <v>220</v>
      </c>
      <c r="I15">
        <v>5</v>
      </c>
      <c r="J15">
        <v>4</v>
      </c>
      <c r="K15">
        <v>0</v>
      </c>
      <c r="L15">
        <v>98</v>
      </c>
      <c r="M15">
        <v>1486</v>
      </c>
    </row>
    <row r="16" spans="1:13">
      <c r="A16">
        <v>12</v>
      </c>
      <c r="B16" t="s">
        <v>23</v>
      </c>
      <c r="C16">
        <v>12282</v>
      </c>
      <c r="D16">
        <v>29251</v>
      </c>
      <c r="E16">
        <v>1676</v>
      </c>
      <c r="F16">
        <v>919</v>
      </c>
      <c r="G16">
        <v>814</v>
      </c>
      <c r="H16">
        <v>83</v>
      </c>
      <c r="I16">
        <v>290</v>
      </c>
      <c r="J16">
        <v>3844</v>
      </c>
      <c r="K16">
        <v>4620</v>
      </c>
      <c r="L16">
        <v>802</v>
      </c>
      <c r="M16">
        <v>54581</v>
      </c>
    </row>
    <row r="17" spans="1:13">
      <c r="A17">
        <v>13</v>
      </c>
      <c r="B17" t="s">
        <v>24</v>
      </c>
      <c r="C17">
        <v>9885</v>
      </c>
      <c r="D17">
        <v>3056</v>
      </c>
      <c r="E17">
        <v>2798</v>
      </c>
      <c r="F17">
        <v>1924</v>
      </c>
      <c r="G17">
        <v>2444</v>
      </c>
      <c r="H17">
        <v>1251</v>
      </c>
      <c r="I17">
        <v>2158</v>
      </c>
      <c r="J17">
        <v>1</v>
      </c>
      <c r="K17">
        <v>14</v>
      </c>
      <c r="L17">
        <v>3</v>
      </c>
      <c r="M17">
        <v>23534</v>
      </c>
    </row>
    <row r="18" spans="1:13">
      <c r="A18">
        <v>14</v>
      </c>
      <c r="B18" t="s">
        <v>25</v>
      </c>
      <c r="C18">
        <v>11252</v>
      </c>
      <c r="D18">
        <v>802</v>
      </c>
      <c r="E18">
        <v>585</v>
      </c>
      <c r="F18">
        <v>787</v>
      </c>
      <c r="G18">
        <v>1969</v>
      </c>
      <c r="H18">
        <v>937</v>
      </c>
      <c r="I18">
        <v>1861</v>
      </c>
      <c r="J18">
        <v>2</v>
      </c>
      <c r="K18">
        <v>9</v>
      </c>
      <c r="L18">
        <v>8</v>
      </c>
      <c r="M18">
        <v>18212</v>
      </c>
    </row>
    <row r="19" spans="1:13">
      <c r="A19">
        <v>15</v>
      </c>
      <c r="B19" t="s">
        <v>26</v>
      </c>
      <c r="C19">
        <v>15106</v>
      </c>
      <c r="D19">
        <v>10001</v>
      </c>
      <c r="E19">
        <v>614</v>
      </c>
      <c r="F19">
        <v>2779</v>
      </c>
      <c r="G19">
        <v>135</v>
      </c>
      <c r="H19">
        <v>384</v>
      </c>
      <c r="I19">
        <v>148</v>
      </c>
      <c r="J19">
        <v>37</v>
      </c>
      <c r="K19">
        <v>500</v>
      </c>
      <c r="L19">
        <v>4</v>
      </c>
      <c r="M19">
        <v>29708</v>
      </c>
    </row>
    <row r="20" spans="1:13">
      <c r="A20">
        <v>16</v>
      </c>
      <c r="B20" t="s">
        <v>27</v>
      </c>
      <c r="C20">
        <v>24453</v>
      </c>
      <c r="D20">
        <v>16461</v>
      </c>
      <c r="E20">
        <v>527</v>
      </c>
      <c r="F20">
        <v>2314</v>
      </c>
      <c r="G20">
        <v>68</v>
      </c>
      <c r="H20">
        <v>589</v>
      </c>
      <c r="I20">
        <v>459</v>
      </c>
      <c r="J20">
        <v>448</v>
      </c>
      <c r="K20">
        <v>301</v>
      </c>
      <c r="L20">
        <v>288</v>
      </c>
      <c r="M20">
        <v>45908</v>
      </c>
    </row>
    <row r="21" spans="1:13">
      <c r="A21">
        <v>17</v>
      </c>
      <c r="B21" t="s">
        <v>28</v>
      </c>
      <c r="C21">
        <v>25554</v>
      </c>
      <c r="D21">
        <v>31255</v>
      </c>
      <c r="E21">
        <v>315</v>
      </c>
      <c r="F21">
        <v>4523</v>
      </c>
      <c r="G21">
        <v>547</v>
      </c>
      <c r="H21">
        <v>1091</v>
      </c>
      <c r="I21">
        <v>120</v>
      </c>
      <c r="J21">
        <v>9774</v>
      </c>
      <c r="K21">
        <v>1158</v>
      </c>
      <c r="L21">
        <v>3896</v>
      </c>
      <c r="M21">
        <v>78233</v>
      </c>
    </row>
    <row r="22" spans="1:13">
      <c r="A22">
        <v>18</v>
      </c>
      <c r="B22" t="s">
        <v>29</v>
      </c>
      <c r="C22">
        <v>7132</v>
      </c>
      <c r="D22">
        <v>4029</v>
      </c>
      <c r="E22">
        <v>1425</v>
      </c>
      <c r="F22">
        <v>1403</v>
      </c>
      <c r="G22">
        <v>651</v>
      </c>
      <c r="H22">
        <v>361</v>
      </c>
      <c r="I22">
        <v>1006</v>
      </c>
      <c r="J22">
        <v>163</v>
      </c>
      <c r="K22">
        <v>469</v>
      </c>
      <c r="L22">
        <v>62</v>
      </c>
      <c r="M22">
        <v>16701</v>
      </c>
    </row>
    <row r="23" spans="1:13">
      <c r="A23">
        <v>19</v>
      </c>
      <c r="B23" t="s">
        <v>30</v>
      </c>
      <c r="C23">
        <v>15</v>
      </c>
      <c r="D23">
        <v>15</v>
      </c>
      <c r="E23">
        <v>4</v>
      </c>
      <c r="F23">
        <v>2</v>
      </c>
      <c r="G23">
        <v>0</v>
      </c>
      <c r="H23">
        <v>0</v>
      </c>
      <c r="I23">
        <v>5</v>
      </c>
      <c r="J23">
        <v>0</v>
      </c>
      <c r="K23">
        <v>4</v>
      </c>
      <c r="L23">
        <v>0</v>
      </c>
      <c r="M23">
        <v>45</v>
      </c>
    </row>
    <row r="24" spans="1:13">
      <c r="A24">
        <v>20</v>
      </c>
      <c r="B24" t="s">
        <v>31</v>
      </c>
      <c r="C24">
        <v>86975</v>
      </c>
      <c r="D24">
        <v>19621</v>
      </c>
      <c r="E24">
        <v>4322</v>
      </c>
      <c r="F24">
        <v>3061</v>
      </c>
      <c r="G24">
        <v>30001</v>
      </c>
      <c r="H24">
        <v>546</v>
      </c>
      <c r="I24">
        <v>234</v>
      </c>
      <c r="J24">
        <v>4655</v>
      </c>
      <c r="K24">
        <v>4641</v>
      </c>
      <c r="L24">
        <v>8</v>
      </c>
      <c r="M24">
        <v>154064</v>
      </c>
    </row>
    <row r="25" spans="1:13">
      <c r="A25">
        <v>21</v>
      </c>
      <c r="B25" t="s">
        <v>32</v>
      </c>
      <c r="C25">
        <v>52574</v>
      </c>
      <c r="D25">
        <v>29790</v>
      </c>
      <c r="E25">
        <v>6125</v>
      </c>
      <c r="F25">
        <v>10261</v>
      </c>
      <c r="G25">
        <v>132</v>
      </c>
      <c r="H25">
        <v>6153</v>
      </c>
      <c r="I25">
        <v>1202</v>
      </c>
      <c r="J25">
        <v>990</v>
      </c>
      <c r="K25">
        <v>141</v>
      </c>
      <c r="L25">
        <v>2574</v>
      </c>
      <c r="M25">
        <v>109942</v>
      </c>
    </row>
    <row r="26" spans="1:13">
      <c r="A26">
        <v>22</v>
      </c>
      <c r="B26" t="s">
        <v>33</v>
      </c>
      <c r="C26">
        <v>2600</v>
      </c>
      <c r="D26">
        <v>1033</v>
      </c>
      <c r="E26">
        <v>120</v>
      </c>
      <c r="F26">
        <v>746</v>
      </c>
      <c r="G26">
        <v>51</v>
      </c>
      <c r="H26">
        <v>141</v>
      </c>
      <c r="I26">
        <v>36</v>
      </c>
      <c r="J26">
        <v>27</v>
      </c>
      <c r="K26">
        <v>20</v>
      </c>
      <c r="L26">
        <v>70</v>
      </c>
      <c r="M26">
        <v>4844</v>
      </c>
    </row>
    <row r="27" spans="1:13">
      <c r="A27">
        <v>23</v>
      </c>
      <c r="B27" t="s">
        <v>34</v>
      </c>
      <c r="C27">
        <v>9348</v>
      </c>
      <c r="D27">
        <v>210</v>
      </c>
      <c r="E27">
        <v>44</v>
      </c>
      <c r="F27">
        <v>148</v>
      </c>
      <c r="G27">
        <v>3343</v>
      </c>
      <c r="H27">
        <v>237</v>
      </c>
      <c r="I27">
        <v>44</v>
      </c>
      <c r="J27">
        <v>1033</v>
      </c>
      <c r="K27">
        <v>65</v>
      </c>
      <c r="L27">
        <v>197</v>
      </c>
      <c r="M27">
        <v>14669</v>
      </c>
    </row>
    <row r="28" spans="1:13">
      <c r="A28">
        <v>24</v>
      </c>
      <c r="B28" t="s">
        <v>35</v>
      </c>
      <c r="C28">
        <v>1504</v>
      </c>
      <c r="D28">
        <v>451</v>
      </c>
      <c r="E28">
        <v>2</v>
      </c>
      <c r="F28">
        <v>2</v>
      </c>
      <c r="G28">
        <v>1089</v>
      </c>
      <c r="H28">
        <v>4</v>
      </c>
      <c r="I28">
        <v>4</v>
      </c>
      <c r="J28">
        <v>677</v>
      </c>
      <c r="K28">
        <v>0</v>
      </c>
      <c r="L28">
        <v>180</v>
      </c>
      <c r="M28">
        <v>3913</v>
      </c>
    </row>
    <row r="29" spans="1:13">
      <c r="A29">
        <v>25</v>
      </c>
      <c r="B29" t="s">
        <v>36</v>
      </c>
      <c r="C29">
        <v>1190</v>
      </c>
      <c r="D29">
        <v>774</v>
      </c>
      <c r="E29">
        <v>118</v>
      </c>
      <c r="F29">
        <v>436</v>
      </c>
      <c r="G29">
        <v>26</v>
      </c>
      <c r="H29">
        <v>137</v>
      </c>
      <c r="I29">
        <v>51</v>
      </c>
      <c r="J29">
        <v>4</v>
      </c>
      <c r="K29">
        <v>1</v>
      </c>
      <c r="L29">
        <v>15</v>
      </c>
      <c r="M29">
        <v>2752</v>
      </c>
    </row>
    <row r="30" spans="1:13">
      <c r="A30">
        <v>26</v>
      </c>
      <c r="B30" t="s">
        <v>37</v>
      </c>
      <c r="C30">
        <v>34994</v>
      </c>
      <c r="D30">
        <v>18884</v>
      </c>
      <c r="E30">
        <v>191</v>
      </c>
      <c r="F30">
        <v>3271</v>
      </c>
      <c r="G30">
        <v>2953</v>
      </c>
      <c r="H30">
        <v>3890</v>
      </c>
      <c r="I30">
        <v>255</v>
      </c>
      <c r="J30">
        <v>2327</v>
      </c>
      <c r="K30">
        <v>0</v>
      </c>
      <c r="L30">
        <v>1952</v>
      </c>
      <c r="M30">
        <v>68717</v>
      </c>
    </row>
    <row r="31" spans="1:13">
      <c r="A31">
        <v>27</v>
      </c>
      <c r="B31" t="s">
        <v>38</v>
      </c>
      <c r="C31">
        <v>280</v>
      </c>
      <c r="D31">
        <v>82</v>
      </c>
      <c r="E31">
        <v>114</v>
      </c>
      <c r="F31">
        <v>162</v>
      </c>
      <c r="G31">
        <v>1</v>
      </c>
      <c r="H31">
        <v>35</v>
      </c>
      <c r="I31">
        <v>52</v>
      </c>
      <c r="J31">
        <v>0</v>
      </c>
      <c r="K31">
        <v>7</v>
      </c>
      <c r="L31">
        <v>6</v>
      </c>
      <c r="M31">
        <v>739</v>
      </c>
    </row>
    <row r="32" spans="1:13">
      <c r="A32">
        <v>28</v>
      </c>
      <c r="B32" t="s">
        <v>39</v>
      </c>
      <c r="C32">
        <v>13872</v>
      </c>
      <c r="D32">
        <v>2465</v>
      </c>
      <c r="E32">
        <v>2840</v>
      </c>
      <c r="F32">
        <v>2751</v>
      </c>
      <c r="G32">
        <v>2657</v>
      </c>
      <c r="H32">
        <v>1729</v>
      </c>
      <c r="I32">
        <v>2077</v>
      </c>
      <c r="J32">
        <v>4</v>
      </c>
      <c r="K32">
        <v>62</v>
      </c>
      <c r="L32">
        <v>180</v>
      </c>
      <c r="M32">
        <v>28637</v>
      </c>
    </row>
    <row r="33" spans="1:13">
      <c r="A33">
        <v>29</v>
      </c>
      <c r="B33" t="s">
        <v>40</v>
      </c>
      <c r="C33">
        <v>38766</v>
      </c>
      <c r="D33">
        <v>36251</v>
      </c>
      <c r="E33">
        <v>19253</v>
      </c>
      <c r="F33">
        <v>10425</v>
      </c>
      <c r="G33">
        <v>212</v>
      </c>
      <c r="H33">
        <v>149</v>
      </c>
      <c r="I33">
        <v>652</v>
      </c>
      <c r="J33">
        <v>13</v>
      </c>
      <c r="K33">
        <v>160</v>
      </c>
      <c r="L33">
        <v>2</v>
      </c>
      <c r="M33">
        <v>105883</v>
      </c>
    </row>
    <row r="34" spans="1:13">
      <c r="A34">
        <v>30</v>
      </c>
      <c r="B34" t="s">
        <v>41</v>
      </c>
      <c r="C34">
        <v>722</v>
      </c>
      <c r="D34">
        <v>314</v>
      </c>
      <c r="E34">
        <v>99</v>
      </c>
      <c r="F34">
        <v>142</v>
      </c>
      <c r="G34">
        <v>0</v>
      </c>
      <c r="H34">
        <v>4</v>
      </c>
      <c r="I34">
        <v>9</v>
      </c>
      <c r="J34">
        <v>0</v>
      </c>
      <c r="K34">
        <v>0</v>
      </c>
      <c r="L34">
        <v>0</v>
      </c>
      <c r="M34">
        <v>1290</v>
      </c>
    </row>
    <row r="35" spans="1:13">
      <c r="A35">
        <v>31</v>
      </c>
      <c r="B35" t="s">
        <v>42</v>
      </c>
      <c r="C35">
        <v>35970</v>
      </c>
      <c r="D35">
        <v>9351</v>
      </c>
      <c r="E35">
        <v>3472</v>
      </c>
      <c r="F35">
        <v>1993</v>
      </c>
      <c r="G35">
        <v>60</v>
      </c>
      <c r="H35">
        <v>3829</v>
      </c>
      <c r="I35">
        <v>4440</v>
      </c>
      <c r="J35">
        <v>6</v>
      </c>
      <c r="K35">
        <v>15</v>
      </c>
      <c r="L35">
        <v>16</v>
      </c>
      <c r="M35">
        <v>59152</v>
      </c>
    </row>
    <row r="36" spans="1:13">
      <c r="A36">
        <v>32</v>
      </c>
      <c r="B36" t="s">
        <v>43</v>
      </c>
      <c r="C36">
        <v>20753</v>
      </c>
      <c r="D36">
        <v>7356</v>
      </c>
      <c r="E36">
        <v>347</v>
      </c>
      <c r="F36">
        <v>6332</v>
      </c>
      <c r="G36">
        <v>0</v>
      </c>
      <c r="H36">
        <v>5515</v>
      </c>
      <c r="I36">
        <v>294</v>
      </c>
      <c r="J36">
        <v>0</v>
      </c>
      <c r="K36">
        <v>0</v>
      </c>
      <c r="L36">
        <v>1758</v>
      </c>
      <c r="M36">
        <v>42355</v>
      </c>
    </row>
    <row r="37" spans="1:13">
      <c r="A37">
        <v>33</v>
      </c>
      <c r="B37" t="s">
        <v>44</v>
      </c>
      <c r="C37">
        <v>2578</v>
      </c>
      <c r="D37">
        <v>1244</v>
      </c>
      <c r="E37">
        <v>381</v>
      </c>
      <c r="F37">
        <v>661</v>
      </c>
      <c r="G37">
        <v>1</v>
      </c>
      <c r="H37">
        <v>7</v>
      </c>
      <c r="I37">
        <v>72</v>
      </c>
      <c r="J37">
        <v>1</v>
      </c>
      <c r="K37">
        <v>0</v>
      </c>
      <c r="L37">
        <v>0</v>
      </c>
      <c r="M37">
        <v>4945</v>
      </c>
    </row>
    <row r="38" spans="1:13">
      <c r="A38">
        <v>34</v>
      </c>
      <c r="B38" t="s">
        <v>45</v>
      </c>
      <c r="C38">
        <v>161366</v>
      </c>
      <c r="D38">
        <v>17175</v>
      </c>
      <c r="E38">
        <v>4154</v>
      </c>
      <c r="F38">
        <v>3003</v>
      </c>
      <c r="G38">
        <v>63449</v>
      </c>
      <c r="H38">
        <v>4046</v>
      </c>
      <c r="I38">
        <v>9304</v>
      </c>
      <c r="J38">
        <v>5034</v>
      </c>
      <c r="K38">
        <v>5679</v>
      </c>
      <c r="L38">
        <v>25</v>
      </c>
      <c r="M38">
        <v>273235</v>
      </c>
    </row>
    <row r="39" spans="1:13">
      <c r="A39">
        <v>35</v>
      </c>
      <c r="B39" t="s">
        <v>46</v>
      </c>
      <c r="C39">
        <v>14338</v>
      </c>
      <c r="D39">
        <v>2188</v>
      </c>
      <c r="E39">
        <v>578</v>
      </c>
      <c r="F39">
        <v>211</v>
      </c>
      <c r="G39">
        <v>3242</v>
      </c>
      <c r="H39">
        <v>853</v>
      </c>
      <c r="I39">
        <v>1705</v>
      </c>
      <c r="J39">
        <v>277</v>
      </c>
      <c r="K39">
        <v>147</v>
      </c>
      <c r="L39">
        <v>20</v>
      </c>
      <c r="M39">
        <v>23559</v>
      </c>
    </row>
    <row r="40" spans="1:13">
      <c r="A40">
        <v>36</v>
      </c>
      <c r="B40" t="s">
        <v>47</v>
      </c>
      <c r="C40">
        <v>77869</v>
      </c>
      <c r="D40">
        <v>1719</v>
      </c>
      <c r="E40">
        <v>793</v>
      </c>
      <c r="F40">
        <v>503</v>
      </c>
      <c r="G40">
        <v>7530</v>
      </c>
      <c r="H40">
        <v>2835</v>
      </c>
      <c r="I40">
        <v>6560</v>
      </c>
      <c r="J40">
        <v>0</v>
      </c>
      <c r="K40">
        <v>1</v>
      </c>
      <c r="L40">
        <v>18</v>
      </c>
      <c r="M40">
        <v>97828</v>
      </c>
    </row>
    <row r="41" spans="1:13">
      <c r="A41" t="s">
        <v>0</v>
      </c>
      <c r="B41" t="s">
        <v>11</v>
      </c>
      <c r="C41">
        <v>827028</v>
      </c>
      <c r="D41">
        <v>300388</v>
      </c>
      <c r="E41">
        <v>56148</v>
      </c>
      <c r="F41">
        <v>68169</v>
      </c>
      <c r="G41">
        <v>142991</v>
      </c>
      <c r="H41">
        <v>47963</v>
      </c>
      <c r="I41">
        <v>34795</v>
      </c>
      <c r="J41">
        <v>34441</v>
      </c>
      <c r="K41">
        <v>23695</v>
      </c>
      <c r="L41">
        <v>15382</v>
      </c>
      <c r="M41">
        <v>1551000</v>
      </c>
    </row>
  </sheetData>
  <mergeCells count="3">
    <mergeCell ref="F1:H1"/>
    <mergeCell ref="F2:G2"/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A456F-0037-AC43-AEE8-1398300E0169}">
  <dimension ref="E1:F58"/>
  <sheetViews>
    <sheetView topLeftCell="A21" workbookViewId="0">
      <selection activeCell="F33" sqref="F33"/>
    </sheetView>
  </sheetViews>
  <sheetFormatPr baseColWidth="10" defaultRowHeight="16"/>
  <sheetData>
    <row r="1" spans="5:6">
      <c r="E1">
        <v>30</v>
      </c>
      <c r="F1">
        <f>E1/50</f>
        <v>0.6</v>
      </c>
    </row>
    <row r="2" spans="5:6">
      <c r="E2">
        <v>31</v>
      </c>
      <c r="F2" s="2">
        <f t="shared" ref="F2:F21" si="0">E2/50</f>
        <v>0.62</v>
      </c>
    </row>
    <row r="3" spans="5:6">
      <c r="E3" s="2">
        <v>32</v>
      </c>
      <c r="F3" s="2">
        <f t="shared" si="0"/>
        <v>0.64</v>
      </c>
    </row>
    <row r="4" spans="5:6">
      <c r="E4" s="2">
        <v>33</v>
      </c>
      <c r="F4" s="2">
        <f t="shared" si="0"/>
        <v>0.66</v>
      </c>
    </row>
    <row r="5" spans="5:6">
      <c r="E5" s="2">
        <v>34</v>
      </c>
      <c r="F5" s="2">
        <f t="shared" si="0"/>
        <v>0.68</v>
      </c>
    </row>
    <row r="6" spans="5:6">
      <c r="E6" s="2">
        <v>35</v>
      </c>
      <c r="F6" s="2">
        <f t="shared" si="0"/>
        <v>0.7</v>
      </c>
    </row>
    <row r="7" spans="5:6">
      <c r="E7" s="2">
        <v>36</v>
      </c>
      <c r="F7" s="2">
        <f t="shared" si="0"/>
        <v>0.72</v>
      </c>
    </row>
    <row r="8" spans="5:6">
      <c r="E8" s="2">
        <v>37</v>
      </c>
      <c r="F8" s="2">
        <f t="shared" si="0"/>
        <v>0.74</v>
      </c>
    </row>
    <row r="9" spans="5:6">
      <c r="E9" s="2">
        <v>38</v>
      </c>
      <c r="F9" s="2">
        <f t="shared" si="0"/>
        <v>0.76</v>
      </c>
    </row>
    <row r="10" spans="5:6">
      <c r="E10" s="2">
        <v>39</v>
      </c>
      <c r="F10" s="2">
        <f t="shared" si="0"/>
        <v>0.78</v>
      </c>
    </row>
    <row r="11" spans="5:6">
      <c r="E11" s="2">
        <v>40</v>
      </c>
      <c r="F11" s="2">
        <f t="shared" si="0"/>
        <v>0.8</v>
      </c>
    </row>
    <row r="12" spans="5:6">
      <c r="E12" s="2">
        <v>41</v>
      </c>
      <c r="F12" s="2">
        <f t="shared" si="0"/>
        <v>0.82</v>
      </c>
    </row>
    <row r="13" spans="5:6">
      <c r="E13" s="2">
        <v>42</v>
      </c>
      <c r="F13" s="2">
        <f t="shared" si="0"/>
        <v>0.84</v>
      </c>
    </row>
    <row r="14" spans="5:6">
      <c r="E14" s="2">
        <v>43</v>
      </c>
      <c r="F14" s="2">
        <f t="shared" si="0"/>
        <v>0.86</v>
      </c>
    </row>
    <row r="15" spans="5:6">
      <c r="E15" s="2">
        <v>44</v>
      </c>
      <c r="F15" s="2">
        <f t="shared" si="0"/>
        <v>0.88</v>
      </c>
    </row>
    <row r="16" spans="5:6">
      <c r="E16" s="2">
        <v>45</v>
      </c>
      <c r="F16" s="2">
        <f t="shared" si="0"/>
        <v>0.9</v>
      </c>
    </row>
    <row r="17" spans="5:6">
      <c r="E17" s="2">
        <v>46</v>
      </c>
      <c r="F17" s="2">
        <f t="shared" si="0"/>
        <v>0.92</v>
      </c>
    </row>
    <row r="18" spans="5:6">
      <c r="E18" s="2">
        <v>47</v>
      </c>
      <c r="F18" s="2">
        <f t="shared" si="0"/>
        <v>0.94</v>
      </c>
    </row>
    <row r="19" spans="5:6">
      <c r="E19" s="2">
        <v>48</v>
      </c>
      <c r="F19" s="2">
        <f t="shared" si="0"/>
        <v>0.96</v>
      </c>
    </row>
    <row r="20" spans="5:6">
      <c r="E20" s="2">
        <v>49</v>
      </c>
      <c r="F20" s="2">
        <f t="shared" si="0"/>
        <v>0.98</v>
      </c>
    </row>
    <row r="21" spans="5:6">
      <c r="E21" s="2">
        <v>50</v>
      </c>
      <c r="F21" s="2">
        <f t="shared" si="0"/>
        <v>1</v>
      </c>
    </row>
    <row r="22" spans="5:6">
      <c r="E22" s="2"/>
    </row>
    <row r="23" spans="5:6">
      <c r="E23" s="2"/>
      <c r="F23" s="2"/>
    </row>
    <row r="24" spans="5:6">
      <c r="E24" s="2"/>
      <c r="F24" s="2"/>
    </row>
    <row r="25" spans="5:6">
      <c r="E25" s="2"/>
      <c r="F25" s="2"/>
    </row>
    <row r="26" spans="5:6">
      <c r="E26" s="2"/>
      <c r="F26" s="2"/>
    </row>
    <row r="27" spans="5:6">
      <c r="E27" s="2"/>
      <c r="F27" s="2"/>
    </row>
    <row r="28" spans="5:6">
      <c r="E28" s="2"/>
      <c r="F28" s="2"/>
    </row>
    <row r="29" spans="5:6">
      <c r="E29" s="2"/>
      <c r="F29" s="2"/>
    </row>
    <row r="30" spans="5:6">
      <c r="E30" s="2"/>
      <c r="F30" s="2"/>
    </row>
    <row r="31" spans="5:6">
      <c r="E31" s="2"/>
      <c r="F31" s="2"/>
    </row>
    <row r="32" spans="5:6">
      <c r="E32" s="2"/>
      <c r="F32" s="2"/>
    </row>
    <row r="33" spans="5:6">
      <c r="E33" s="2">
        <v>62</v>
      </c>
      <c r="F33" s="2">
        <v>0.04</v>
      </c>
    </row>
    <row r="34" spans="5:6">
      <c r="E34" s="2">
        <v>63</v>
      </c>
      <c r="F34" s="2"/>
    </row>
    <row r="35" spans="5:6">
      <c r="E35" s="2">
        <v>64</v>
      </c>
      <c r="F35" s="2"/>
    </row>
    <row r="36" spans="5:6">
      <c r="E36" s="2">
        <v>65</v>
      </c>
      <c r="F36" s="2"/>
    </row>
    <row r="37" spans="5:6">
      <c r="E37" s="2">
        <v>66</v>
      </c>
      <c r="F37" s="2"/>
    </row>
    <row r="38" spans="5:6">
      <c r="E38" s="2">
        <v>67</v>
      </c>
      <c r="F38" s="2"/>
    </row>
    <row r="39" spans="5:6">
      <c r="E39" s="2">
        <v>68</v>
      </c>
      <c r="F39" s="2"/>
    </row>
    <row r="40" spans="5:6">
      <c r="E40" s="2">
        <v>69</v>
      </c>
      <c r="F40" s="2"/>
    </row>
    <row r="41" spans="5:6">
      <c r="E41" s="2">
        <v>70</v>
      </c>
      <c r="F41" s="2"/>
    </row>
    <row r="42" spans="5:6">
      <c r="E42" s="2">
        <v>71</v>
      </c>
      <c r="F42" s="2"/>
    </row>
    <row r="43" spans="5:6">
      <c r="E43" s="2">
        <v>72</v>
      </c>
      <c r="F43" s="2"/>
    </row>
    <row r="44" spans="5:6">
      <c r="E44" s="2">
        <v>73</v>
      </c>
      <c r="F44" s="2"/>
    </row>
    <row r="45" spans="5:6">
      <c r="E45" s="2">
        <v>74</v>
      </c>
      <c r="F45" s="2"/>
    </row>
    <row r="46" spans="5:6">
      <c r="E46" s="2">
        <v>75</v>
      </c>
      <c r="F46" s="2"/>
    </row>
    <row r="47" spans="5:6">
      <c r="E47" s="2">
        <v>76</v>
      </c>
      <c r="F47" s="2"/>
    </row>
    <row r="48" spans="5:6">
      <c r="E48" s="2">
        <v>77</v>
      </c>
      <c r="F48" s="2"/>
    </row>
    <row r="49" spans="5:6">
      <c r="E49" s="2">
        <v>78</v>
      </c>
      <c r="F49" s="2"/>
    </row>
    <row r="50" spans="5:6">
      <c r="E50" s="2">
        <v>79</v>
      </c>
      <c r="F50" s="2"/>
    </row>
    <row r="51" spans="5:6">
      <c r="E51" s="2">
        <v>80</v>
      </c>
      <c r="F51" s="2"/>
    </row>
    <row r="52" spans="5:6">
      <c r="E52" s="2">
        <v>81</v>
      </c>
      <c r="F52" s="2"/>
    </row>
    <row r="53" spans="5:6">
      <c r="E53" s="2">
        <v>82</v>
      </c>
      <c r="F53" s="2"/>
    </row>
    <row r="54" spans="5:6">
      <c r="E54" s="2">
        <v>83</v>
      </c>
      <c r="F54" s="2"/>
    </row>
    <row r="55" spans="5:6">
      <c r="E55" s="2">
        <v>84</v>
      </c>
      <c r="F55" s="2"/>
    </row>
    <row r="56" spans="5:6">
      <c r="E56" s="2">
        <v>85</v>
      </c>
      <c r="F56" s="2"/>
    </row>
    <row r="57" spans="5:6">
      <c r="E57" s="2">
        <v>86</v>
      </c>
    </row>
    <row r="58" spans="5:6">
      <c r="E58" s="2">
        <v>87</v>
      </c>
    </row>
  </sheetData>
  <sortState xmlns:xlrd2="http://schemas.microsoft.com/office/spreadsheetml/2017/richdata2" ref="A1:B36">
    <sortCondition ref="B1:B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</vt:lpstr>
      <vt:lpstr>Board</vt:lpstr>
      <vt:lpstr>Location</vt:lpstr>
      <vt:lpstr>Level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Gurjot Singh Sidhu</cp:lastModifiedBy>
  <dcterms:modified xsi:type="dcterms:W3CDTF">2021-03-29T15:51:07Z</dcterms:modified>
</cp:coreProperties>
</file>