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80" windowWidth="5700" windowHeight="6830" activeTab="3"/>
  </bookViews>
  <sheets>
    <sheet name="Q4" sheetId="1" r:id="rId1"/>
    <sheet name="Q8s" sheetId="5" r:id="rId2"/>
    <sheet name="Q8f" sheetId="6" r:id="rId3"/>
    <sheet name="Q9" sheetId="4" r:id="rId4"/>
  </sheets>
  <calcPr calcId="145621"/>
</workbook>
</file>

<file path=xl/calcChain.xml><?xml version="1.0" encoding="utf-8"?>
<calcChain xmlns="http://schemas.openxmlformats.org/spreadsheetml/2006/main">
  <c r="N16" i="4" l="1"/>
  <c r="N16" i="6"/>
  <c r="N16" i="5"/>
  <c r="N16" i="1"/>
  <c r="M4" i="1"/>
  <c r="M5" i="1"/>
  <c r="M6" i="1"/>
  <c r="M7" i="1"/>
  <c r="M8" i="1"/>
  <c r="M9" i="1"/>
  <c r="M10" i="1"/>
  <c r="M11" i="1"/>
  <c r="M12" i="1"/>
  <c r="M13" i="1"/>
  <c r="M14" i="1"/>
  <c r="M3" i="1"/>
  <c r="M4" i="5"/>
  <c r="M5" i="5"/>
  <c r="M6" i="5"/>
  <c r="M7" i="5"/>
  <c r="M8" i="5"/>
  <c r="M9" i="5"/>
  <c r="M10" i="5"/>
  <c r="M11" i="5"/>
  <c r="M12" i="5"/>
  <c r="M13" i="5"/>
  <c r="M14" i="5"/>
  <c r="M3" i="5"/>
  <c r="M4" i="6"/>
  <c r="M5" i="6"/>
  <c r="M6" i="6"/>
  <c r="M7" i="6"/>
  <c r="M8" i="6"/>
  <c r="M9" i="6"/>
  <c r="M10" i="6"/>
  <c r="M11" i="6"/>
  <c r="M12" i="6"/>
  <c r="M13" i="6"/>
  <c r="M14" i="6"/>
  <c r="M3" i="6"/>
  <c r="M4" i="4"/>
  <c r="M5" i="4"/>
  <c r="M6" i="4"/>
  <c r="M7" i="4"/>
  <c r="M8" i="4"/>
  <c r="M9" i="4"/>
  <c r="M10" i="4"/>
  <c r="M11" i="4"/>
  <c r="M12" i="4"/>
  <c r="M13" i="4"/>
  <c r="M14" i="4"/>
  <c r="M3" i="4"/>
  <c r="J14" i="4" l="1"/>
  <c r="N14" i="4" s="1"/>
  <c r="J13" i="4"/>
  <c r="N13" i="4" s="1"/>
  <c r="J12" i="4"/>
  <c r="N12" i="4" s="1"/>
  <c r="J11" i="4"/>
  <c r="N11" i="4" s="1"/>
  <c r="J14" i="6"/>
  <c r="N14" i="6" s="1"/>
  <c r="J13" i="6"/>
  <c r="N13" i="6" s="1"/>
  <c r="J12" i="6"/>
  <c r="N12" i="6" s="1"/>
  <c r="J11" i="6"/>
  <c r="N11" i="6" s="1"/>
  <c r="J10" i="6"/>
  <c r="N10" i="6" s="1"/>
  <c r="J9" i="6"/>
  <c r="N9" i="6" s="1"/>
  <c r="J8" i="6"/>
  <c r="N8" i="6" s="1"/>
  <c r="J7" i="6"/>
  <c r="N7" i="6" s="1"/>
  <c r="J6" i="6"/>
  <c r="N6" i="6" s="1"/>
  <c r="J5" i="6"/>
  <c r="N5" i="6" s="1"/>
  <c r="J4" i="6"/>
  <c r="N4" i="6" s="1"/>
  <c r="J3" i="6"/>
  <c r="N3" i="6" s="1"/>
  <c r="N14" i="5"/>
  <c r="J14" i="5"/>
  <c r="N13" i="5"/>
  <c r="J13" i="5"/>
  <c r="N12" i="5"/>
  <c r="J12" i="5"/>
  <c r="N11" i="5"/>
  <c r="J11" i="5"/>
  <c r="J10" i="5"/>
  <c r="N10" i="5" s="1"/>
  <c r="J9" i="5"/>
  <c r="N9" i="5" s="1"/>
  <c r="J8" i="5"/>
  <c r="N8" i="5" s="1"/>
  <c r="J7" i="5"/>
  <c r="N7" i="5" s="1"/>
  <c r="J6" i="5"/>
  <c r="N6" i="5" s="1"/>
  <c r="J5" i="5"/>
  <c r="N5" i="5" s="1"/>
  <c r="J4" i="5"/>
  <c r="N4" i="5" s="1"/>
  <c r="J3" i="5"/>
  <c r="N3" i="5" s="1"/>
  <c r="J14" i="1"/>
  <c r="N14" i="1" s="1"/>
  <c r="J13" i="1"/>
  <c r="N13" i="1" s="1"/>
  <c r="J12" i="1"/>
  <c r="N12" i="1" s="1"/>
  <c r="N11" i="1"/>
  <c r="J11" i="1"/>
  <c r="J10" i="1" l="1"/>
  <c r="N10" i="1" s="1"/>
  <c r="J10" i="4"/>
  <c r="N10" i="4" s="1"/>
  <c r="J9" i="4"/>
  <c r="N9" i="4" s="1"/>
  <c r="J8" i="4"/>
  <c r="N8" i="4" s="1"/>
  <c r="J7" i="4"/>
  <c r="N7" i="4" s="1"/>
  <c r="J6" i="4"/>
  <c r="N6" i="4" s="1"/>
  <c r="J5" i="4"/>
  <c r="N5" i="4" s="1"/>
  <c r="J4" i="4"/>
  <c r="N4" i="4" s="1"/>
  <c r="J3" i="4"/>
  <c r="N3" i="4" s="1"/>
  <c r="J7" i="1"/>
  <c r="N7" i="1" s="1"/>
  <c r="J8" i="1"/>
  <c r="N8" i="1" s="1"/>
  <c r="J9" i="1"/>
  <c r="N9" i="1" s="1"/>
  <c r="J4" i="1"/>
  <c r="N4" i="1" s="1"/>
  <c r="J5" i="1"/>
  <c r="N5" i="1" s="1"/>
  <c r="J6" i="1"/>
  <c r="N6" i="1" s="1"/>
  <c r="J3" i="1"/>
  <c r="N3" i="1" s="1"/>
</calcChain>
</file>

<file path=xl/sharedStrings.xml><?xml version="1.0" encoding="utf-8"?>
<sst xmlns="http://schemas.openxmlformats.org/spreadsheetml/2006/main" count="83" uniqueCount="25">
  <si>
    <t>N° elementos</t>
  </si>
  <si>
    <t>N° condición</t>
  </si>
  <si>
    <t>Timer</t>
  </si>
  <si>
    <t>Mallado</t>
  </si>
  <si>
    <t>Radial</t>
  </si>
  <si>
    <t>Central</t>
  </si>
  <si>
    <t>Sup/Inf</t>
  </si>
  <si>
    <t>exp.</t>
  </si>
  <si>
    <t>base</t>
  </si>
  <si>
    <r>
      <t>N H</t>
    </r>
    <r>
      <rPr>
        <sz val="8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/H</t>
    </r>
    <r>
      <rPr>
        <sz val="8"/>
        <color theme="1"/>
        <rFont val="Calibri"/>
        <family val="2"/>
        <scheme val="minor"/>
      </rPr>
      <t>min</t>
    </r>
  </si>
  <si>
    <t>"b"</t>
  </si>
  <si>
    <t>R</t>
  </si>
  <si>
    <t>S/I</t>
  </si>
  <si>
    <t>C</t>
  </si>
  <si>
    <t>Alt. Máx</t>
  </si>
  <si>
    <t>Alt. Mín</t>
  </si>
  <si>
    <t>Diag. Máx</t>
  </si>
  <si>
    <t>Diag. Mín</t>
  </si>
  <si>
    <t>Elementos</t>
  </si>
  <si>
    <t>τ</t>
  </si>
  <si>
    <t>V.M.</t>
  </si>
  <si>
    <r>
      <t>σ</t>
    </r>
    <r>
      <rPr>
        <sz val="10"/>
        <color theme="1"/>
        <rFont val="Calibri"/>
        <family val="2"/>
      </rPr>
      <t>x</t>
    </r>
  </si>
  <si>
    <r>
      <rPr>
        <sz val="20"/>
        <color theme="1"/>
        <rFont val="Calibri"/>
        <family val="2"/>
        <scheme val="minor"/>
      </rPr>
      <t>σ</t>
    </r>
    <r>
      <rPr>
        <sz val="10"/>
        <color theme="1"/>
        <rFont val="Calibri"/>
        <family val="2"/>
        <scheme val="minor"/>
      </rPr>
      <t>y</t>
    </r>
  </si>
  <si>
    <r>
      <t>|d|</t>
    </r>
    <r>
      <rPr>
        <sz val="14"/>
        <color theme="1"/>
        <rFont val="Calibri"/>
        <family val="2"/>
        <scheme val="minor"/>
      </rPr>
      <t>(</t>
    </r>
    <r>
      <rPr>
        <sz val="14"/>
        <color theme="1"/>
        <rFont val="Calibri"/>
        <family val="2"/>
      </rPr>
      <t>μ</t>
    </r>
    <r>
      <rPr>
        <sz val="14"/>
        <color theme="1"/>
        <rFont val="Calibri"/>
        <family val="2"/>
        <scheme val="minor"/>
      </rPr>
      <t>)</t>
    </r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</si>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</sst>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0.0"/>
    <numFmt numFmtId="167" formatCode="0.00000"/>
  </numFmts>
  <fonts count="1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 style="thin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thin">
        <color auto="1"/>
      </left>
      <right style="medium">
        <color auto="1"/>
      </right>
      <top/>
      <bottom style="mediumDashed">
        <color auto="1"/>
      </bottom>
      <diagonal/>
    </border>
    <border>
      <left style="medium">
        <color auto="1"/>
      </left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 style="thin">
        <color auto="1"/>
      </right>
      <top/>
      <bottom style="mediumDashed">
        <color auto="1"/>
      </bottom>
      <diagonal/>
    </border>
    <border>
      <left style="medium">
        <color auto="1"/>
      </left>
      <right style="medium">
        <color auto="1"/>
      </right>
      <top/>
      <bottom style="mediumDashed">
        <color auto="1"/>
      </bottom>
      <diagonal/>
    </border>
    <border>
      <left style="thin">
        <color auto="1"/>
      </left>
      <right style="thick">
        <color auto="1"/>
      </right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 style="thick">
        <color auto="1"/>
      </right>
      <top/>
      <bottom style="mediumDashed">
        <color auto="1"/>
      </bottom>
      <diagonal/>
    </border>
    <border>
      <left style="medium">
        <color auto="1"/>
      </left>
      <right style="medium">
        <color auto="1"/>
      </right>
      <top style="mediumDashed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Border="1" applyAlignment="1">
      <alignment horizontal="right" vertical="center" indent="1"/>
    </xf>
    <xf numFmtId="0" fontId="0" fillId="0" borderId="1" xfId="0" applyBorder="1" applyAlignment="1">
      <alignment horizontal="right" vertical="center" indent="1"/>
    </xf>
    <xf numFmtId="0" fontId="0" fillId="0" borderId="11" xfId="0" applyBorder="1" applyAlignment="1">
      <alignment horizontal="right" vertical="center" indent="1"/>
    </xf>
    <xf numFmtId="0" fontId="0" fillId="0" borderId="14" xfId="0" applyBorder="1" applyAlignment="1">
      <alignment horizontal="right" vertical="center" indent="1"/>
    </xf>
    <xf numFmtId="0" fontId="0" fillId="0" borderId="15" xfId="0" applyBorder="1" applyAlignment="1">
      <alignment horizontal="right" vertical="center" indent="1"/>
    </xf>
    <xf numFmtId="164" fontId="0" fillId="0" borderId="10" xfId="0" applyNumberFormat="1" applyBorder="1" applyAlignment="1">
      <alignment horizontal="right" vertical="center" indent="1"/>
    </xf>
    <xf numFmtId="164" fontId="0" fillId="0" borderId="0" xfId="0" applyNumberFormat="1" applyAlignment="1">
      <alignment horizontal="right" vertical="center" indent="1"/>
    </xf>
    <xf numFmtId="0" fontId="0" fillId="0" borderId="0" xfId="0" applyNumberFormat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7" xfId="0" applyBorder="1" applyAlignment="1">
      <alignment horizontal="right" vertical="center" indent="1"/>
    </xf>
    <xf numFmtId="0" fontId="0" fillId="0" borderId="28" xfId="0" applyBorder="1" applyAlignment="1">
      <alignment horizontal="right" vertical="center" indent="1"/>
    </xf>
    <xf numFmtId="0" fontId="0" fillId="0" borderId="26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right" vertical="center" indent="1"/>
    </xf>
    <xf numFmtId="0" fontId="0" fillId="0" borderId="16" xfId="0" applyBorder="1" applyAlignment="1">
      <alignment horizontal="right" vertical="center" indent="1"/>
    </xf>
    <xf numFmtId="164" fontId="0" fillId="0" borderId="13" xfId="0" applyNumberFormat="1" applyBorder="1" applyAlignment="1">
      <alignment horizontal="right" vertical="center" indent="1"/>
    </xf>
    <xf numFmtId="165" fontId="0" fillId="0" borderId="32" xfId="0" applyNumberFormat="1" applyBorder="1" applyAlignment="1">
      <alignment horizontal="right" vertical="center" indent="1"/>
    </xf>
    <xf numFmtId="164" fontId="3" fillId="0" borderId="35" xfId="0" applyNumberFormat="1" applyFont="1" applyBorder="1" applyAlignment="1">
      <alignment horizontal="right" vertical="center" indent="1"/>
    </xf>
    <xf numFmtId="164" fontId="3" fillId="0" borderId="3" xfId="0" applyNumberFormat="1" applyFont="1" applyBorder="1" applyAlignment="1">
      <alignment horizontal="right" vertical="center" indent="1"/>
    </xf>
    <xf numFmtId="165" fontId="0" fillId="0" borderId="9" xfId="0" applyNumberFormat="1" applyBorder="1" applyAlignment="1">
      <alignment horizontal="right" vertical="center" indent="1"/>
    </xf>
    <xf numFmtId="165" fontId="0" fillId="0" borderId="12" xfId="0" applyNumberFormat="1" applyBorder="1" applyAlignment="1">
      <alignment horizontal="right" vertical="center" indent="1"/>
    </xf>
    <xf numFmtId="166" fontId="0" fillId="0" borderId="9" xfId="0" applyNumberFormat="1" applyBorder="1" applyAlignment="1">
      <alignment horizontal="right" vertical="center" indent="1"/>
    </xf>
    <xf numFmtId="166" fontId="0" fillId="0" borderId="12" xfId="0" applyNumberFormat="1" applyBorder="1" applyAlignment="1">
      <alignment horizontal="right" vertical="center" indent="1"/>
    </xf>
    <xf numFmtId="164" fontId="0" fillId="0" borderId="34" xfId="0" applyNumberFormat="1" applyBorder="1" applyAlignment="1">
      <alignment horizontal="right" vertical="center" indent="1"/>
    </xf>
    <xf numFmtId="164" fontId="0" fillId="0" borderId="6" xfId="0" applyNumberFormat="1" applyBorder="1" applyAlignment="1">
      <alignment horizontal="right" vertical="center" indent="1"/>
    </xf>
    <xf numFmtId="164" fontId="0" fillId="0" borderId="5" xfId="0" applyNumberFormat="1" applyBorder="1" applyAlignment="1">
      <alignment horizontal="right" vertical="center" indent="1"/>
    </xf>
    <xf numFmtId="0" fontId="0" fillId="0" borderId="19" xfId="0" applyNumberFormat="1" applyBorder="1" applyAlignment="1">
      <alignment horizontal="center"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2" xfId="0" applyBorder="1" applyAlignment="1">
      <alignment horizontal="right" vertical="center" indent="1"/>
    </xf>
    <xf numFmtId="0" fontId="0" fillId="0" borderId="53" xfId="0" applyBorder="1" applyAlignment="1">
      <alignment horizontal="right" vertical="center" indent="1"/>
    </xf>
    <xf numFmtId="0" fontId="0" fillId="0" borderId="54" xfId="0" applyBorder="1" applyAlignment="1">
      <alignment horizontal="right" vertical="center" indent="1"/>
    </xf>
    <xf numFmtId="166" fontId="0" fillId="0" borderId="55" xfId="0" applyNumberFormat="1" applyBorder="1" applyAlignment="1">
      <alignment horizontal="right" vertical="center" indent="1"/>
    </xf>
    <xf numFmtId="164" fontId="0" fillId="0" borderId="56" xfId="0" applyNumberFormat="1" applyBorder="1" applyAlignment="1">
      <alignment horizontal="right" vertical="center" indent="1"/>
    </xf>
    <xf numFmtId="164" fontId="0" fillId="0" borderId="57" xfId="0" applyNumberFormat="1" applyBorder="1" applyAlignment="1">
      <alignment horizontal="right" vertical="center" indent="1"/>
    </xf>
    <xf numFmtId="165" fontId="0" fillId="0" borderId="55" xfId="0" applyNumberFormat="1" applyBorder="1" applyAlignment="1">
      <alignment horizontal="right" vertical="center" indent="1"/>
    </xf>
    <xf numFmtId="0" fontId="0" fillId="0" borderId="58" xfId="0" applyBorder="1" applyAlignment="1">
      <alignment horizontal="right" vertical="center" indent="1"/>
    </xf>
    <xf numFmtId="164" fontId="3" fillId="0" borderId="51" xfId="0" applyNumberFormat="1" applyFont="1" applyBorder="1" applyAlignment="1">
      <alignment horizontal="right" vertical="center" indent="1"/>
    </xf>
    <xf numFmtId="0" fontId="0" fillId="0" borderId="52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164" fontId="0" fillId="0" borderId="61" xfId="0" applyNumberFormat="1" applyBorder="1" applyAlignment="1">
      <alignment horizontal="right" vertical="center" indent="1"/>
    </xf>
    <xf numFmtId="165" fontId="0" fillId="0" borderId="37" xfId="0" applyNumberFormat="1" applyBorder="1" applyAlignment="1">
      <alignment horizontal="right" vertical="center" indent="1"/>
    </xf>
    <xf numFmtId="167" fontId="0" fillId="0" borderId="43" xfId="0" applyNumberFormat="1" applyBorder="1" applyAlignment="1">
      <alignment vertical="center"/>
    </xf>
    <xf numFmtId="167" fontId="0" fillId="0" borderId="60" xfId="0" applyNumberFormat="1" applyBorder="1" applyAlignment="1">
      <alignment vertical="center"/>
    </xf>
    <xf numFmtId="167" fontId="0" fillId="0" borderId="44" xfId="0" applyNumberFormat="1" applyBorder="1" applyAlignment="1">
      <alignment vertical="center"/>
    </xf>
    <xf numFmtId="164" fontId="0" fillId="0" borderId="45" xfId="0" applyNumberFormat="1" applyBorder="1" applyAlignment="1">
      <alignment vertical="center"/>
    </xf>
    <xf numFmtId="164" fontId="0" fillId="0" borderId="46" xfId="0" applyNumberFormat="1" applyBorder="1" applyAlignment="1">
      <alignment vertical="center"/>
    </xf>
    <xf numFmtId="164" fontId="0" fillId="0" borderId="47" xfId="0" applyNumberFormat="1" applyBorder="1" applyAlignment="1">
      <alignment vertical="center"/>
    </xf>
    <xf numFmtId="164" fontId="0" fillId="0" borderId="50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164" fontId="0" fillId="0" borderId="11" xfId="0" applyNumberFormat="1" applyBorder="1" applyAlignment="1">
      <alignment vertical="center"/>
    </xf>
    <xf numFmtId="164" fontId="0" fillId="0" borderId="52" xfId="0" applyNumberFormat="1" applyBorder="1" applyAlignment="1">
      <alignment vertical="center"/>
    </xf>
    <xf numFmtId="164" fontId="0" fillId="0" borderId="56" xfId="0" applyNumberFormat="1" applyBorder="1" applyAlignment="1">
      <alignment vertical="center"/>
    </xf>
    <xf numFmtId="164" fontId="0" fillId="0" borderId="54" xfId="0" applyNumberFormat="1" applyBorder="1" applyAlignment="1">
      <alignment vertical="center"/>
    </xf>
    <xf numFmtId="164" fontId="0" fillId="0" borderId="59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16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6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11" fillId="0" borderId="38" xfId="0" applyNumberFormat="1" applyFont="1" applyBorder="1" applyAlignment="1">
      <alignment horizontal="center" vertical="center"/>
    </xf>
    <xf numFmtId="0" fontId="12" fillId="0" borderId="17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8" fillId="0" borderId="39" xfId="0" applyNumberFormat="1" applyFont="1" applyBorder="1" applyAlignment="1">
      <alignment horizontal="center" vertical="center"/>
    </xf>
    <xf numFmtId="0" fontId="8" fillId="0" borderId="40" xfId="0" applyNumberFormat="1" applyFont="1" applyBorder="1" applyAlignment="1">
      <alignment horizontal="center" vertical="center"/>
    </xf>
    <xf numFmtId="0" fontId="5" fillId="0" borderId="48" xfId="0" applyNumberFormat="1" applyFont="1" applyBorder="1" applyAlignment="1">
      <alignment horizontal="center" vertical="center"/>
    </xf>
    <xf numFmtId="0" fontId="5" fillId="0" borderId="49" xfId="0" applyNumberFormat="1" applyFont="1" applyBorder="1" applyAlignment="1">
      <alignment horizontal="center" vertical="center"/>
    </xf>
    <xf numFmtId="0" fontId="12" fillId="0" borderId="41" xfId="0" applyNumberFormat="1" applyFon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0" borderId="62" xfId="0" applyBorder="1" applyAlignment="1">
      <alignment horizontal="right" vertical="center" indent="1"/>
    </xf>
    <xf numFmtId="0" fontId="4" fillId="0" borderId="35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right" vertical="center" indent="1"/>
    </xf>
    <xf numFmtId="0" fontId="0" fillId="0" borderId="35" xfId="0" applyBorder="1" applyAlignment="1">
      <alignment horizontal="right" vertical="center" indent="1"/>
    </xf>
    <xf numFmtId="0" fontId="0" fillId="0" borderId="3" xfId="0" applyBorder="1" applyAlignment="1">
      <alignment horizontal="right" vertical="center" indent="1"/>
    </xf>
    <xf numFmtId="0" fontId="0" fillId="0" borderId="63" xfId="0" applyBorder="1" applyAlignment="1">
      <alignment horizontal="right" vertical="center" indent="1"/>
    </xf>
    <xf numFmtId="164" fontId="0" fillId="0" borderId="64" xfId="0" applyNumberForma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'Q4'!$J$3:$J$14</c:f>
              <c:numCache>
                <c:formatCode>0.0000</c:formatCode>
                <c:ptCount val="12"/>
                <c:pt idx="0">
                  <c:v>21.049390495546866</c:v>
                </c:pt>
                <c:pt idx="1">
                  <c:v>137.68609405528039</c:v>
                </c:pt>
                <c:pt idx="2">
                  <c:v>366.1724258963514</c:v>
                </c:pt>
                <c:pt idx="3">
                  <c:v>710.81856016049983</c:v>
                </c:pt>
                <c:pt idx="4">
                  <c:v>1173.1804352913646</c:v>
                </c:pt>
                <c:pt idx="5">
                  <c:v>1753.9237844940869</c:v>
                </c:pt>
                <c:pt idx="6">
                  <c:v>2453.3808290709867</c:v>
                </c:pt>
                <c:pt idx="7">
                  <c:v>3271.7420305154233</c:v>
                </c:pt>
                <c:pt idx="8">
                  <c:v>91.790729370186924</c:v>
                </c:pt>
                <c:pt idx="9">
                  <c:v>435.8396675364379</c:v>
                </c:pt>
                <c:pt idx="10">
                  <c:v>1322.1462987297416</c:v>
                </c:pt>
                <c:pt idx="11">
                  <c:v>2956.1908502829369</c:v>
                </c:pt>
              </c:numCache>
            </c:numRef>
          </c:xVal>
          <c:yVal>
            <c:numRef>
              <c:f>'Q4'!$M$3:$M$14</c:f>
              <c:numCache>
                <c:formatCode>General</c:formatCode>
                <c:ptCount val="12"/>
                <c:pt idx="0">
                  <c:v>766.6</c:v>
                </c:pt>
                <c:pt idx="1">
                  <c:v>3549</c:v>
                </c:pt>
                <c:pt idx="2">
                  <c:v>8380</c:v>
                </c:pt>
                <c:pt idx="3">
                  <c:v>15340</c:v>
                </c:pt>
                <c:pt idx="4">
                  <c:v>24440</c:v>
                </c:pt>
                <c:pt idx="5">
                  <c:v>35780</c:v>
                </c:pt>
                <c:pt idx="6">
                  <c:v>49420</c:v>
                </c:pt>
                <c:pt idx="7">
                  <c:v>65439.999999999993</c:v>
                </c:pt>
                <c:pt idx="8">
                  <c:v>3464</c:v>
                </c:pt>
                <c:pt idx="9">
                  <c:v>14380</c:v>
                </c:pt>
                <c:pt idx="10">
                  <c:v>32930</c:v>
                </c:pt>
                <c:pt idx="11">
                  <c:v>59870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42560"/>
        <c:axId val="39836672"/>
      </c:scatterChart>
      <c:valAx>
        <c:axId val="39842560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39836672"/>
        <c:crosses val="autoZero"/>
        <c:crossBetween val="midCat"/>
      </c:valAx>
      <c:valAx>
        <c:axId val="3983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842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Q8s!$J$3:$J$14</c:f>
              <c:numCache>
                <c:formatCode>0.0000</c:formatCode>
                <c:ptCount val="12"/>
                <c:pt idx="0">
                  <c:v>21.049390495546866</c:v>
                </c:pt>
                <c:pt idx="1">
                  <c:v>137.68609405528039</c:v>
                </c:pt>
                <c:pt idx="2">
                  <c:v>366.1724258963514</c:v>
                </c:pt>
                <c:pt idx="3">
                  <c:v>710.81856016049983</c:v>
                </c:pt>
                <c:pt idx="4">
                  <c:v>1173.1804352913646</c:v>
                </c:pt>
                <c:pt idx="5">
                  <c:v>1753.9237844940869</c:v>
                </c:pt>
                <c:pt idx="6">
                  <c:v>2453.3808290709867</c:v>
                </c:pt>
                <c:pt idx="7">
                  <c:v>3271.7420305154233</c:v>
                </c:pt>
                <c:pt idx="8">
                  <c:v>91.790729370186924</c:v>
                </c:pt>
                <c:pt idx="9">
                  <c:v>435.8396675364379</c:v>
                </c:pt>
                <c:pt idx="10">
                  <c:v>1322.1462987297416</c:v>
                </c:pt>
                <c:pt idx="11">
                  <c:v>2956.1908502829369</c:v>
                </c:pt>
              </c:numCache>
            </c:numRef>
          </c:xVal>
          <c:yVal>
            <c:numRef>
              <c:f>Q8s!$M$3:$M$14</c:f>
              <c:numCache>
                <c:formatCode>General</c:formatCode>
                <c:ptCount val="12"/>
                <c:pt idx="0">
                  <c:v>8132.9999999999991</c:v>
                </c:pt>
                <c:pt idx="1">
                  <c:v>30700</c:v>
                </c:pt>
                <c:pt idx="2">
                  <c:v>70550</c:v>
                </c:pt>
                <c:pt idx="3">
                  <c:v>128099.99999999999</c:v>
                </c:pt>
                <c:pt idx="4">
                  <c:v>203799.99999999997</c:v>
                </c:pt>
                <c:pt idx="5">
                  <c:v>298300</c:v>
                </c:pt>
                <c:pt idx="6">
                  <c:v>412200</c:v>
                </c:pt>
                <c:pt idx="7">
                  <c:v>546000</c:v>
                </c:pt>
                <c:pt idx="8">
                  <c:v>27260</c:v>
                </c:pt>
                <c:pt idx="9">
                  <c:v>104700</c:v>
                </c:pt>
                <c:pt idx="10">
                  <c:v>238300</c:v>
                </c:pt>
                <c:pt idx="11">
                  <c:v>434600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50400"/>
        <c:axId val="142951936"/>
      </c:scatterChart>
      <c:valAx>
        <c:axId val="142950400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142951936"/>
        <c:crosses val="autoZero"/>
        <c:crossBetween val="midCat"/>
      </c:valAx>
      <c:valAx>
        <c:axId val="142951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950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Q8f!$J$3:$J$14</c:f>
              <c:numCache>
                <c:formatCode>0.0000</c:formatCode>
                <c:ptCount val="12"/>
                <c:pt idx="0">
                  <c:v>21.049390495546866</c:v>
                </c:pt>
                <c:pt idx="1">
                  <c:v>137.68609405528039</c:v>
                </c:pt>
                <c:pt idx="2">
                  <c:v>366.1724258963514</c:v>
                </c:pt>
                <c:pt idx="3">
                  <c:v>710.81856016049983</c:v>
                </c:pt>
                <c:pt idx="4">
                  <c:v>1173.1804352913646</c:v>
                </c:pt>
                <c:pt idx="5">
                  <c:v>1753.9237844940869</c:v>
                </c:pt>
                <c:pt idx="6">
                  <c:v>2453.3808290709867</c:v>
                </c:pt>
                <c:pt idx="7">
                  <c:v>3271.7420305154233</c:v>
                </c:pt>
                <c:pt idx="8">
                  <c:v>91.790729370186924</c:v>
                </c:pt>
                <c:pt idx="9">
                  <c:v>435.8396675364379</c:v>
                </c:pt>
                <c:pt idx="10">
                  <c:v>1322.1462987297416</c:v>
                </c:pt>
                <c:pt idx="11">
                  <c:v>2956.1908502829369</c:v>
                </c:pt>
              </c:numCache>
            </c:numRef>
          </c:xVal>
          <c:yVal>
            <c:numRef>
              <c:f>Q8f!$M$3:$M$14</c:f>
              <c:numCache>
                <c:formatCode>General</c:formatCode>
                <c:ptCount val="12"/>
                <c:pt idx="0">
                  <c:v>7968</c:v>
                </c:pt>
                <c:pt idx="1">
                  <c:v>30720</c:v>
                </c:pt>
                <c:pt idx="2">
                  <c:v>70710</c:v>
                </c:pt>
                <c:pt idx="3">
                  <c:v>128400</c:v>
                </c:pt>
                <c:pt idx="4">
                  <c:v>204300.00000000003</c:v>
                </c:pt>
                <c:pt idx="5">
                  <c:v>298900</c:v>
                </c:pt>
                <c:pt idx="6">
                  <c:v>413100</c:v>
                </c:pt>
                <c:pt idx="7">
                  <c:v>547100</c:v>
                </c:pt>
                <c:pt idx="8">
                  <c:v>27170</c:v>
                </c:pt>
                <c:pt idx="9">
                  <c:v>104600</c:v>
                </c:pt>
                <c:pt idx="10">
                  <c:v>238000</c:v>
                </c:pt>
                <c:pt idx="11">
                  <c:v>434000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32000"/>
        <c:axId val="168433536"/>
      </c:scatterChart>
      <c:valAx>
        <c:axId val="168432000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168433536"/>
        <c:crosses val="autoZero"/>
        <c:crossBetween val="midCat"/>
      </c:valAx>
      <c:valAx>
        <c:axId val="16843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432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'Q9'!$J$3:$J$14</c:f>
              <c:numCache>
                <c:formatCode>0.0000</c:formatCode>
                <c:ptCount val="12"/>
                <c:pt idx="0">
                  <c:v>21.049390495546866</c:v>
                </c:pt>
                <c:pt idx="1">
                  <c:v>137.68609405528039</c:v>
                </c:pt>
                <c:pt idx="2">
                  <c:v>366.1724258963514</c:v>
                </c:pt>
                <c:pt idx="3">
                  <c:v>710.81856016049983</c:v>
                </c:pt>
                <c:pt idx="4">
                  <c:v>1173.1804352913646</c:v>
                </c:pt>
                <c:pt idx="5">
                  <c:v>1753.9237844940869</c:v>
                </c:pt>
                <c:pt idx="6">
                  <c:v>2453.3808290709867</c:v>
                </c:pt>
                <c:pt idx="7">
                  <c:v>3271.7420305154233</c:v>
                </c:pt>
                <c:pt idx="8">
                  <c:v>91.790729370186924</c:v>
                </c:pt>
                <c:pt idx="9">
                  <c:v>435.8396675364379</c:v>
                </c:pt>
                <c:pt idx="10">
                  <c:v>1322.1462987297416</c:v>
                </c:pt>
                <c:pt idx="11">
                  <c:v>2956.1908502829369</c:v>
                </c:pt>
              </c:numCache>
            </c:numRef>
          </c:xVal>
          <c:yVal>
            <c:numRef>
              <c:f>'Q9'!$M$3:$M$14</c:f>
              <c:numCache>
                <c:formatCode>General</c:formatCode>
                <c:ptCount val="12"/>
                <c:pt idx="0">
                  <c:v>7048</c:v>
                </c:pt>
                <c:pt idx="1">
                  <c:v>27010</c:v>
                </c:pt>
                <c:pt idx="2">
                  <c:v>61689.999999999993</c:v>
                </c:pt>
                <c:pt idx="3">
                  <c:v>111800.00000000001</c:v>
                </c:pt>
                <c:pt idx="4">
                  <c:v>177700</c:v>
                </c:pt>
                <c:pt idx="5">
                  <c:v>259500.00000000003</c:v>
                </c:pt>
                <c:pt idx="6">
                  <c:v>357300</c:v>
                </c:pt>
                <c:pt idx="7">
                  <c:v>471300</c:v>
                </c:pt>
                <c:pt idx="8">
                  <c:v>22599.999999999996</c:v>
                </c:pt>
                <c:pt idx="9">
                  <c:v>90480</c:v>
                </c:pt>
                <c:pt idx="10">
                  <c:v>208900</c:v>
                </c:pt>
                <c:pt idx="11">
                  <c:v>384500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336"/>
        <c:axId val="169899136"/>
      </c:scatterChart>
      <c:valAx>
        <c:axId val="43646336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169899136"/>
        <c:crosses val="autoZero"/>
        <c:crossBetween val="midCat"/>
      </c:valAx>
      <c:valAx>
        <c:axId val="16989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46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14</xdr:row>
      <xdr:rowOff>184150</xdr:rowOff>
    </xdr:from>
    <xdr:to>
      <xdr:col>10</xdr:col>
      <xdr:colOff>501649</xdr:colOff>
      <xdr:row>29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15</xdr:row>
      <xdr:rowOff>12700</xdr:rowOff>
    </xdr:from>
    <xdr:to>
      <xdr:col>10</xdr:col>
      <xdr:colOff>155575</xdr:colOff>
      <xdr:row>30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15</xdr:row>
      <xdr:rowOff>12700</xdr:rowOff>
    </xdr:from>
    <xdr:to>
      <xdr:col>10</xdr:col>
      <xdr:colOff>371475</xdr:colOff>
      <xdr:row>30</xdr:row>
      <xdr:rowOff>31750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9</xdr:col>
      <xdr:colOff>663575</xdr:colOff>
      <xdr:row>29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B1" workbookViewId="0">
      <selection activeCell="M16" sqref="M16:N16"/>
    </sheetView>
  </sheetViews>
  <sheetFormatPr defaultColWidth="10.6328125" defaultRowHeight="14.5" x14ac:dyDescent="0.35"/>
  <cols>
    <col min="1" max="3" width="4.6328125" style="1" customWidth="1"/>
    <col min="4" max="4" width="7.6328125" style="2" customWidth="1"/>
    <col min="5" max="8" width="10.6328125" style="9" customWidth="1"/>
    <col min="9" max="9" width="10.6328125" style="2" customWidth="1"/>
    <col min="10" max="10" width="12.6328125" style="2" customWidth="1"/>
    <col min="11" max="11" width="7.6328125" style="2" customWidth="1"/>
    <col min="12" max="12" width="5.6328125" style="2" customWidth="1"/>
    <col min="13" max="13" width="7.1796875" style="2" bestFit="1" customWidth="1"/>
    <col min="14" max="14" width="10.6328125" style="2" customWidth="1"/>
    <col min="15" max="16384" width="10.6328125" style="1"/>
  </cols>
  <sheetData>
    <row r="1" spans="1:19" s="10" customFormat="1" ht="15" customHeight="1" thickTop="1" thickBot="1" x14ac:dyDescent="0.4">
      <c r="A1" s="83" t="s">
        <v>3</v>
      </c>
      <c r="B1" s="84"/>
      <c r="C1" s="85"/>
      <c r="D1" s="86" t="s">
        <v>2</v>
      </c>
      <c r="E1" s="88" t="s">
        <v>14</v>
      </c>
      <c r="F1" s="88" t="s">
        <v>15</v>
      </c>
      <c r="G1" s="88" t="s">
        <v>16</v>
      </c>
      <c r="H1" s="88" t="s">
        <v>17</v>
      </c>
      <c r="I1" s="90" t="s">
        <v>18</v>
      </c>
      <c r="J1" s="94" t="s">
        <v>9</v>
      </c>
      <c r="K1" s="92" t="s">
        <v>1</v>
      </c>
      <c r="L1" s="93"/>
      <c r="M1" s="81" t="s">
        <v>13</v>
      </c>
      <c r="N1" s="81" t="s">
        <v>10</v>
      </c>
      <c r="O1" s="96" t="s">
        <v>21</v>
      </c>
      <c r="P1" s="98" t="s">
        <v>22</v>
      </c>
      <c r="Q1" s="100" t="s">
        <v>19</v>
      </c>
      <c r="R1" s="102" t="s">
        <v>20</v>
      </c>
      <c r="S1" s="104" t="s">
        <v>23</v>
      </c>
    </row>
    <row r="2" spans="1:19" s="10" customFormat="1" ht="15" customHeight="1" thickBot="1" x14ac:dyDescent="0.4">
      <c r="A2" s="11" t="s">
        <v>11</v>
      </c>
      <c r="B2" s="13" t="s">
        <v>12</v>
      </c>
      <c r="C2" s="12" t="s">
        <v>13</v>
      </c>
      <c r="D2" s="87"/>
      <c r="E2" s="89"/>
      <c r="F2" s="89"/>
      <c r="G2" s="89"/>
      <c r="H2" s="89"/>
      <c r="I2" s="91"/>
      <c r="J2" s="95"/>
      <c r="K2" s="14" t="s">
        <v>8</v>
      </c>
      <c r="L2" s="17" t="s">
        <v>7</v>
      </c>
      <c r="M2" s="82"/>
      <c r="N2" s="82"/>
      <c r="O2" s="97"/>
      <c r="P2" s="99"/>
      <c r="Q2" s="101"/>
      <c r="R2" s="103"/>
      <c r="S2" s="105"/>
    </row>
    <row r="3" spans="1:19" ht="15" customHeight="1" x14ac:dyDescent="0.35">
      <c r="A3" s="7">
        <v>2</v>
      </c>
      <c r="B3" s="3">
        <v>2</v>
      </c>
      <c r="C3" s="5">
        <v>2</v>
      </c>
      <c r="D3" s="26">
        <v>0.5</v>
      </c>
      <c r="E3" s="8">
        <v>150</v>
      </c>
      <c r="F3" s="8">
        <v>38.268300000000004</v>
      </c>
      <c r="G3" s="8">
        <v>158.1139</v>
      </c>
      <c r="H3" s="8">
        <v>90.138800000000003</v>
      </c>
      <c r="I3" s="5">
        <v>12</v>
      </c>
      <c r="J3" s="28">
        <f>$I3*$G3/$H3</f>
        <v>21.049390495546866</v>
      </c>
      <c r="K3" s="21">
        <v>7.6660000000000004</v>
      </c>
      <c r="L3" s="15">
        <v>2</v>
      </c>
      <c r="M3" s="106">
        <f>K3*10^L3</f>
        <v>766.6</v>
      </c>
      <c r="N3" s="22">
        <f>$K3*(10^$L3)/$J3</f>
        <v>36.41910677471536</v>
      </c>
      <c r="O3" s="34">
        <v>-4.1848000000000001</v>
      </c>
      <c r="P3" s="35">
        <v>-0.86873</v>
      </c>
      <c r="Q3" s="36">
        <v>-1.0607</v>
      </c>
      <c r="R3" s="43">
        <v>4.2434000000000003</v>
      </c>
      <c r="S3" s="32">
        <v>0.61358999999999997</v>
      </c>
    </row>
    <row r="4" spans="1:19" ht="15" customHeight="1" x14ac:dyDescent="0.35">
      <c r="A4" s="7">
        <v>4</v>
      </c>
      <c r="B4" s="3">
        <v>4</v>
      </c>
      <c r="C4" s="5">
        <v>4</v>
      </c>
      <c r="D4" s="26">
        <v>2.7</v>
      </c>
      <c r="E4" s="8">
        <v>87.867999999999995</v>
      </c>
      <c r="F4" s="8">
        <v>19.509</v>
      </c>
      <c r="G4" s="8">
        <v>102.91719999999999</v>
      </c>
      <c r="H4" s="8">
        <v>35.878900000000002</v>
      </c>
      <c r="I4" s="5">
        <v>48</v>
      </c>
      <c r="J4" s="29">
        <f t="shared" ref="J4:J14" si="0">$I4*$G4/$H4</f>
        <v>137.68609405528039</v>
      </c>
      <c r="K4" s="21">
        <v>3.5489999999999999</v>
      </c>
      <c r="L4" s="15">
        <v>3</v>
      </c>
      <c r="M4" s="106">
        <f t="shared" ref="M4:M14" si="1">K4*10^L4</f>
        <v>3549</v>
      </c>
      <c r="N4" s="22">
        <f t="shared" ref="N4:N14" si="2">$K4*(10^$L4)/$J4</f>
        <v>25.776023529108837</v>
      </c>
      <c r="O4" s="37">
        <v>-5.8468</v>
      </c>
      <c r="P4" s="38">
        <v>-1.5004999999999999</v>
      </c>
      <c r="Q4" s="39">
        <v>-1.2115</v>
      </c>
      <c r="R4" s="43">
        <v>5.7713999999999999</v>
      </c>
      <c r="S4" s="32">
        <v>0.85189000000000004</v>
      </c>
    </row>
    <row r="5" spans="1:19" ht="15" customHeight="1" x14ac:dyDescent="0.35">
      <c r="A5" s="7">
        <v>6</v>
      </c>
      <c r="B5" s="3">
        <v>6</v>
      </c>
      <c r="C5" s="5">
        <v>6</v>
      </c>
      <c r="D5" s="26">
        <v>6</v>
      </c>
      <c r="E5" s="8">
        <v>63.397500000000001</v>
      </c>
      <c r="F5" s="8">
        <v>13.0526</v>
      </c>
      <c r="G5" s="8">
        <v>77.277299999999997</v>
      </c>
      <c r="H5" s="8">
        <v>22.792400000000001</v>
      </c>
      <c r="I5" s="5">
        <v>108</v>
      </c>
      <c r="J5" s="29">
        <f t="shared" si="0"/>
        <v>366.1724258963514</v>
      </c>
      <c r="K5" s="21">
        <v>8.3800000000000008</v>
      </c>
      <c r="L5" s="15">
        <v>3</v>
      </c>
      <c r="M5" s="106">
        <f t="shared" si="1"/>
        <v>8380</v>
      </c>
      <c r="N5" s="22">
        <f t="shared" si="2"/>
        <v>22.885393348465946</v>
      </c>
      <c r="O5" s="37">
        <v>-6.5277000000000003</v>
      </c>
      <c r="P5" s="38">
        <v>-1.6093</v>
      </c>
      <c r="Q5" s="39">
        <v>-1.2906</v>
      </c>
      <c r="R5" s="43">
        <v>6.3998999999999997</v>
      </c>
      <c r="S5" s="32">
        <v>0.91781000000000001</v>
      </c>
    </row>
    <row r="6" spans="1:19" ht="15" customHeight="1" x14ac:dyDescent="0.35">
      <c r="A6" s="7">
        <v>8</v>
      </c>
      <c r="B6" s="3">
        <v>8</v>
      </c>
      <c r="C6" s="5">
        <v>8</v>
      </c>
      <c r="D6" s="26">
        <v>10.6</v>
      </c>
      <c r="E6" s="8">
        <v>49.773200000000003</v>
      </c>
      <c r="F6" s="8">
        <v>9.8017000000000003</v>
      </c>
      <c r="G6" s="8">
        <v>62.003</v>
      </c>
      <c r="H6" s="8">
        <v>16.747699999999998</v>
      </c>
      <c r="I6" s="5">
        <v>192</v>
      </c>
      <c r="J6" s="29">
        <f t="shared" si="0"/>
        <v>710.81856016049983</v>
      </c>
      <c r="K6" s="21">
        <v>1.534</v>
      </c>
      <c r="L6" s="15">
        <v>4</v>
      </c>
      <c r="M6" s="106">
        <f t="shared" si="1"/>
        <v>15340</v>
      </c>
      <c r="N6" s="22">
        <f t="shared" si="2"/>
        <v>21.580753317043794</v>
      </c>
      <c r="O6" s="37">
        <v>-6.9196</v>
      </c>
      <c r="P6" s="38">
        <v>-1.7316</v>
      </c>
      <c r="Q6" s="39">
        <v>-1.377</v>
      </c>
      <c r="R6" s="43">
        <v>6.7728999999999999</v>
      </c>
      <c r="S6" s="32">
        <v>0.94455999999999996</v>
      </c>
    </row>
    <row r="7" spans="1:19" ht="15" customHeight="1" x14ac:dyDescent="0.35">
      <c r="A7" s="7">
        <v>10</v>
      </c>
      <c r="B7" s="3">
        <v>10</v>
      </c>
      <c r="C7" s="5">
        <v>10</v>
      </c>
      <c r="D7" s="26">
        <v>16.7</v>
      </c>
      <c r="E7" s="8">
        <v>41.018599999999999</v>
      </c>
      <c r="F7" s="8">
        <v>7.8459000000000003</v>
      </c>
      <c r="G7" s="8">
        <v>51.801000000000002</v>
      </c>
      <c r="H7" s="8">
        <v>13.2463</v>
      </c>
      <c r="I7" s="5">
        <v>300</v>
      </c>
      <c r="J7" s="29">
        <f t="shared" si="0"/>
        <v>1173.1804352913646</v>
      </c>
      <c r="K7" s="21">
        <v>2.444</v>
      </c>
      <c r="L7" s="15">
        <v>4</v>
      </c>
      <c r="M7" s="106">
        <f t="shared" si="1"/>
        <v>24440</v>
      </c>
      <c r="N7" s="22">
        <f t="shared" si="2"/>
        <v>20.832260123678434</v>
      </c>
      <c r="O7" s="37">
        <v>-7.1890000000000001</v>
      </c>
      <c r="P7" s="38">
        <v>-1.9025000000000001</v>
      </c>
      <c r="Q7" s="39">
        <v>-1.4319999999999999</v>
      </c>
      <c r="R7" s="43">
        <v>7.0358999999999998</v>
      </c>
      <c r="S7" s="32">
        <v>0.95809999999999995</v>
      </c>
    </row>
    <row r="8" spans="1:19" ht="15" customHeight="1" x14ac:dyDescent="0.35">
      <c r="A8" s="7">
        <v>12</v>
      </c>
      <c r="B8" s="3">
        <v>12</v>
      </c>
      <c r="C8" s="5">
        <v>12</v>
      </c>
      <c r="D8" s="26">
        <v>24.3</v>
      </c>
      <c r="E8" s="8">
        <v>34.901000000000003</v>
      </c>
      <c r="F8" s="8">
        <v>6.5403000000000002</v>
      </c>
      <c r="G8" s="8">
        <v>44.491199999999999</v>
      </c>
      <c r="H8" s="8">
        <v>10.958399999999999</v>
      </c>
      <c r="I8" s="5">
        <v>432</v>
      </c>
      <c r="J8" s="29">
        <f t="shared" si="0"/>
        <v>1753.9237844940869</v>
      </c>
      <c r="K8" s="21">
        <v>3.5779999999999998</v>
      </c>
      <c r="L8" s="15">
        <v>4</v>
      </c>
      <c r="M8" s="106">
        <f t="shared" si="1"/>
        <v>35780</v>
      </c>
      <c r="N8" s="22">
        <f t="shared" si="2"/>
        <v>20.399974227113074</v>
      </c>
      <c r="O8" s="37">
        <v>-7.3930999999999996</v>
      </c>
      <c r="P8" s="38">
        <v>-2.0301</v>
      </c>
      <c r="Q8" s="39">
        <v>-1.4533</v>
      </c>
      <c r="R8" s="43">
        <v>7.2388000000000003</v>
      </c>
      <c r="S8" s="32">
        <v>0.96594999999999998</v>
      </c>
    </row>
    <row r="9" spans="1:19" ht="15" customHeight="1" x14ac:dyDescent="0.35">
      <c r="A9" s="7">
        <v>14</v>
      </c>
      <c r="B9" s="3">
        <v>14</v>
      </c>
      <c r="C9" s="5">
        <v>14</v>
      </c>
      <c r="D9" s="26">
        <v>34</v>
      </c>
      <c r="E9" s="8">
        <v>30.379000000000001</v>
      </c>
      <c r="F9" s="8">
        <v>5.6070000000000002</v>
      </c>
      <c r="G9" s="8">
        <v>38.992899999999999</v>
      </c>
      <c r="H9" s="8">
        <v>9.3453999999999997</v>
      </c>
      <c r="I9" s="5">
        <v>588</v>
      </c>
      <c r="J9" s="29">
        <f t="shared" si="0"/>
        <v>2453.3808290709867</v>
      </c>
      <c r="K9" s="21">
        <v>4.9420000000000002</v>
      </c>
      <c r="L9" s="15">
        <v>4</v>
      </c>
      <c r="M9" s="106">
        <f t="shared" si="1"/>
        <v>49420</v>
      </c>
      <c r="N9" s="22">
        <f t="shared" si="2"/>
        <v>20.14363176495257</v>
      </c>
      <c r="O9" s="37">
        <v>-7.5568999999999997</v>
      </c>
      <c r="P9" s="38">
        <v>-2.1318999999999999</v>
      </c>
      <c r="Q9" s="39">
        <v>-1.4588000000000001</v>
      </c>
      <c r="R9" s="43">
        <v>7.4038000000000004</v>
      </c>
      <c r="S9" s="32">
        <v>0.97094999999999998</v>
      </c>
    </row>
    <row r="10" spans="1:19" ht="15" customHeight="1" thickBot="1" x14ac:dyDescent="0.4">
      <c r="A10" s="44">
        <v>16</v>
      </c>
      <c r="B10" s="45">
        <v>16</v>
      </c>
      <c r="C10" s="46">
        <v>16</v>
      </c>
      <c r="D10" s="47">
        <v>53.5</v>
      </c>
      <c r="E10" s="48">
        <v>26.898199999999999</v>
      </c>
      <c r="F10" s="48">
        <v>4.9067999999999996</v>
      </c>
      <c r="G10" s="48">
        <v>34.705599999999997</v>
      </c>
      <c r="H10" s="48">
        <v>8.1466999999999992</v>
      </c>
      <c r="I10" s="46">
        <v>768</v>
      </c>
      <c r="J10" s="49">
        <f t="shared" si="0"/>
        <v>3271.7420305154233</v>
      </c>
      <c r="K10" s="50">
        <v>6.5439999999999996</v>
      </c>
      <c r="L10" s="51">
        <v>4</v>
      </c>
      <c r="M10" s="106">
        <f t="shared" si="1"/>
        <v>65439.999999999993</v>
      </c>
      <c r="N10" s="52">
        <f t="shared" si="2"/>
        <v>20.001576954919859</v>
      </c>
      <c r="O10" s="53">
        <v>-7.6935000000000002</v>
      </c>
      <c r="P10" s="54">
        <v>-2.2168000000000001</v>
      </c>
      <c r="Q10" s="55">
        <v>-1.4564999999999999</v>
      </c>
      <c r="R10" s="56">
        <v>7.5429000000000004</v>
      </c>
      <c r="S10" s="57">
        <v>0.97435000000000005</v>
      </c>
    </row>
    <row r="11" spans="1:19" ht="15" customHeight="1" x14ac:dyDescent="0.35">
      <c r="A11" s="7">
        <v>4</v>
      </c>
      <c r="B11" s="3">
        <v>2</v>
      </c>
      <c r="C11" s="5">
        <v>4</v>
      </c>
      <c r="D11" s="26">
        <v>1.8</v>
      </c>
      <c r="E11" s="8">
        <v>87.867999999999995</v>
      </c>
      <c r="F11" s="8">
        <v>19.509</v>
      </c>
      <c r="G11" s="8">
        <v>102.91719999999999</v>
      </c>
      <c r="H11" s="8">
        <v>35.878900000000002</v>
      </c>
      <c r="I11" s="5">
        <v>32</v>
      </c>
      <c r="J11" s="60">
        <f t="shared" si="0"/>
        <v>91.790729370186924</v>
      </c>
      <c r="K11" s="21">
        <v>3.464</v>
      </c>
      <c r="L11" s="15">
        <v>3</v>
      </c>
      <c r="M11" s="106">
        <f t="shared" si="1"/>
        <v>3464</v>
      </c>
      <c r="N11" s="22">
        <f t="shared" si="2"/>
        <v>37.738015851577778</v>
      </c>
      <c r="O11" s="37">
        <v>-4.3884999999999996</v>
      </c>
      <c r="P11" s="38">
        <v>-1.6887000000000001</v>
      </c>
      <c r="Q11" s="39">
        <v>-1.5316000000000001</v>
      </c>
      <c r="R11" s="58">
        <v>4.7423999999999999</v>
      </c>
      <c r="S11" s="32">
        <v>0.78647</v>
      </c>
    </row>
    <row r="12" spans="1:19" ht="15" customHeight="1" x14ac:dyDescent="0.35">
      <c r="A12" s="7">
        <v>8</v>
      </c>
      <c r="B12" s="3">
        <v>2</v>
      </c>
      <c r="C12" s="5">
        <v>8</v>
      </c>
      <c r="D12" s="26">
        <v>5.3</v>
      </c>
      <c r="E12" s="8">
        <v>75</v>
      </c>
      <c r="F12" s="8">
        <v>9.8017000000000003</v>
      </c>
      <c r="G12" s="8">
        <v>76.034499999999994</v>
      </c>
      <c r="H12" s="8">
        <v>16.747699999999998</v>
      </c>
      <c r="I12" s="5">
        <v>96</v>
      </c>
      <c r="J12" s="29">
        <f t="shared" si="0"/>
        <v>435.8396675364379</v>
      </c>
      <c r="K12" s="21">
        <v>1.4379999999999999</v>
      </c>
      <c r="L12" s="15">
        <v>4</v>
      </c>
      <c r="M12" s="106">
        <f t="shared" si="1"/>
        <v>14380</v>
      </c>
      <c r="N12" s="22">
        <f t="shared" si="2"/>
        <v>32.993784345702714</v>
      </c>
      <c r="O12" s="37">
        <v>-4.3116000000000003</v>
      </c>
      <c r="P12" s="38">
        <v>2.4394</v>
      </c>
      <c r="Q12" s="39">
        <v>2.2418999999999998</v>
      </c>
      <c r="R12" s="58">
        <v>4.8616999999999999</v>
      </c>
      <c r="S12" s="32">
        <v>0.85294000000000003</v>
      </c>
    </row>
    <row r="13" spans="1:19" ht="15" customHeight="1" x14ac:dyDescent="0.35">
      <c r="A13" s="7">
        <v>12</v>
      </c>
      <c r="B13" s="3">
        <v>2</v>
      </c>
      <c r="C13" s="5">
        <v>12</v>
      </c>
      <c r="D13" s="26">
        <v>10.6</v>
      </c>
      <c r="E13" s="8">
        <v>75</v>
      </c>
      <c r="F13" s="8">
        <v>6.5403000000000002</v>
      </c>
      <c r="G13" s="8">
        <v>75.461500000000001</v>
      </c>
      <c r="H13" s="8">
        <v>10.958399999999999</v>
      </c>
      <c r="I13" s="5">
        <v>192</v>
      </c>
      <c r="J13" s="29">
        <f t="shared" si="0"/>
        <v>1322.1462987297416</v>
      </c>
      <c r="K13" s="21">
        <v>3.2930000000000001</v>
      </c>
      <c r="L13" s="15">
        <v>4</v>
      </c>
      <c r="M13" s="106">
        <f t="shared" si="1"/>
        <v>32930</v>
      </c>
      <c r="N13" s="22">
        <f t="shared" si="2"/>
        <v>24.906472174552587</v>
      </c>
      <c r="O13" s="37">
        <v>-4.2685000000000004</v>
      </c>
      <c r="P13" s="38">
        <v>2.7625000000000002</v>
      </c>
      <c r="Q13" s="39">
        <v>2.5943000000000001</v>
      </c>
      <c r="R13" s="58">
        <v>4.8674999999999997</v>
      </c>
      <c r="S13" s="32">
        <v>0.86746999999999996</v>
      </c>
    </row>
    <row r="14" spans="1:19" ht="15" customHeight="1" thickBot="1" x14ac:dyDescent="0.4">
      <c r="A14" s="19">
        <v>16</v>
      </c>
      <c r="B14" s="4">
        <v>2</v>
      </c>
      <c r="C14" s="6">
        <v>16</v>
      </c>
      <c r="D14" s="27">
        <v>18</v>
      </c>
      <c r="E14" s="20">
        <v>75</v>
      </c>
      <c r="F14" s="20">
        <v>4.9067999999999996</v>
      </c>
      <c r="G14" s="20">
        <v>75.260000000000005</v>
      </c>
      <c r="H14" s="20">
        <v>8.1466999999999992</v>
      </c>
      <c r="I14" s="6">
        <v>320</v>
      </c>
      <c r="J14" s="30">
        <f t="shared" si="0"/>
        <v>2956.1908502829369</v>
      </c>
      <c r="K14" s="61">
        <v>5.9870000000000001</v>
      </c>
      <c r="L14" s="16">
        <v>4</v>
      </c>
      <c r="M14" s="106">
        <f t="shared" si="1"/>
        <v>59870</v>
      </c>
      <c r="N14" s="23">
        <f t="shared" si="2"/>
        <v>20.252413674262556</v>
      </c>
      <c r="O14" s="40">
        <v>-4.2473999999999998</v>
      </c>
      <c r="P14" s="41">
        <v>3.0312999999999999</v>
      </c>
      <c r="Q14" s="42">
        <v>2.8005</v>
      </c>
      <c r="R14" s="59">
        <v>5.0896999999999997</v>
      </c>
      <c r="S14" s="33">
        <v>0.87282000000000004</v>
      </c>
    </row>
    <row r="15" spans="1:19" ht="15" customHeight="1" thickTop="1" thickBot="1" x14ac:dyDescent="0.4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ht="15.5" thickTop="1" thickBot="1" x14ac:dyDescent="0.4">
      <c r="M16" s="111" t="s">
        <v>24</v>
      </c>
      <c r="N16" s="112">
        <f>AVERAGE(N5:N10,N13:N14)</f>
        <v>21.375309448123602</v>
      </c>
    </row>
    <row r="17" ht="15" thickTop="1" x14ac:dyDescent="0.35"/>
  </sheetData>
  <mergeCells count="16">
    <mergeCell ref="O1:O2"/>
    <mergeCell ref="P1:P2"/>
    <mergeCell ref="Q1:Q2"/>
    <mergeCell ref="R1:R2"/>
    <mergeCell ref="S1:S2"/>
    <mergeCell ref="N1:N2"/>
    <mergeCell ref="A1:C1"/>
    <mergeCell ref="D1:D2"/>
    <mergeCell ref="G1:G2"/>
    <mergeCell ref="H1:H2"/>
    <mergeCell ref="I1:I2"/>
    <mergeCell ref="K1:L1"/>
    <mergeCell ref="J1:J2"/>
    <mergeCell ref="E1:E2"/>
    <mergeCell ref="F1:F2"/>
    <mergeCell ref="M1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N16" sqref="M16:N16"/>
    </sheetView>
  </sheetViews>
  <sheetFormatPr defaultColWidth="10.6328125" defaultRowHeight="14.5" x14ac:dyDescent="0.35"/>
  <cols>
    <col min="1" max="3" width="4.6328125" style="1" customWidth="1"/>
    <col min="4" max="4" width="7.6328125" style="2" customWidth="1"/>
    <col min="5" max="8" width="10.6328125" style="9" customWidth="1"/>
    <col min="9" max="9" width="10.6328125" style="2" customWidth="1"/>
    <col min="10" max="10" width="12.6328125" style="2" customWidth="1"/>
    <col min="11" max="11" width="7.6328125" style="2" customWidth="1"/>
    <col min="12" max="12" width="5.6328125" style="2" customWidth="1"/>
    <col min="13" max="13" width="8.1796875" style="2" bestFit="1" customWidth="1"/>
    <col min="14" max="14" width="10.6328125" style="2" customWidth="1"/>
    <col min="15" max="16384" width="10.6328125" style="1"/>
  </cols>
  <sheetData>
    <row r="1" spans="1:19" s="10" customFormat="1" ht="15" customHeight="1" thickTop="1" thickBot="1" x14ac:dyDescent="0.4">
      <c r="A1" s="83" t="s">
        <v>3</v>
      </c>
      <c r="B1" s="84"/>
      <c r="C1" s="85"/>
      <c r="D1" s="86" t="s">
        <v>2</v>
      </c>
      <c r="E1" s="88" t="s">
        <v>14</v>
      </c>
      <c r="F1" s="88" t="s">
        <v>15</v>
      </c>
      <c r="G1" s="88" t="s">
        <v>16</v>
      </c>
      <c r="H1" s="88" t="s">
        <v>17</v>
      </c>
      <c r="I1" s="90" t="s">
        <v>18</v>
      </c>
      <c r="J1" s="94" t="s">
        <v>9</v>
      </c>
      <c r="K1" s="92" t="s">
        <v>1</v>
      </c>
      <c r="L1" s="93"/>
      <c r="M1" s="81" t="s">
        <v>13</v>
      </c>
      <c r="N1" s="81" t="s">
        <v>10</v>
      </c>
      <c r="O1" s="96" t="s">
        <v>21</v>
      </c>
      <c r="P1" s="98" t="s">
        <v>22</v>
      </c>
      <c r="Q1" s="100" t="s">
        <v>19</v>
      </c>
      <c r="R1" s="102" t="s">
        <v>20</v>
      </c>
      <c r="S1" s="104" t="s">
        <v>23</v>
      </c>
    </row>
    <row r="2" spans="1:19" s="10" customFormat="1" ht="15" customHeight="1" thickBot="1" x14ac:dyDescent="0.4">
      <c r="A2" s="11" t="s">
        <v>11</v>
      </c>
      <c r="B2" s="13" t="s">
        <v>12</v>
      </c>
      <c r="C2" s="31" t="s">
        <v>13</v>
      </c>
      <c r="D2" s="87"/>
      <c r="E2" s="89"/>
      <c r="F2" s="89"/>
      <c r="G2" s="89"/>
      <c r="H2" s="89"/>
      <c r="I2" s="91"/>
      <c r="J2" s="95"/>
      <c r="K2" s="14" t="s">
        <v>8</v>
      </c>
      <c r="L2" s="17" t="s">
        <v>7</v>
      </c>
      <c r="M2" s="82"/>
      <c r="N2" s="82"/>
      <c r="O2" s="97"/>
      <c r="P2" s="99"/>
      <c r="Q2" s="101"/>
      <c r="R2" s="103"/>
      <c r="S2" s="105"/>
    </row>
    <row r="3" spans="1:19" ht="15" customHeight="1" x14ac:dyDescent="0.35">
      <c r="A3" s="7">
        <v>2</v>
      </c>
      <c r="B3" s="3">
        <v>2</v>
      </c>
      <c r="C3" s="5">
        <v>2</v>
      </c>
      <c r="D3" s="26">
        <v>1.2</v>
      </c>
      <c r="E3" s="8">
        <v>87.867999999999995</v>
      </c>
      <c r="F3" s="8">
        <v>19.509</v>
      </c>
      <c r="G3" s="8">
        <v>158.1139</v>
      </c>
      <c r="H3" s="8">
        <v>90.138800000000003</v>
      </c>
      <c r="I3" s="5">
        <v>12</v>
      </c>
      <c r="J3" s="28">
        <f>$I3*$G3/$H3</f>
        <v>21.049390495546866</v>
      </c>
      <c r="K3" s="18">
        <v>8.1329999999999991</v>
      </c>
      <c r="L3" s="15">
        <v>3</v>
      </c>
      <c r="M3" s="106">
        <f>K3*10^L3</f>
        <v>8132.9999999999991</v>
      </c>
      <c r="N3" s="22">
        <f>$K3*(10^$L3)/$J3</f>
        <v>386.37698330127836</v>
      </c>
      <c r="O3" s="65">
        <v>-6.5548000000000002</v>
      </c>
      <c r="P3" s="66">
        <v>1.7605999999999999</v>
      </c>
      <c r="Q3" s="67">
        <v>1.9013</v>
      </c>
      <c r="R3" s="68">
        <v>6.5594999999999999</v>
      </c>
      <c r="S3" s="62">
        <v>0.97655999999999998</v>
      </c>
    </row>
    <row r="4" spans="1:19" ht="15" customHeight="1" x14ac:dyDescent="0.35">
      <c r="A4" s="7">
        <v>4</v>
      </c>
      <c r="B4" s="3">
        <v>4</v>
      </c>
      <c r="C4" s="5">
        <v>4</v>
      </c>
      <c r="D4" s="26">
        <v>4.4000000000000004</v>
      </c>
      <c r="E4" s="8">
        <v>49.773200000000003</v>
      </c>
      <c r="F4" s="8">
        <v>9.8017000000000003</v>
      </c>
      <c r="G4" s="8">
        <v>102.91719999999999</v>
      </c>
      <c r="H4" s="8">
        <v>35.878900000000002</v>
      </c>
      <c r="I4" s="5">
        <v>48</v>
      </c>
      <c r="J4" s="29">
        <f t="shared" ref="J4:J14" si="0">$I4*$G4/$H4</f>
        <v>137.68609405528039</v>
      </c>
      <c r="K4" s="24">
        <v>3.07</v>
      </c>
      <c r="L4" s="15">
        <v>4</v>
      </c>
      <c r="M4" s="106">
        <f t="shared" ref="M4:M14" si="1">K4*10^L4</f>
        <v>30700</v>
      </c>
      <c r="N4" s="22">
        <f t="shared" ref="N4:N14" si="2">$K4*(10^$L4)/$J4</f>
        <v>222.9709558590142</v>
      </c>
      <c r="O4" s="69">
        <v>-7.3735999999999997</v>
      </c>
      <c r="P4" s="70">
        <v>-2.0150000000000001</v>
      </c>
      <c r="Q4" s="71">
        <v>1.45</v>
      </c>
      <c r="R4" s="68">
        <v>7.4028999999999998</v>
      </c>
      <c r="S4" s="62">
        <v>0.98624000000000001</v>
      </c>
    </row>
    <row r="5" spans="1:19" ht="15" customHeight="1" x14ac:dyDescent="0.35">
      <c r="A5" s="7">
        <v>6</v>
      </c>
      <c r="B5" s="3">
        <v>6</v>
      </c>
      <c r="C5" s="5">
        <v>6</v>
      </c>
      <c r="D5" s="26">
        <v>9.9</v>
      </c>
      <c r="E5" s="8">
        <v>34.901000000000003</v>
      </c>
      <c r="F5" s="8">
        <v>6.5403000000000002</v>
      </c>
      <c r="G5" s="8">
        <v>77.277299999999997</v>
      </c>
      <c r="H5" s="8">
        <v>22.792400000000001</v>
      </c>
      <c r="I5" s="5">
        <v>108</v>
      </c>
      <c r="J5" s="29">
        <f t="shared" si="0"/>
        <v>366.1724258963514</v>
      </c>
      <c r="K5" s="24">
        <v>7.0549999999999997</v>
      </c>
      <c r="L5" s="15">
        <v>4</v>
      </c>
      <c r="M5" s="106">
        <f t="shared" si="1"/>
        <v>70550</v>
      </c>
      <c r="N5" s="22">
        <f t="shared" si="2"/>
        <v>192.66879483702536</v>
      </c>
      <c r="O5" s="69">
        <v>-7.8331</v>
      </c>
      <c r="P5" s="70">
        <v>-2.2534999999999998</v>
      </c>
      <c r="Q5" s="71">
        <v>1.3772</v>
      </c>
      <c r="R5" s="68">
        <v>7.8635999999999999</v>
      </c>
      <c r="S5" s="62">
        <v>0.98726999999999998</v>
      </c>
    </row>
    <row r="6" spans="1:19" ht="15" customHeight="1" x14ac:dyDescent="0.35">
      <c r="A6" s="7">
        <v>8</v>
      </c>
      <c r="B6" s="3">
        <v>8</v>
      </c>
      <c r="C6" s="5">
        <v>8</v>
      </c>
      <c r="D6" s="26">
        <v>18.100000000000001</v>
      </c>
      <c r="E6" s="8">
        <v>26.898199999999999</v>
      </c>
      <c r="F6" s="8">
        <v>4.9067999999999996</v>
      </c>
      <c r="G6" s="8">
        <v>62.003</v>
      </c>
      <c r="H6" s="8">
        <v>16.747699999999998</v>
      </c>
      <c r="I6" s="5">
        <v>192</v>
      </c>
      <c r="J6" s="29">
        <f t="shared" si="0"/>
        <v>710.81856016049983</v>
      </c>
      <c r="K6" s="24">
        <v>1.2809999999999999</v>
      </c>
      <c r="L6" s="15">
        <v>5</v>
      </c>
      <c r="M6" s="106">
        <f t="shared" si="1"/>
        <v>128099.99999999999</v>
      </c>
      <c r="N6" s="22">
        <f t="shared" si="2"/>
        <v>180.21476531377508</v>
      </c>
      <c r="O6" s="69">
        <v>-8.1297999999999995</v>
      </c>
      <c r="P6" s="70">
        <v>-2.4177</v>
      </c>
      <c r="Q6" s="71">
        <v>1.4641</v>
      </c>
      <c r="R6" s="68">
        <v>8.1631999999999998</v>
      </c>
      <c r="S6" s="62">
        <v>0.98775999999999997</v>
      </c>
    </row>
    <row r="7" spans="1:19" ht="15" customHeight="1" x14ac:dyDescent="0.35">
      <c r="A7" s="7">
        <v>10</v>
      </c>
      <c r="B7" s="3">
        <v>10</v>
      </c>
      <c r="C7" s="5">
        <v>10</v>
      </c>
      <c r="D7" s="26">
        <v>30.8</v>
      </c>
      <c r="E7" s="8">
        <v>21.887899999999998</v>
      </c>
      <c r="F7" s="8">
        <v>3.9260000000000002</v>
      </c>
      <c r="G7" s="8">
        <v>51.801000000000002</v>
      </c>
      <c r="H7" s="8">
        <v>13.2463</v>
      </c>
      <c r="I7" s="5">
        <v>300</v>
      </c>
      <c r="J7" s="29">
        <f t="shared" si="0"/>
        <v>1173.1804352913646</v>
      </c>
      <c r="K7" s="24">
        <v>2.0379999999999998</v>
      </c>
      <c r="L7" s="15">
        <v>5</v>
      </c>
      <c r="M7" s="106">
        <f t="shared" si="1"/>
        <v>203799.99999999997</v>
      </c>
      <c r="N7" s="22">
        <f t="shared" si="2"/>
        <v>173.71581887093552</v>
      </c>
      <c r="O7" s="69">
        <v>-8.3440999999999992</v>
      </c>
      <c r="P7" s="70">
        <v>-2.5467</v>
      </c>
      <c r="Q7" s="71">
        <v>1.5586</v>
      </c>
      <c r="R7" s="68">
        <v>8.3801000000000005</v>
      </c>
      <c r="S7" s="62">
        <v>0.98806000000000005</v>
      </c>
    </row>
    <row r="8" spans="1:19" ht="15" customHeight="1" x14ac:dyDescent="0.35">
      <c r="A8" s="7">
        <v>12</v>
      </c>
      <c r="B8" s="3">
        <v>12</v>
      </c>
      <c r="C8" s="5">
        <v>12</v>
      </c>
      <c r="D8" s="26">
        <v>50.9</v>
      </c>
      <c r="E8" s="8">
        <v>18.453499999999998</v>
      </c>
      <c r="F8" s="8">
        <v>3.2719</v>
      </c>
      <c r="G8" s="8">
        <v>44.491199999999999</v>
      </c>
      <c r="H8" s="8">
        <v>10.958399999999999</v>
      </c>
      <c r="I8" s="5">
        <v>432</v>
      </c>
      <c r="J8" s="29">
        <f t="shared" si="0"/>
        <v>1753.9237844940869</v>
      </c>
      <c r="K8" s="24">
        <v>2.9830000000000001</v>
      </c>
      <c r="L8" s="15">
        <v>5</v>
      </c>
      <c r="M8" s="106">
        <f t="shared" si="1"/>
        <v>298300</v>
      </c>
      <c r="N8" s="22">
        <f t="shared" si="2"/>
        <v>170.07580525287395</v>
      </c>
      <c r="O8" s="69">
        <v>-8.51</v>
      </c>
      <c r="P8" s="70">
        <v>-2.6530999999999998</v>
      </c>
      <c r="Q8" s="71">
        <v>1.6325000000000001</v>
      </c>
      <c r="R8" s="68">
        <v>8.5478000000000005</v>
      </c>
      <c r="S8" s="62">
        <v>0.98824999999999996</v>
      </c>
    </row>
    <row r="9" spans="1:19" ht="15" customHeight="1" x14ac:dyDescent="0.35">
      <c r="A9" s="7">
        <v>14</v>
      </c>
      <c r="B9" s="3">
        <v>14</v>
      </c>
      <c r="C9" s="5">
        <v>14</v>
      </c>
      <c r="D9" s="26">
        <v>83.3</v>
      </c>
      <c r="E9" s="8">
        <v>15.9518</v>
      </c>
      <c r="F9" s="8">
        <v>2.8046000000000002</v>
      </c>
      <c r="G9" s="8">
        <v>38.992899999999999</v>
      </c>
      <c r="H9" s="8">
        <v>9.3453999999999997</v>
      </c>
      <c r="I9" s="5">
        <v>588</v>
      </c>
      <c r="J9" s="29">
        <f t="shared" si="0"/>
        <v>2453.3808290709867</v>
      </c>
      <c r="K9" s="24">
        <v>4.1219999999999999</v>
      </c>
      <c r="L9" s="15">
        <v>5</v>
      </c>
      <c r="M9" s="106">
        <f t="shared" si="1"/>
        <v>412200</v>
      </c>
      <c r="N9" s="22">
        <f t="shared" si="2"/>
        <v>168.01305166963678</v>
      </c>
      <c r="O9" s="69">
        <v>-8.6443999999999992</v>
      </c>
      <c r="P9" s="70">
        <v>-2.7437999999999998</v>
      </c>
      <c r="Q9" s="71">
        <v>1.6935</v>
      </c>
      <c r="R9" s="68">
        <v>8.6837</v>
      </c>
      <c r="S9" s="62">
        <v>0.98838999999999999</v>
      </c>
    </row>
    <row r="10" spans="1:19" ht="15" customHeight="1" thickBot="1" x14ac:dyDescent="0.4">
      <c r="A10" s="44">
        <v>16</v>
      </c>
      <c r="B10" s="45">
        <v>16</v>
      </c>
      <c r="C10" s="46">
        <v>16</v>
      </c>
      <c r="D10" s="47">
        <v>135.4</v>
      </c>
      <c r="E10" s="48">
        <v>14.0479</v>
      </c>
      <c r="F10" s="48">
        <v>2.4540999999999999</v>
      </c>
      <c r="G10" s="48">
        <v>34.705599999999997</v>
      </c>
      <c r="H10" s="48">
        <v>8.1466999999999992</v>
      </c>
      <c r="I10" s="46">
        <v>768</v>
      </c>
      <c r="J10" s="49">
        <f t="shared" si="0"/>
        <v>3271.7420305154233</v>
      </c>
      <c r="K10" s="50">
        <v>5.46</v>
      </c>
      <c r="L10" s="51">
        <v>5</v>
      </c>
      <c r="M10" s="106">
        <f t="shared" si="1"/>
        <v>546000</v>
      </c>
      <c r="N10" s="52">
        <f t="shared" si="2"/>
        <v>166.88357300406852</v>
      </c>
      <c r="O10" s="72">
        <v>-8.7570999999999994</v>
      </c>
      <c r="P10" s="73">
        <v>-2.8231999999999999</v>
      </c>
      <c r="Q10" s="74">
        <v>1.7459</v>
      </c>
      <c r="R10" s="75">
        <v>8.7974999999999994</v>
      </c>
      <c r="S10" s="63">
        <v>0.98850000000000005</v>
      </c>
    </row>
    <row r="11" spans="1:19" ht="15" customHeight="1" x14ac:dyDescent="0.35">
      <c r="A11" s="7">
        <v>4</v>
      </c>
      <c r="B11" s="3">
        <v>2</v>
      </c>
      <c r="C11" s="5">
        <v>4</v>
      </c>
      <c r="D11" s="26">
        <v>2.9</v>
      </c>
      <c r="E11" s="8">
        <v>49.773200000000003</v>
      </c>
      <c r="F11" s="8">
        <v>9.8017000000000003</v>
      </c>
      <c r="G11" s="8">
        <v>102.91719999999999</v>
      </c>
      <c r="H11" s="8">
        <v>35.878900000000002</v>
      </c>
      <c r="I11" s="5">
        <v>32</v>
      </c>
      <c r="J11" s="29">
        <f t="shared" si="0"/>
        <v>91.790729370186924</v>
      </c>
      <c r="K11" s="21">
        <v>2.726</v>
      </c>
      <c r="L11" s="15">
        <v>4</v>
      </c>
      <c r="M11" s="106">
        <f t="shared" si="1"/>
        <v>27260</v>
      </c>
      <c r="N11" s="22">
        <f t="shared" si="2"/>
        <v>296.97988225000296</v>
      </c>
      <c r="O11" s="69">
        <v>-7.0727000000000002</v>
      </c>
      <c r="P11" s="70">
        <v>2.3986000000000001</v>
      </c>
      <c r="Q11" s="71">
        <v>1.9870000000000001</v>
      </c>
      <c r="R11" s="76">
        <v>7.0978000000000003</v>
      </c>
      <c r="S11" s="62">
        <v>0.98231999999999997</v>
      </c>
    </row>
    <row r="12" spans="1:19" ht="15" customHeight="1" x14ac:dyDescent="0.35">
      <c r="A12" s="7">
        <v>8</v>
      </c>
      <c r="B12" s="3">
        <v>2</v>
      </c>
      <c r="C12" s="5">
        <v>8</v>
      </c>
      <c r="D12" s="26">
        <v>8.8000000000000007</v>
      </c>
      <c r="E12" s="8">
        <v>37.5</v>
      </c>
      <c r="F12" s="8">
        <v>4.9067999999999996</v>
      </c>
      <c r="G12" s="8">
        <v>76.034499999999994</v>
      </c>
      <c r="H12" s="8">
        <v>16.747699999999998</v>
      </c>
      <c r="I12" s="5">
        <v>96</v>
      </c>
      <c r="J12" s="29">
        <f t="shared" si="0"/>
        <v>435.8396675364379</v>
      </c>
      <c r="K12" s="21">
        <v>1.0469999999999999</v>
      </c>
      <c r="L12" s="15">
        <v>5</v>
      </c>
      <c r="M12" s="106">
        <f t="shared" si="1"/>
        <v>104700</v>
      </c>
      <c r="N12" s="22">
        <f t="shared" si="2"/>
        <v>240.2259541721192</v>
      </c>
      <c r="O12" s="69">
        <v>-7.3648999999999996</v>
      </c>
      <c r="P12" s="70">
        <v>3.4809000000000001</v>
      </c>
      <c r="Q12" s="71">
        <v>-2.7685</v>
      </c>
      <c r="R12" s="76">
        <v>7.4311999999999996</v>
      </c>
      <c r="S12" s="62">
        <v>0.98360999999999998</v>
      </c>
    </row>
    <row r="13" spans="1:19" ht="15" customHeight="1" x14ac:dyDescent="0.35">
      <c r="A13" s="7">
        <v>12</v>
      </c>
      <c r="B13" s="3">
        <v>2</v>
      </c>
      <c r="C13" s="5">
        <v>12</v>
      </c>
      <c r="D13" s="26">
        <v>18.3</v>
      </c>
      <c r="E13" s="8">
        <v>37.5</v>
      </c>
      <c r="F13" s="8">
        <v>3.2719</v>
      </c>
      <c r="G13" s="8">
        <v>75.461500000000001</v>
      </c>
      <c r="H13" s="8">
        <v>10.958399999999999</v>
      </c>
      <c r="I13" s="5">
        <v>192</v>
      </c>
      <c r="J13" s="29">
        <f t="shared" si="0"/>
        <v>1322.1462987297416</v>
      </c>
      <c r="K13" s="21">
        <v>2.383</v>
      </c>
      <c r="L13" s="15">
        <v>5</v>
      </c>
      <c r="M13" s="106">
        <f t="shared" si="1"/>
        <v>238300</v>
      </c>
      <c r="N13" s="22">
        <f t="shared" si="2"/>
        <v>180.2372401820796</v>
      </c>
      <c r="O13" s="69">
        <v>-7.4408000000000003</v>
      </c>
      <c r="P13" s="70">
        <v>3.6303999999999998</v>
      </c>
      <c r="Q13" s="71">
        <v>-4.2119</v>
      </c>
      <c r="R13" s="76">
        <v>7.5362</v>
      </c>
      <c r="S13" s="62">
        <v>0.98385999999999996</v>
      </c>
    </row>
    <row r="14" spans="1:19" ht="15" customHeight="1" thickBot="1" x14ac:dyDescent="0.4">
      <c r="A14" s="19">
        <v>16</v>
      </c>
      <c r="B14" s="4">
        <v>2</v>
      </c>
      <c r="C14" s="6">
        <v>16</v>
      </c>
      <c r="D14" s="27">
        <v>33.299999999999997</v>
      </c>
      <c r="E14" s="20">
        <v>37.5</v>
      </c>
      <c r="F14" s="20">
        <v>2.4540999999999999</v>
      </c>
      <c r="G14" s="20">
        <v>75.260000000000005</v>
      </c>
      <c r="H14" s="20">
        <v>8.1466999999999992</v>
      </c>
      <c r="I14" s="6">
        <v>320</v>
      </c>
      <c r="J14" s="30">
        <f t="shared" si="0"/>
        <v>2956.1908502829369</v>
      </c>
      <c r="K14" s="61">
        <v>4.3460000000000001</v>
      </c>
      <c r="L14" s="16">
        <v>5</v>
      </c>
      <c r="M14" s="106">
        <f t="shared" si="1"/>
        <v>434600</v>
      </c>
      <c r="N14" s="23">
        <f t="shared" si="2"/>
        <v>147.01351232394364</v>
      </c>
      <c r="O14" s="77">
        <v>-7.4702000000000002</v>
      </c>
      <c r="P14" s="78">
        <v>3.6421000000000001</v>
      </c>
      <c r="Q14" s="79">
        <v>-5.6291000000000002</v>
      </c>
      <c r="R14" s="80">
        <v>9.9367000000000001</v>
      </c>
      <c r="S14" s="64">
        <v>0.98389000000000004</v>
      </c>
    </row>
    <row r="15" spans="1:19" ht="15" customHeight="1" thickTop="1" thickBot="1" x14ac:dyDescent="0.4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ht="15.5" thickTop="1" thickBot="1" x14ac:dyDescent="0.4">
      <c r="M16" s="111" t="s">
        <v>24</v>
      </c>
      <c r="N16" s="112">
        <f>AVERAGE(N5:N10,N13:N14)</f>
        <v>172.35282018179231</v>
      </c>
    </row>
    <row r="17" ht="15" thickTop="1" x14ac:dyDescent="0.35"/>
  </sheetData>
  <mergeCells count="16">
    <mergeCell ref="Q1:Q2"/>
    <mergeCell ref="R1:R2"/>
    <mergeCell ref="S1:S2"/>
    <mergeCell ref="I1:I2"/>
    <mergeCell ref="J1:J2"/>
    <mergeCell ref="K1:L1"/>
    <mergeCell ref="N1:N2"/>
    <mergeCell ref="O1:O2"/>
    <mergeCell ref="P1:P2"/>
    <mergeCell ref="M1:M2"/>
    <mergeCell ref="H1:H2"/>
    <mergeCell ref="A1:C1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A3" workbookViewId="0">
      <selection activeCell="M16" sqref="M16:N16"/>
    </sheetView>
  </sheetViews>
  <sheetFormatPr defaultColWidth="10.6328125" defaultRowHeight="14.5" x14ac:dyDescent="0.35"/>
  <cols>
    <col min="1" max="3" width="4.6328125" style="1" customWidth="1"/>
    <col min="4" max="4" width="7.6328125" style="2" customWidth="1"/>
    <col min="5" max="8" width="10.6328125" style="9" customWidth="1"/>
    <col min="9" max="9" width="10.6328125" style="2" customWidth="1"/>
    <col min="10" max="10" width="12.6328125" style="2" customWidth="1"/>
    <col min="11" max="11" width="7.6328125" style="2" customWidth="1"/>
    <col min="12" max="12" width="5.6328125" style="2" customWidth="1"/>
    <col min="13" max="13" width="8.1796875" style="2" bestFit="1" customWidth="1"/>
    <col min="14" max="14" width="10.6328125" style="2" customWidth="1"/>
    <col min="15" max="15" width="10.6328125" style="1"/>
    <col min="16" max="16" width="11" style="1" bestFit="1" customWidth="1"/>
    <col min="17" max="16384" width="10.6328125" style="1"/>
  </cols>
  <sheetData>
    <row r="1" spans="1:19" s="10" customFormat="1" ht="15" customHeight="1" thickTop="1" thickBot="1" x14ac:dyDescent="0.4">
      <c r="A1" s="83" t="s">
        <v>3</v>
      </c>
      <c r="B1" s="84"/>
      <c r="C1" s="85"/>
      <c r="D1" s="86" t="s">
        <v>2</v>
      </c>
      <c r="E1" s="88" t="s">
        <v>14</v>
      </c>
      <c r="F1" s="88" t="s">
        <v>15</v>
      </c>
      <c r="G1" s="88" t="s">
        <v>16</v>
      </c>
      <c r="H1" s="88" t="s">
        <v>17</v>
      </c>
      <c r="I1" s="90" t="s">
        <v>18</v>
      </c>
      <c r="J1" s="94" t="s">
        <v>9</v>
      </c>
      <c r="K1" s="92" t="s">
        <v>1</v>
      </c>
      <c r="L1" s="93"/>
      <c r="M1" s="81" t="s">
        <v>13</v>
      </c>
      <c r="N1" s="81" t="s">
        <v>10</v>
      </c>
      <c r="O1" s="96" t="s">
        <v>21</v>
      </c>
      <c r="P1" s="98" t="s">
        <v>22</v>
      </c>
      <c r="Q1" s="100" t="s">
        <v>19</v>
      </c>
      <c r="R1" s="102" t="s">
        <v>20</v>
      </c>
      <c r="S1" s="104" t="s">
        <v>23</v>
      </c>
    </row>
    <row r="2" spans="1:19" s="10" customFormat="1" ht="15" customHeight="1" thickBot="1" x14ac:dyDescent="0.4">
      <c r="A2" s="11" t="s">
        <v>11</v>
      </c>
      <c r="B2" s="13" t="s">
        <v>12</v>
      </c>
      <c r="C2" s="31" t="s">
        <v>13</v>
      </c>
      <c r="D2" s="87"/>
      <c r="E2" s="89"/>
      <c r="F2" s="89"/>
      <c r="G2" s="89"/>
      <c r="H2" s="89"/>
      <c r="I2" s="91"/>
      <c r="J2" s="95"/>
      <c r="K2" s="14" t="s">
        <v>8</v>
      </c>
      <c r="L2" s="17" t="s">
        <v>7</v>
      </c>
      <c r="M2" s="82"/>
      <c r="N2" s="82"/>
      <c r="O2" s="97"/>
      <c r="P2" s="99"/>
      <c r="Q2" s="101"/>
      <c r="R2" s="103"/>
      <c r="S2" s="105"/>
    </row>
    <row r="3" spans="1:19" ht="15" customHeight="1" x14ac:dyDescent="0.35">
      <c r="A3" s="7">
        <v>2</v>
      </c>
      <c r="B3" s="3">
        <v>2</v>
      </c>
      <c r="C3" s="5">
        <v>2</v>
      </c>
      <c r="D3" s="26">
        <v>1.2</v>
      </c>
      <c r="E3" s="8">
        <v>87.867999999999995</v>
      </c>
      <c r="F3" s="8">
        <v>19.509</v>
      </c>
      <c r="G3" s="8">
        <v>158.1139</v>
      </c>
      <c r="H3" s="8">
        <v>90.138800000000003</v>
      </c>
      <c r="I3" s="5">
        <v>12</v>
      </c>
      <c r="J3" s="28">
        <f>$I3*$G3/$H3</f>
        <v>21.049390495546866</v>
      </c>
      <c r="K3" s="18">
        <v>7.968</v>
      </c>
      <c r="L3" s="15">
        <v>3</v>
      </c>
      <c r="M3" s="106">
        <f>K3*10^L3</f>
        <v>7968</v>
      </c>
      <c r="N3" s="22">
        <f>$K3*(10^$L3)/$J3</f>
        <v>378.53827652091309</v>
      </c>
      <c r="O3" s="65">
        <v>-6.7327000000000004</v>
      </c>
      <c r="P3" s="66">
        <v>-1.8456999999999999</v>
      </c>
      <c r="Q3" s="67">
        <v>1.6715</v>
      </c>
      <c r="R3" s="68">
        <v>6.601</v>
      </c>
      <c r="S3" s="62">
        <v>0.94954000000000005</v>
      </c>
    </row>
    <row r="4" spans="1:19" ht="15" customHeight="1" x14ac:dyDescent="0.35">
      <c r="A4" s="7">
        <v>4</v>
      </c>
      <c r="B4" s="3">
        <v>4</v>
      </c>
      <c r="C4" s="5">
        <v>4</v>
      </c>
      <c r="D4" s="26">
        <v>7.3</v>
      </c>
      <c r="E4" s="8">
        <v>49.773200000000003</v>
      </c>
      <c r="F4" s="8">
        <v>9.8017000000000003</v>
      </c>
      <c r="G4" s="8">
        <v>102.91719999999999</v>
      </c>
      <c r="H4" s="8">
        <v>35.878900000000002</v>
      </c>
      <c r="I4" s="5">
        <v>48</v>
      </c>
      <c r="J4" s="29">
        <f t="shared" ref="J4:J14" si="0">$I4*$G4/$H4</f>
        <v>137.68609405528039</v>
      </c>
      <c r="K4" s="24">
        <v>3.0720000000000001</v>
      </c>
      <c r="L4" s="15">
        <v>4</v>
      </c>
      <c r="M4" s="106">
        <f t="shared" ref="M4:M14" si="1">K4*10^L4</f>
        <v>30720</v>
      </c>
      <c r="N4" s="22">
        <f t="shared" ref="N4:N14" si="2">$K4*(10^$L4)/$J4</f>
        <v>223.11621381071387</v>
      </c>
      <c r="O4" s="69">
        <v>-7.4424000000000001</v>
      </c>
      <c r="P4" s="70">
        <v>-2.3014000000000001</v>
      </c>
      <c r="Q4" s="71">
        <v>1.3707</v>
      </c>
      <c r="R4" s="68">
        <v>7.3653000000000004</v>
      </c>
      <c r="S4" s="62">
        <v>0.97987000000000002</v>
      </c>
    </row>
    <row r="5" spans="1:19" ht="15" customHeight="1" x14ac:dyDescent="0.35">
      <c r="A5" s="7">
        <v>6</v>
      </c>
      <c r="B5" s="3">
        <v>6</v>
      </c>
      <c r="C5" s="5">
        <v>6</v>
      </c>
      <c r="D5" s="26">
        <v>16.5</v>
      </c>
      <c r="E5" s="8">
        <v>34.901000000000003</v>
      </c>
      <c r="F5" s="8">
        <v>6.5403000000000002</v>
      </c>
      <c r="G5" s="8">
        <v>77.277299999999997</v>
      </c>
      <c r="H5" s="8">
        <v>22.792400000000001</v>
      </c>
      <c r="I5" s="5">
        <v>108</v>
      </c>
      <c r="J5" s="29">
        <f t="shared" si="0"/>
        <v>366.1724258963514</v>
      </c>
      <c r="K5" s="24">
        <v>7.0709999999999997</v>
      </c>
      <c r="L5" s="15">
        <v>4</v>
      </c>
      <c r="M5" s="106">
        <f t="shared" si="1"/>
        <v>70710</v>
      </c>
      <c r="N5" s="22">
        <f t="shared" si="2"/>
        <v>193.10574745465718</v>
      </c>
      <c r="O5" s="69">
        <v>-7.8417000000000003</v>
      </c>
      <c r="P5" s="70">
        <v>-2.4289000000000001</v>
      </c>
      <c r="Q5" s="71">
        <v>1.4363999999999999</v>
      </c>
      <c r="R5" s="68">
        <v>7.7972000000000001</v>
      </c>
      <c r="S5" s="62">
        <v>0.98412999999999995</v>
      </c>
    </row>
    <row r="6" spans="1:19" ht="15" customHeight="1" x14ac:dyDescent="0.35">
      <c r="A6" s="7">
        <v>8</v>
      </c>
      <c r="B6" s="3">
        <v>8</v>
      </c>
      <c r="C6" s="5">
        <v>8</v>
      </c>
      <c r="D6" s="26">
        <v>29.8</v>
      </c>
      <c r="E6" s="8">
        <v>26.898199999999999</v>
      </c>
      <c r="F6" s="8">
        <v>4.9067999999999996</v>
      </c>
      <c r="G6" s="8">
        <v>62.003</v>
      </c>
      <c r="H6" s="8">
        <v>16.747699999999998</v>
      </c>
      <c r="I6" s="5">
        <v>192</v>
      </c>
      <c r="J6" s="29">
        <f t="shared" si="0"/>
        <v>710.81856016049983</v>
      </c>
      <c r="K6" s="24">
        <v>1.284</v>
      </c>
      <c r="L6" s="15">
        <v>5</v>
      </c>
      <c r="M6" s="106">
        <f t="shared" si="1"/>
        <v>128400</v>
      </c>
      <c r="N6" s="22">
        <f t="shared" si="2"/>
        <v>180.63681394448651</v>
      </c>
      <c r="O6" s="69">
        <v>-8.1137999999999995</v>
      </c>
      <c r="P6" s="70">
        <v>-2.5398000000000001</v>
      </c>
      <c r="Q6" s="71">
        <v>1.5559000000000001</v>
      </c>
      <c r="R6" s="68">
        <v>8.0875000000000004</v>
      </c>
      <c r="S6" s="62">
        <v>0.98567000000000005</v>
      </c>
    </row>
    <row r="7" spans="1:19" ht="15" customHeight="1" x14ac:dyDescent="0.35">
      <c r="A7" s="7">
        <v>10</v>
      </c>
      <c r="B7" s="3">
        <v>10</v>
      </c>
      <c r="C7" s="5">
        <v>10</v>
      </c>
      <c r="D7" s="26">
        <v>49.2</v>
      </c>
      <c r="E7" s="8">
        <v>21.887899999999998</v>
      </c>
      <c r="F7" s="8">
        <v>3.9260000000000002</v>
      </c>
      <c r="G7" s="8">
        <v>51.801000000000002</v>
      </c>
      <c r="H7" s="8">
        <v>13.2463</v>
      </c>
      <c r="I7" s="5">
        <v>300</v>
      </c>
      <c r="J7" s="29">
        <f t="shared" si="0"/>
        <v>1173.1804352913646</v>
      </c>
      <c r="K7" s="24">
        <v>2.0430000000000001</v>
      </c>
      <c r="L7" s="15">
        <v>5</v>
      </c>
      <c r="M7" s="106">
        <f t="shared" si="1"/>
        <v>204300.00000000003</v>
      </c>
      <c r="N7" s="22">
        <f t="shared" si="2"/>
        <v>174.1420107719928</v>
      </c>
      <c r="O7" s="69">
        <v>-8.3172999999999995</v>
      </c>
      <c r="P7" s="70">
        <v>-2.6391</v>
      </c>
      <c r="Q7" s="71">
        <v>1.647</v>
      </c>
      <c r="R7" s="68">
        <v>8.3028999999999993</v>
      </c>
      <c r="S7" s="62">
        <v>0.98648000000000002</v>
      </c>
    </row>
    <row r="8" spans="1:19" ht="15" customHeight="1" x14ac:dyDescent="0.35">
      <c r="A8" s="7">
        <v>12</v>
      </c>
      <c r="B8" s="3">
        <v>12</v>
      </c>
      <c r="C8" s="5">
        <v>12</v>
      </c>
      <c r="D8" s="26">
        <v>77.2</v>
      </c>
      <c r="E8" s="8">
        <v>18.453499999999998</v>
      </c>
      <c r="F8" s="8">
        <v>3.2719</v>
      </c>
      <c r="G8" s="8">
        <v>44.491199999999999</v>
      </c>
      <c r="H8" s="8">
        <v>10.958399999999999</v>
      </c>
      <c r="I8" s="5">
        <v>432</v>
      </c>
      <c r="J8" s="29">
        <f t="shared" si="0"/>
        <v>1753.9237844940869</v>
      </c>
      <c r="K8" s="24">
        <v>2.9889999999999999</v>
      </c>
      <c r="L8" s="15">
        <v>5</v>
      </c>
      <c r="M8" s="106">
        <f t="shared" si="1"/>
        <v>298900</v>
      </c>
      <c r="N8" s="22">
        <f t="shared" si="2"/>
        <v>170.41789537406646</v>
      </c>
      <c r="O8" s="69">
        <v>-8.4786000000000001</v>
      </c>
      <c r="P8" s="70">
        <v>-2.7284000000000002</v>
      </c>
      <c r="Q8" s="71">
        <v>1.7195</v>
      </c>
      <c r="R8" s="68">
        <v>8.4722000000000008</v>
      </c>
      <c r="S8" s="62">
        <v>0.98697000000000001</v>
      </c>
    </row>
    <row r="9" spans="1:19" ht="15" customHeight="1" x14ac:dyDescent="0.35">
      <c r="A9" s="7">
        <v>14</v>
      </c>
      <c r="B9" s="3">
        <v>14</v>
      </c>
      <c r="C9" s="5">
        <v>14</v>
      </c>
      <c r="D9" s="26">
        <v>120</v>
      </c>
      <c r="E9" s="8">
        <v>15.9518</v>
      </c>
      <c r="F9" s="8">
        <v>2.8046000000000002</v>
      </c>
      <c r="G9" s="8">
        <v>38.992899999999999</v>
      </c>
      <c r="H9" s="8">
        <v>9.3453999999999997</v>
      </c>
      <c r="I9" s="5">
        <v>588</v>
      </c>
      <c r="J9" s="29">
        <f t="shared" si="0"/>
        <v>2453.3808290709867</v>
      </c>
      <c r="K9" s="24">
        <v>4.1310000000000002</v>
      </c>
      <c r="L9" s="15">
        <v>5</v>
      </c>
      <c r="M9" s="106">
        <f t="shared" si="1"/>
        <v>413100</v>
      </c>
      <c r="N9" s="22">
        <f t="shared" si="2"/>
        <v>168.3798923938063</v>
      </c>
      <c r="O9" s="69">
        <v>-8.6114999999999995</v>
      </c>
      <c r="P9" s="70">
        <v>-2.8090999999999999</v>
      </c>
      <c r="Q9" s="71">
        <v>1.7795000000000001</v>
      </c>
      <c r="R9" s="68">
        <v>8.6106999999999996</v>
      </c>
      <c r="S9" s="62">
        <v>0.98731000000000002</v>
      </c>
    </row>
    <row r="10" spans="1:19" ht="15" customHeight="1" thickBot="1" x14ac:dyDescent="0.4">
      <c r="A10" s="44">
        <v>16</v>
      </c>
      <c r="B10" s="45">
        <v>16</v>
      </c>
      <c r="C10" s="46">
        <v>16</v>
      </c>
      <c r="D10" s="47">
        <v>181.7</v>
      </c>
      <c r="E10" s="48">
        <v>14.0479</v>
      </c>
      <c r="F10" s="48">
        <v>2.4540999999999999</v>
      </c>
      <c r="G10" s="48">
        <v>34.705599999999997</v>
      </c>
      <c r="H10" s="48">
        <v>8.1466999999999992</v>
      </c>
      <c r="I10" s="46">
        <v>768</v>
      </c>
      <c r="J10" s="49">
        <f t="shared" si="0"/>
        <v>3271.7420305154233</v>
      </c>
      <c r="K10" s="50">
        <v>5.4710000000000001</v>
      </c>
      <c r="L10" s="51">
        <v>5</v>
      </c>
      <c r="M10" s="106">
        <f t="shared" si="1"/>
        <v>547100</v>
      </c>
      <c r="N10" s="52">
        <f t="shared" si="2"/>
        <v>167.2197853306335</v>
      </c>
      <c r="O10" s="72">
        <v>-8.7241</v>
      </c>
      <c r="P10" s="73">
        <v>-2.8828</v>
      </c>
      <c r="Q10" s="74">
        <v>1.8309</v>
      </c>
      <c r="R10" s="75">
        <v>8.7274999999999991</v>
      </c>
      <c r="S10" s="63">
        <v>0.98755999999999999</v>
      </c>
    </row>
    <row r="11" spans="1:19" ht="15" customHeight="1" x14ac:dyDescent="0.35">
      <c r="A11" s="7">
        <v>4</v>
      </c>
      <c r="B11" s="3">
        <v>2</v>
      </c>
      <c r="C11" s="5">
        <v>4</v>
      </c>
      <c r="D11" s="26">
        <v>4.9000000000000004</v>
      </c>
      <c r="E11" s="8">
        <v>49.773200000000003</v>
      </c>
      <c r="F11" s="8">
        <v>9.8017000000000003</v>
      </c>
      <c r="G11" s="8">
        <v>102.91719999999999</v>
      </c>
      <c r="H11" s="8">
        <v>35.878900000000002</v>
      </c>
      <c r="I11" s="5">
        <v>32</v>
      </c>
      <c r="J11" s="29">
        <f t="shared" si="0"/>
        <v>91.790729370186924</v>
      </c>
      <c r="K11" s="21">
        <v>2.7170000000000001</v>
      </c>
      <c r="L11" s="15">
        <v>4</v>
      </c>
      <c r="M11" s="106">
        <f t="shared" si="1"/>
        <v>27170</v>
      </c>
      <c r="N11" s="22">
        <f t="shared" si="2"/>
        <v>295.99939107603007</v>
      </c>
      <c r="O11" s="69">
        <v>-6.8402000000000003</v>
      </c>
      <c r="P11" s="70">
        <v>2.3593999999999999</v>
      </c>
      <c r="Q11" s="71">
        <v>1.8951</v>
      </c>
      <c r="R11" s="76">
        <v>6.7664</v>
      </c>
      <c r="S11" s="62">
        <v>0.97124999999999995</v>
      </c>
    </row>
    <row r="12" spans="1:19" ht="15" customHeight="1" x14ac:dyDescent="0.35">
      <c r="A12" s="7">
        <v>8</v>
      </c>
      <c r="B12" s="3">
        <v>2</v>
      </c>
      <c r="C12" s="5">
        <v>8</v>
      </c>
      <c r="D12" s="26">
        <v>14.5</v>
      </c>
      <c r="E12" s="8">
        <v>37.5</v>
      </c>
      <c r="F12" s="8">
        <v>4.9067999999999996</v>
      </c>
      <c r="G12" s="8">
        <v>76.034499999999994</v>
      </c>
      <c r="H12" s="8">
        <v>16.747699999999998</v>
      </c>
      <c r="I12" s="5">
        <v>96</v>
      </c>
      <c r="J12" s="29">
        <f t="shared" si="0"/>
        <v>435.8396675364379</v>
      </c>
      <c r="K12" s="21">
        <v>1.046</v>
      </c>
      <c r="L12" s="15">
        <v>5</v>
      </c>
      <c r="M12" s="106">
        <f t="shared" si="1"/>
        <v>104600</v>
      </c>
      <c r="N12" s="22">
        <f t="shared" si="2"/>
        <v>239.99651200003504</v>
      </c>
      <c r="O12" s="69">
        <v>-6.8343999999999996</v>
      </c>
      <c r="P12" s="70">
        <v>3.4961000000000002</v>
      </c>
      <c r="Q12" s="71">
        <v>-2.5859000000000001</v>
      </c>
      <c r="R12" s="76">
        <v>6.8282999999999996</v>
      </c>
      <c r="S12" s="62">
        <v>0.97384999999999999</v>
      </c>
    </row>
    <row r="13" spans="1:19" ht="15" customHeight="1" x14ac:dyDescent="0.35">
      <c r="A13" s="7">
        <v>12</v>
      </c>
      <c r="B13" s="3">
        <v>2</v>
      </c>
      <c r="C13" s="5">
        <v>12</v>
      </c>
      <c r="D13" s="26">
        <v>29.8</v>
      </c>
      <c r="E13" s="8">
        <v>37.5</v>
      </c>
      <c r="F13" s="8">
        <v>3.2719</v>
      </c>
      <c r="G13" s="8">
        <v>75.461500000000001</v>
      </c>
      <c r="H13" s="8">
        <v>10.958399999999999</v>
      </c>
      <c r="I13" s="5">
        <v>192</v>
      </c>
      <c r="J13" s="29">
        <f t="shared" si="0"/>
        <v>1322.1462987297416</v>
      </c>
      <c r="K13" s="21">
        <v>2.38</v>
      </c>
      <c r="L13" s="15">
        <v>5</v>
      </c>
      <c r="M13" s="106">
        <f t="shared" si="1"/>
        <v>238000</v>
      </c>
      <c r="N13" s="22">
        <f t="shared" si="2"/>
        <v>180.01033639670561</v>
      </c>
      <c r="O13" s="69">
        <v>-6.8056000000000001</v>
      </c>
      <c r="P13" s="70">
        <v>3.7376</v>
      </c>
      <c r="Q13" s="71">
        <v>-3.9355000000000002</v>
      </c>
      <c r="R13" s="76">
        <v>6.9302000000000001</v>
      </c>
      <c r="S13" s="62">
        <v>0.97409999999999997</v>
      </c>
    </row>
    <row r="14" spans="1:19" ht="15" customHeight="1" thickBot="1" x14ac:dyDescent="0.4">
      <c r="A14" s="19">
        <v>16</v>
      </c>
      <c r="B14" s="4">
        <v>2</v>
      </c>
      <c r="C14" s="6">
        <v>16</v>
      </c>
      <c r="D14" s="27">
        <v>55.6</v>
      </c>
      <c r="E14" s="20">
        <v>37.5</v>
      </c>
      <c r="F14" s="20">
        <v>2.4540999999999999</v>
      </c>
      <c r="G14" s="20">
        <v>75.260000000000005</v>
      </c>
      <c r="H14" s="20">
        <v>8.1466999999999992</v>
      </c>
      <c r="I14" s="6">
        <v>320</v>
      </c>
      <c r="J14" s="30">
        <f t="shared" si="0"/>
        <v>2956.1908502829369</v>
      </c>
      <c r="K14" s="61">
        <v>4.34</v>
      </c>
      <c r="L14" s="16">
        <v>5</v>
      </c>
      <c r="M14" s="106">
        <f t="shared" si="1"/>
        <v>434000</v>
      </c>
      <c r="N14" s="23">
        <f t="shared" si="2"/>
        <v>146.81054843210202</v>
      </c>
      <c r="O14" s="77">
        <v>-6.7866</v>
      </c>
      <c r="P14" s="78">
        <v>3.8157000000000001</v>
      </c>
      <c r="Q14" s="79">
        <v>-5.2693000000000003</v>
      </c>
      <c r="R14" s="80">
        <v>9.2873000000000001</v>
      </c>
      <c r="S14" s="64">
        <v>0.97414999999999996</v>
      </c>
    </row>
    <row r="15" spans="1:19" ht="15" customHeight="1" thickTop="1" thickBot="1" x14ac:dyDescent="0.4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ht="15.5" thickTop="1" thickBot="1" x14ac:dyDescent="0.4">
      <c r="M16" s="111" t="s">
        <v>24</v>
      </c>
      <c r="N16" s="112">
        <f>AVERAGE(N5:N10,N13:N14)</f>
        <v>172.5903787623063</v>
      </c>
    </row>
    <row r="17" spans="5:14" ht="15" thickTop="1" x14ac:dyDescent="0.35">
      <c r="E17" s="2"/>
      <c r="F17" s="2"/>
      <c r="G17" s="2"/>
      <c r="H17" s="2"/>
      <c r="I17" s="1"/>
      <c r="J17" s="1"/>
      <c r="K17" s="1"/>
      <c r="L17" s="1"/>
      <c r="N17" s="1"/>
    </row>
    <row r="18" spans="5:14" x14ac:dyDescent="0.35">
      <c r="E18" s="2"/>
      <c r="F18" s="2"/>
      <c r="G18" s="2"/>
      <c r="H18" s="2"/>
      <c r="I18" s="1"/>
      <c r="J18" s="1"/>
      <c r="K18" s="1"/>
      <c r="L18" s="1"/>
      <c r="N18" s="1"/>
    </row>
    <row r="19" spans="5:14" x14ac:dyDescent="0.35">
      <c r="E19" s="2"/>
      <c r="F19" s="2"/>
      <c r="G19" s="2"/>
      <c r="H19" s="2"/>
      <c r="I19" s="1"/>
      <c r="J19" s="1"/>
      <c r="K19" s="1"/>
      <c r="L19" s="1"/>
      <c r="N19" s="1"/>
    </row>
    <row r="20" spans="5:14" x14ac:dyDescent="0.35">
      <c r="E20" s="2"/>
      <c r="F20" s="2"/>
      <c r="G20" s="2"/>
      <c r="H20" s="2"/>
      <c r="I20" s="1"/>
      <c r="J20" s="1"/>
      <c r="K20" s="1"/>
      <c r="L20" s="1"/>
      <c r="N20" s="1"/>
    </row>
    <row r="21" spans="5:14" x14ac:dyDescent="0.35">
      <c r="E21" s="2"/>
      <c r="F21" s="2"/>
      <c r="G21" s="2"/>
      <c r="H21" s="2"/>
      <c r="I21" s="1"/>
      <c r="J21" s="1"/>
      <c r="K21" s="1"/>
      <c r="L21" s="1"/>
      <c r="N21" s="1"/>
    </row>
    <row r="22" spans="5:14" x14ac:dyDescent="0.35">
      <c r="E22" s="2"/>
      <c r="F22" s="2"/>
      <c r="G22" s="2"/>
      <c r="H22" s="2"/>
      <c r="I22" s="1"/>
      <c r="J22" s="1"/>
      <c r="K22" s="1"/>
      <c r="L22" s="1"/>
      <c r="N22" s="1"/>
    </row>
    <row r="23" spans="5:14" x14ac:dyDescent="0.35">
      <c r="E23" s="2"/>
      <c r="F23" s="2"/>
      <c r="G23" s="2"/>
      <c r="H23" s="2"/>
      <c r="I23" s="1"/>
      <c r="J23" s="1"/>
      <c r="K23" s="1"/>
      <c r="L23" s="1"/>
      <c r="N23" s="1"/>
    </row>
    <row r="24" spans="5:14" x14ac:dyDescent="0.35">
      <c r="E24" s="2"/>
      <c r="F24" s="2"/>
      <c r="G24" s="2"/>
      <c r="H24" s="2"/>
      <c r="I24" s="1"/>
      <c r="J24" s="1"/>
      <c r="K24" s="1"/>
      <c r="L24" s="1"/>
      <c r="N24" s="1"/>
    </row>
  </sheetData>
  <mergeCells count="16">
    <mergeCell ref="Q1:Q2"/>
    <mergeCell ref="R1:R2"/>
    <mergeCell ref="S1:S2"/>
    <mergeCell ref="I1:I2"/>
    <mergeCell ref="J1:J2"/>
    <mergeCell ref="K1:L1"/>
    <mergeCell ref="N1:N2"/>
    <mergeCell ref="O1:O2"/>
    <mergeCell ref="P1:P2"/>
    <mergeCell ref="M1:M2"/>
    <mergeCell ref="H1:H2"/>
    <mergeCell ref="A1:C1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20" sqref="N20"/>
    </sheetView>
  </sheetViews>
  <sheetFormatPr defaultColWidth="10.6328125" defaultRowHeight="15" customHeight="1" x14ac:dyDescent="0.35"/>
  <cols>
    <col min="1" max="3" width="7.6328125" style="1" customWidth="1"/>
    <col min="4" max="4" width="7.6328125" style="2" customWidth="1"/>
    <col min="5" max="8" width="10.6328125" style="9" customWidth="1"/>
    <col min="9" max="10" width="12.6328125" style="2" customWidth="1"/>
    <col min="11" max="11" width="7.6328125" style="2" customWidth="1"/>
    <col min="12" max="12" width="5.6328125" style="2" customWidth="1"/>
    <col min="13" max="13" width="8.1796875" style="2" bestFit="1" customWidth="1"/>
    <col min="14" max="14" width="10.6328125" style="2" customWidth="1"/>
    <col min="15" max="16384" width="10.6328125" style="1"/>
  </cols>
  <sheetData>
    <row r="1" spans="1:14" s="10" customFormat="1" ht="15" customHeight="1" thickTop="1" thickBot="1" x14ac:dyDescent="0.4">
      <c r="A1" s="83" t="s">
        <v>3</v>
      </c>
      <c r="B1" s="84"/>
      <c r="C1" s="85"/>
      <c r="D1" s="86" t="s">
        <v>2</v>
      </c>
      <c r="E1" s="88" t="s">
        <v>14</v>
      </c>
      <c r="F1" s="88" t="s">
        <v>15</v>
      </c>
      <c r="G1" s="88" t="s">
        <v>16</v>
      </c>
      <c r="H1" s="88" t="s">
        <v>17</v>
      </c>
      <c r="I1" s="90" t="s">
        <v>0</v>
      </c>
      <c r="J1" s="94" t="s">
        <v>9</v>
      </c>
      <c r="K1" s="92" t="s">
        <v>1</v>
      </c>
      <c r="L1" s="93"/>
      <c r="M1" s="81" t="s">
        <v>13</v>
      </c>
      <c r="N1" s="81" t="s">
        <v>10</v>
      </c>
    </row>
    <row r="2" spans="1:14" s="10" customFormat="1" ht="15" customHeight="1" thickBot="1" x14ac:dyDescent="0.4">
      <c r="A2" s="11" t="s">
        <v>4</v>
      </c>
      <c r="B2" s="13" t="s">
        <v>6</v>
      </c>
      <c r="C2" s="12" t="s">
        <v>5</v>
      </c>
      <c r="D2" s="87"/>
      <c r="E2" s="89"/>
      <c r="F2" s="89"/>
      <c r="G2" s="89"/>
      <c r="H2" s="89"/>
      <c r="I2" s="91"/>
      <c r="J2" s="95"/>
      <c r="K2" s="14" t="s">
        <v>8</v>
      </c>
      <c r="L2" s="17" t="s">
        <v>7</v>
      </c>
      <c r="M2" s="107"/>
      <c r="N2" s="82"/>
    </row>
    <row r="3" spans="1:14" ht="15" customHeight="1" thickTop="1" x14ac:dyDescent="0.35">
      <c r="A3" s="7">
        <v>2</v>
      </c>
      <c r="B3" s="3">
        <v>2</v>
      </c>
      <c r="C3" s="5">
        <v>2</v>
      </c>
      <c r="D3" s="26">
        <v>1.6</v>
      </c>
      <c r="E3" s="8">
        <v>87.867999999999995</v>
      </c>
      <c r="F3" s="8">
        <v>19.509</v>
      </c>
      <c r="G3" s="8">
        <v>158.1139</v>
      </c>
      <c r="H3" s="8">
        <v>90.138800000000003</v>
      </c>
      <c r="I3" s="5">
        <v>12</v>
      </c>
      <c r="J3" s="28">
        <f t="shared" ref="J3:J10" si="0">$I3*$G3/$H3</f>
        <v>21.049390495546866</v>
      </c>
      <c r="K3" s="18">
        <v>7.048</v>
      </c>
      <c r="L3" s="15">
        <v>3</v>
      </c>
      <c r="M3" s="108">
        <f>K3*10^L3</f>
        <v>7048</v>
      </c>
      <c r="N3" s="22">
        <f t="shared" ref="N3:N10" si="1">$K3*(10^$L3)/$J3</f>
        <v>334.83154780614905</v>
      </c>
    </row>
    <row r="4" spans="1:14" ht="15" customHeight="1" x14ac:dyDescent="0.35">
      <c r="A4" s="7">
        <v>4</v>
      </c>
      <c r="B4" s="3">
        <v>4</v>
      </c>
      <c r="C4" s="5">
        <v>4</v>
      </c>
      <c r="D4" s="26">
        <v>6.1</v>
      </c>
      <c r="E4" s="8">
        <v>49.773200000000003</v>
      </c>
      <c r="F4" s="8">
        <v>9.8017000000000003</v>
      </c>
      <c r="G4" s="8">
        <v>102.91719999999999</v>
      </c>
      <c r="H4" s="8">
        <v>35.878900000000002</v>
      </c>
      <c r="I4" s="5">
        <v>48</v>
      </c>
      <c r="J4" s="29">
        <f t="shared" si="0"/>
        <v>137.68609405528039</v>
      </c>
      <c r="K4" s="24">
        <v>2.7010000000000001</v>
      </c>
      <c r="L4" s="15">
        <v>4</v>
      </c>
      <c r="M4" s="109">
        <f t="shared" ref="M4:M14" si="2">K4*10^L4</f>
        <v>27010</v>
      </c>
      <c r="N4" s="22">
        <f t="shared" si="1"/>
        <v>196.17086377042259</v>
      </c>
    </row>
    <row r="5" spans="1:14" ht="15" customHeight="1" x14ac:dyDescent="0.35">
      <c r="A5" s="7">
        <v>6</v>
      </c>
      <c r="B5" s="3">
        <v>6</v>
      </c>
      <c r="C5" s="5">
        <v>6</v>
      </c>
      <c r="D5" s="26">
        <v>13.8</v>
      </c>
      <c r="E5" s="8">
        <v>34.901000000000003</v>
      </c>
      <c r="F5" s="8">
        <v>6.5403000000000002</v>
      </c>
      <c r="G5" s="8">
        <v>77.277299999999997</v>
      </c>
      <c r="H5" s="8">
        <v>22.792400000000001</v>
      </c>
      <c r="I5" s="5">
        <v>108</v>
      </c>
      <c r="J5" s="29">
        <f t="shared" si="0"/>
        <v>366.1724258963514</v>
      </c>
      <c r="K5" s="24">
        <v>6.1689999999999996</v>
      </c>
      <c r="L5" s="15">
        <v>4</v>
      </c>
      <c r="M5" s="109">
        <f t="shared" si="2"/>
        <v>61689.999999999993</v>
      </c>
      <c r="N5" s="22">
        <f t="shared" si="1"/>
        <v>168.47254363566398</v>
      </c>
    </row>
    <row r="6" spans="1:14" ht="15" customHeight="1" x14ac:dyDescent="0.35">
      <c r="A6" s="7">
        <v>8</v>
      </c>
      <c r="B6" s="3">
        <v>8</v>
      </c>
      <c r="C6" s="5">
        <v>8</v>
      </c>
      <c r="D6" s="26">
        <v>26.4</v>
      </c>
      <c r="E6" s="8">
        <v>26.898199999999999</v>
      </c>
      <c r="F6" s="8">
        <v>4.9067999999999996</v>
      </c>
      <c r="G6" s="8">
        <v>62.003</v>
      </c>
      <c r="H6" s="8">
        <v>16.747699999999998</v>
      </c>
      <c r="I6" s="5">
        <v>192</v>
      </c>
      <c r="J6" s="29">
        <f t="shared" si="0"/>
        <v>710.81856016049983</v>
      </c>
      <c r="K6" s="24">
        <v>1.1180000000000001</v>
      </c>
      <c r="L6" s="15">
        <v>5</v>
      </c>
      <c r="M6" s="109">
        <f t="shared" si="2"/>
        <v>111800.00000000001</v>
      </c>
      <c r="N6" s="22">
        <f t="shared" si="1"/>
        <v>157.28345637845479</v>
      </c>
    </row>
    <row r="7" spans="1:14" ht="15" customHeight="1" x14ac:dyDescent="0.35">
      <c r="A7" s="7">
        <v>10</v>
      </c>
      <c r="B7" s="3">
        <v>10</v>
      </c>
      <c r="C7" s="5">
        <v>10</v>
      </c>
      <c r="D7" s="26">
        <v>47.6</v>
      </c>
      <c r="E7" s="8">
        <v>21.887899999999998</v>
      </c>
      <c r="F7" s="8">
        <v>3.9260000000000002</v>
      </c>
      <c r="G7" s="8">
        <v>51.801000000000002</v>
      </c>
      <c r="H7" s="8">
        <v>13.2463</v>
      </c>
      <c r="I7" s="5">
        <v>300</v>
      </c>
      <c r="J7" s="29">
        <f t="shared" si="0"/>
        <v>1173.1804352913646</v>
      </c>
      <c r="K7" s="24">
        <v>1.7769999999999999</v>
      </c>
      <c r="L7" s="15">
        <v>5</v>
      </c>
      <c r="M7" s="109">
        <f t="shared" si="2"/>
        <v>177700</v>
      </c>
      <c r="N7" s="22">
        <f t="shared" si="1"/>
        <v>151.46860163574704</v>
      </c>
    </row>
    <row r="8" spans="1:14" ht="15" customHeight="1" x14ac:dyDescent="0.35">
      <c r="A8" s="7">
        <v>12</v>
      </c>
      <c r="B8" s="3">
        <v>12</v>
      </c>
      <c r="C8" s="5">
        <v>12</v>
      </c>
      <c r="D8" s="26">
        <v>84.4</v>
      </c>
      <c r="E8" s="8">
        <v>18.453499999999998</v>
      </c>
      <c r="F8" s="8">
        <v>3.2719</v>
      </c>
      <c r="G8" s="8">
        <v>44.491199999999999</v>
      </c>
      <c r="H8" s="8">
        <v>10.958399999999999</v>
      </c>
      <c r="I8" s="5">
        <v>432</v>
      </c>
      <c r="J8" s="29">
        <f t="shared" si="0"/>
        <v>1753.9237844940869</v>
      </c>
      <c r="K8" s="24">
        <v>2.5950000000000002</v>
      </c>
      <c r="L8" s="15">
        <v>5</v>
      </c>
      <c r="M8" s="109">
        <f t="shared" si="2"/>
        <v>259500.00000000003</v>
      </c>
      <c r="N8" s="22">
        <f t="shared" si="1"/>
        <v>147.95397741575863</v>
      </c>
    </row>
    <row r="9" spans="1:14" ht="15" customHeight="1" x14ac:dyDescent="0.35">
      <c r="A9" s="7">
        <v>14</v>
      </c>
      <c r="B9" s="3">
        <v>14</v>
      </c>
      <c r="C9" s="5">
        <v>14</v>
      </c>
      <c r="D9" s="26">
        <v>147.69999999999999</v>
      </c>
      <c r="E9" s="8">
        <v>15.9518</v>
      </c>
      <c r="F9" s="8">
        <v>2.8046000000000002</v>
      </c>
      <c r="G9" s="8">
        <v>38.992899999999999</v>
      </c>
      <c r="H9" s="8">
        <v>9.3453999999999997</v>
      </c>
      <c r="I9" s="5">
        <v>588</v>
      </c>
      <c r="J9" s="29">
        <f t="shared" si="0"/>
        <v>2453.3808290709867</v>
      </c>
      <c r="K9" s="24">
        <v>3.573</v>
      </c>
      <c r="L9" s="15">
        <v>5</v>
      </c>
      <c r="M9" s="109">
        <f t="shared" si="2"/>
        <v>357300</v>
      </c>
      <c r="N9" s="22">
        <f t="shared" si="1"/>
        <v>145.63576749529651</v>
      </c>
    </row>
    <row r="10" spans="1:14" ht="15" customHeight="1" thickBot="1" x14ac:dyDescent="0.4">
      <c r="A10" s="19">
        <v>16</v>
      </c>
      <c r="B10" s="4">
        <v>16</v>
      </c>
      <c r="C10" s="6">
        <v>16</v>
      </c>
      <c r="D10" s="27">
        <v>254.1</v>
      </c>
      <c r="E10" s="20">
        <v>14.0479</v>
      </c>
      <c r="F10" s="20">
        <v>2.4540999999999999</v>
      </c>
      <c r="G10" s="20">
        <v>34.705599999999997</v>
      </c>
      <c r="H10" s="20">
        <v>8.1466999999999992</v>
      </c>
      <c r="I10" s="6">
        <v>768</v>
      </c>
      <c r="J10" s="30">
        <f t="shared" si="0"/>
        <v>3271.7420305154233</v>
      </c>
      <c r="K10" s="25">
        <v>4.7130000000000001</v>
      </c>
      <c r="L10" s="16">
        <v>5</v>
      </c>
      <c r="M10" s="109">
        <f t="shared" si="2"/>
        <v>471300</v>
      </c>
      <c r="N10" s="23">
        <f t="shared" si="1"/>
        <v>144.05169955461079</v>
      </c>
    </row>
    <row r="11" spans="1:14" ht="15" customHeight="1" thickTop="1" x14ac:dyDescent="0.35">
      <c r="A11" s="7">
        <v>4</v>
      </c>
      <c r="B11" s="3">
        <v>2</v>
      </c>
      <c r="C11" s="5">
        <v>4</v>
      </c>
      <c r="D11" s="26">
        <v>5.5</v>
      </c>
      <c r="E11" s="8">
        <v>49.773200000000003</v>
      </c>
      <c r="F11" s="8">
        <v>9.8017000000000003</v>
      </c>
      <c r="G11" s="8">
        <v>102.91719999999999</v>
      </c>
      <c r="H11" s="8">
        <v>35.878900000000002</v>
      </c>
      <c r="I11" s="5">
        <v>32</v>
      </c>
      <c r="J11" s="29">
        <f t="shared" ref="J11:J14" si="3">$I11*$G11/$H11</f>
        <v>91.790729370186924</v>
      </c>
      <c r="K11" s="21">
        <v>2.2599999999999998</v>
      </c>
      <c r="L11" s="15">
        <v>4</v>
      </c>
      <c r="M11" s="109">
        <f t="shared" si="2"/>
        <v>22599.999999999996</v>
      </c>
      <c r="N11" s="22">
        <f t="shared" ref="N11:N14" si="4">$K11*(10^$L11)/$J11</f>
        <v>246.21222813096352</v>
      </c>
    </row>
    <row r="12" spans="1:14" ht="15" customHeight="1" x14ac:dyDescent="0.35">
      <c r="A12" s="7">
        <v>8</v>
      </c>
      <c r="B12" s="3">
        <v>2</v>
      </c>
      <c r="C12" s="5">
        <v>8</v>
      </c>
      <c r="D12" s="26">
        <v>17.2</v>
      </c>
      <c r="E12" s="8">
        <v>37.5</v>
      </c>
      <c r="F12" s="8">
        <v>4.9067999999999996</v>
      </c>
      <c r="G12" s="8">
        <v>76.034499999999994</v>
      </c>
      <c r="H12" s="8">
        <v>16.747699999999998</v>
      </c>
      <c r="I12" s="5">
        <v>96</v>
      </c>
      <c r="J12" s="29">
        <f t="shared" si="3"/>
        <v>435.8396675364379</v>
      </c>
      <c r="K12" s="21">
        <v>9.048</v>
      </c>
      <c r="L12" s="15">
        <v>4</v>
      </c>
      <c r="M12" s="109">
        <f t="shared" si="2"/>
        <v>90480</v>
      </c>
      <c r="N12" s="22">
        <f t="shared" si="4"/>
        <v>207.59927730175116</v>
      </c>
    </row>
    <row r="13" spans="1:14" ht="15" customHeight="1" x14ac:dyDescent="0.35">
      <c r="A13" s="7">
        <v>12</v>
      </c>
      <c r="B13" s="3">
        <v>2</v>
      </c>
      <c r="C13" s="5">
        <v>12</v>
      </c>
      <c r="D13" s="26">
        <v>40.6</v>
      </c>
      <c r="E13" s="8">
        <v>37.5</v>
      </c>
      <c r="F13" s="8">
        <v>3.2719</v>
      </c>
      <c r="G13" s="8">
        <v>75.461500000000001</v>
      </c>
      <c r="H13" s="8">
        <v>10.958399999999999</v>
      </c>
      <c r="I13" s="5">
        <v>192</v>
      </c>
      <c r="J13" s="29">
        <f t="shared" si="3"/>
        <v>1322.1462987297416</v>
      </c>
      <c r="K13" s="21">
        <v>2.089</v>
      </c>
      <c r="L13" s="15">
        <v>5</v>
      </c>
      <c r="M13" s="109">
        <f t="shared" si="2"/>
        <v>208900</v>
      </c>
      <c r="N13" s="22">
        <f t="shared" si="4"/>
        <v>158.00066921542773</v>
      </c>
    </row>
    <row r="14" spans="1:14" ht="15" customHeight="1" thickBot="1" x14ac:dyDescent="0.4">
      <c r="A14" s="19">
        <v>16</v>
      </c>
      <c r="B14" s="4">
        <v>2</v>
      </c>
      <c r="C14" s="6">
        <v>16</v>
      </c>
      <c r="D14" s="27">
        <v>61.6</v>
      </c>
      <c r="E14" s="20">
        <v>37.5</v>
      </c>
      <c r="F14" s="20">
        <v>2.4540999999999999</v>
      </c>
      <c r="G14" s="20">
        <v>75.260000000000005</v>
      </c>
      <c r="H14" s="20">
        <v>8.1466999999999992</v>
      </c>
      <c r="I14" s="6">
        <v>320</v>
      </c>
      <c r="J14" s="30">
        <f t="shared" si="3"/>
        <v>2956.1908502829369</v>
      </c>
      <c r="K14" s="61">
        <v>3.8450000000000002</v>
      </c>
      <c r="L14" s="16">
        <v>5</v>
      </c>
      <c r="M14" s="110">
        <f t="shared" si="2"/>
        <v>384500</v>
      </c>
      <c r="N14" s="23">
        <f t="shared" si="4"/>
        <v>130.06602735516873</v>
      </c>
    </row>
    <row r="15" spans="1:14" ht="15" customHeight="1" thickTop="1" thickBot="1" x14ac:dyDescent="0.4">
      <c r="D15" s="1"/>
      <c r="E15" s="2"/>
      <c r="F15" s="2"/>
      <c r="G15" s="2"/>
      <c r="H15" s="2"/>
      <c r="I15" s="1"/>
      <c r="J15" s="1"/>
      <c r="K15" s="1"/>
      <c r="L15" s="1"/>
      <c r="M15" s="1"/>
    </row>
    <row r="16" spans="1:14" ht="15" customHeight="1" thickTop="1" thickBot="1" x14ac:dyDescent="0.4">
      <c r="D16" s="1"/>
      <c r="E16" s="2"/>
      <c r="F16" s="2"/>
      <c r="G16" s="2"/>
      <c r="H16" s="2"/>
      <c r="I16" s="1"/>
      <c r="J16" s="1"/>
      <c r="K16" s="1"/>
      <c r="L16" s="1"/>
      <c r="M16" s="111" t="s">
        <v>24</v>
      </c>
      <c r="N16" s="112">
        <f>AVERAGE(N5:N10,N13:N14)</f>
        <v>150.36659283576603</v>
      </c>
    </row>
    <row r="17" spans="4:12" ht="15" customHeight="1" thickTop="1" x14ac:dyDescent="0.35">
      <c r="D17" s="1"/>
      <c r="E17" s="2"/>
      <c r="F17" s="2"/>
      <c r="G17" s="2"/>
      <c r="H17" s="2"/>
      <c r="I17" s="1"/>
      <c r="J17" s="1"/>
      <c r="K17" s="1"/>
      <c r="L17" s="1"/>
    </row>
    <row r="18" spans="4:12" ht="15" customHeight="1" x14ac:dyDescent="0.35">
      <c r="D18" s="1"/>
      <c r="E18" s="2"/>
      <c r="F18" s="2"/>
      <c r="G18" s="2"/>
      <c r="H18" s="2"/>
      <c r="I18" s="1"/>
      <c r="J18" s="1"/>
      <c r="K18" s="1"/>
      <c r="L18" s="1"/>
    </row>
    <row r="19" spans="4:12" ht="15" customHeight="1" x14ac:dyDescent="0.35">
      <c r="D19" s="1"/>
      <c r="E19" s="2"/>
      <c r="F19" s="2"/>
      <c r="G19" s="2"/>
      <c r="H19" s="2"/>
      <c r="I19" s="1"/>
      <c r="J19" s="1"/>
      <c r="K19" s="1"/>
      <c r="L19" s="1"/>
    </row>
    <row r="20" spans="4:12" ht="15" customHeight="1" x14ac:dyDescent="0.35">
      <c r="E20" s="2"/>
      <c r="F20" s="2"/>
      <c r="G20" s="2"/>
      <c r="H20" s="2"/>
    </row>
  </sheetData>
  <mergeCells count="11">
    <mergeCell ref="A1:C1"/>
    <mergeCell ref="J1:J2"/>
    <mergeCell ref="N1:N2"/>
    <mergeCell ref="D1:D2"/>
    <mergeCell ref="G1:G2"/>
    <mergeCell ref="H1:H2"/>
    <mergeCell ref="I1:I2"/>
    <mergeCell ref="K1:L1"/>
    <mergeCell ref="E1:E2"/>
    <mergeCell ref="F1:F2"/>
    <mergeCell ref="M1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Q4</vt:lpstr>
      <vt:lpstr>Q8s</vt:lpstr>
      <vt:lpstr>Q8f</vt:lpstr>
      <vt:lpstr>Q9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2015-07-07T23:59:45Z</dcterms:created>
  <dcterms:modified xsi:type="dcterms:W3CDTF">2015-07-10T16:43:32Z</dcterms:modified>
</cp:coreProperties>
</file>