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oberts\Documents\MCH Ischemia\Data\"/>
    </mc:Choice>
  </mc:AlternateContent>
  <bookViews>
    <workbookView xWindow="0" yWindow="0" windowWidth="20400" windowHeight="8130"/>
  </bookViews>
  <sheets>
    <sheet name="Simplified Summary" sheetId="1" r:id="rId1"/>
    <sheet name="MaxMi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1" i="1" l="1"/>
  <c r="V12" i="1"/>
  <c r="W12" i="1"/>
  <c r="V13" i="1"/>
  <c r="W13" i="1"/>
  <c r="W14" i="1"/>
  <c r="Q10" i="1" l="1"/>
  <c r="N10" i="1" l="1"/>
  <c r="M10" i="1"/>
  <c r="S10" i="1"/>
  <c r="S12" i="1" l="1"/>
  <c r="R12" i="1"/>
  <c r="R10" i="1"/>
  <c r="Q12" i="1"/>
  <c r="O12" i="1"/>
  <c r="N12" i="1"/>
  <c r="M12" i="1"/>
  <c r="O10" i="1" l="1"/>
</calcChain>
</file>

<file path=xl/sharedStrings.xml><?xml version="1.0" encoding="utf-8"?>
<sst xmlns="http://schemas.openxmlformats.org/spreadsheetml/2006/main" count="105" uniqueCount="18">
  <si>
    <t>CONTROLS</t>
  </si>
  <si>
    <t>NEGATIVE DIAGNOSIS</t>
  </si>
  <si>
    <t>ISCHEMIA</t>
  </si>
  <si>
    <t>SCAo</t>
  </si>
  <si>
    <t>IRAo</t>
  </si>
  <si>
    <t>LRA</t>
  </si>
  <si>
    <t>RRA</t>
  </si>
  <si>
    <t>SMA</t>
  </si>
  <si>
    <t>CA</t>
  </si>
  <si>
    <t>SMV</t>
  </si>
  <si>
    <t>SV</t>
  </si>
  <si>
    <t>PV</t>
  </si>
  <si>
    <t>BOLD</t>
  </si>
  <si>
    <t>=</t>
  </si>
  <si>
    <t>Significant postprandial increases</t>
  </si>
  <si>
    <t>Significant difference between Negative Diagnosis and Controls</t>
  </si>
  <si>
    <t>Significant difference between Ischemia and Controls</t>
  </si>
  <si>
    <t>Significant difference between Negative Diagnosis and Ischemia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</si>
</sst>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164" fontId="0" fillId="2" borderId="2" xfId="0" applyNumberFormat="1" applyFill="1" applyBorder="1"/>
    <xf numFmtId="164" fontId="0" fillId="3" borderId="2" xfId="0" applyNumberFormat="1" applyFill="1" applyBorder="1"/>
    <xf numFmtId="164" fontId="0" fillId="2" borderId="7" xfId="0" applyNumberFormat="1" applyFill="1" applyBorder="1"/>
    <xf numFmtId="164" fontId="0" fillId="3" borderId="7" xfId="0" applyNumberFormat="1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164" fontId="1" fillId="3" borderId="4" xfId="0" applyNumberFormat="1" applyFont="1" applyFill="1" applyBorder="1"/>
    <xf numFmtId="164" fontId="1" fillId="3" borderId="6" xfId="0" applyNumberFormat="1" applyFont="1" applyFill="1" applyBorder="1"/>
    <xf numFmtId="164" fontId="1" fillId="3" borderId="0" xfId="0" applyNumberFormat="1" applyFont="1" applyFill="1" applyBorder="1"/>
    <xf numFmtId="164" fontId="1" fillId="3" borderId="7" xfId="0" applyNumberFormat="1" applyFont="1" applyFill="1" applyBorder="1"/>
    <xf numFmtId="164" fontId="1" fillId="3" borderId="5" xfId="0" applyNumberFormat="1" applyFont="1" applyFill="1" applyBorder="1"/>
    <xf numFmtId="164" fontId="1" fillId="3" borderId="8" xfId="0" applyNumberFormat="1" applyFont="1" applyFill="1" applyBorder="1"/>
    <xf numFmtId="164" fontId="0" fillId="4" borderId="6" xfId="0" applyNumberFormat="1" applyFill="1" applyBorder="1"/>
    <xf numFmtId="164" fontId="0" fillId="4" borderId="4" xfId="0" applyNumberFormat="1" applyFill="1" applyBorder="1"/>
    <xf numFmtId="164" fontId="1" fillId="4" borderId="4" xfId="0" applyNumberFormat="1" applyFont="1" applyFill="1" applyBorder="1"/>
    <xf numFmtId="164" fontId="1" fillId="4" borderId="6" xfId="0" applyNumberFormat="1" applyFont="1" applyFill="1" applyBorder="1"/>
    <xf numFmtId="164" fontId="1" fillId="4" borderId="0" xfId="0" applyNumberFormat="1" applyFont="1" applyFill="1" applyBorder="1"/>
    <xf numFmtId="164" fontId="1" fillId="4" borderId="7" xfId="0" applyNumberFormat="1" applyFont="1" applyFill="1" applyBorder="1"/>
    <xf numFmtId="164" fontId="1" fillId="4" borderId="5" xfId="0" applyNumberFormat="1" applyFont="1" applyFill="1" applyBorder="1"/>
    <xf numFmtId="164" fontId="1" fillId="4" borderId="8" xfId="0" applyNumberFormat="1" applyFon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0" fontId="0" fillId="4" borderId="0" xfId="0" applyFill="1"/>
    <xf numFmtId="0" fontId="0" fillId="5" borderId="0" xfId="0" applyFill="1"/>
    <xf numFmtId="0" fontId="0" fillId="2" borderId="0" xfId="0" applyFill="1"/>
    <xf numFmtId="0" fontId="1" fillId="0" borderId="0" xfId="0" applyFont="1"/>
    <xf numFmtId="0" fontId="0" fillId="0" borderId="0" xfId="0" quotePrefix="1" applyAlignment="1">
      <alignment horizontal="center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Alignment="1"/>
    <xf numFmtId="0" fontId="0" fillId="0" borderId="5" xfId="0" applyBorder="1"/>
    <xf numFmtId="164" fontId="0" fillId="0" borderId="1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5" xfId="0" applyNumberFormat="1" applyBorder="1" applyAlignment="1"/>
    <xf numFmtId="164" fontId="0" fillId="0" borderId="4" xfId="0" applyNumberFormat="1" applyBorder="1"/>
    <xf numFmtId="164" fontId="0" fillId="0" borderId="6" xfId="0" applyNumberFormat="1" applyBorder="1" applyAlignment="1"/>
    <xf numFmtId="164" fontId="0" fillId="0" borderId="7" xfId="0" applyNumberFormat="1" applyBorder="1" applyAlignment="1"/>
    <xf numFmtId="164" fontId="0" fillId="0" borderId="8" xfId="0" applyNumberFormat="1" applyBorder="1" applyAlignment="1"/>
    <xf numFmtId="164" fontId="0" fillId="0" borderId="13" xfId="0" applyNumberFormat="1" applyBorder="1" applyAlignment="1"/>
    <xf numFmtId="0" fontId="0" fillId="0" borderId="14" xfId="0" applyFill="1" applyBorder="1"/>
    <xf numFmtId="164" fontId="0" fillId="0" borderId="13" xfId="0" applyNumberFormat="1" applyBorder="1"/>
    <xf numFmtId="164" fontId="1" fillId="0" borderId="7" xfId="0" applyNumberFormat="1" applyFont="1" applyBorder="1" applyAlignment="1"/>
    <xf numFmtId="164" fontId="1" fillId="0" borderId="0" xfId="0" applyNumberFormat="1" applyFont="1"/>
    <xf numFmtId="164" fontId="1" fillId="0" borderId="6" xfId="0" applyNumberFormat="1" applyFont="1" applyBorder="1"/>
    <xf numFmtId="164" fontId="0" fillId="3" borderId="0" xfId="0" applyNumberFormat="1" applyFill="1" applyAlignment="1"/>
    <xf numFmtId="164" fontId="0" fillId="3" borderId="0" xfId="0" applyNumberFormat="1" applyFill="1"/>
    <xf numFmtId="164" fontId="0" fillId="4" borderId="0" xfId="0" applyNumberFormat="1" applyFill="1" applyAlignment="1"/>
    <xf numFmtId="164" fontId="0" fillId="4" borderId="0" xfId="0" applyNumberFormat="1" applyFill="1"/>
    <xf numFmtId="164" fontId="0" fillId="2" borderId="0" xfId="0" applyNumberFormat="1" applyFill="1" applyAlignment="1"/>
    <xf numFmtId="164" fontId="0" fillId="2" borderId="2" xfId="0" applyNumberFormat="1" applyFill="1" applyBorder="1" applyAlignment="1"/>
    <xf numFmtId="164" fontId="0" fillId="2" borderId="7" xfId="0" applyNumberFormat="1" applyFill="1" applyBorder="1" applyAlignme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quotePrefix="1" applyFont="1" applyFill="1" applyAlignment="1">
      <alignment horizontal="center"/>
    </xf>
    <xf numFmtId="164" fontId="0" fillId="0" borderId="4" xfId="0" applyNumberFormat="1" applyBorder="1" applyAlignment="1"/>
    <xf numFmtId="164" fontId="0" fillId="0" borderId="0" xfId="0" applyNumberFormat="1" applyBorder="1" applyAlignment="1"/>
    <xf numFmtId="164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Rate Magnitudes in Major Vessels</a:t>
            </a:r>
            <a:endParaRPr lang="en-US"/>
          </a:p>
        </c:rich>
      </c:tx>
      <c:layout>
        <c:manualLayout>
          <c:xMode val="edge"/>
          <c:yMode val="edge"/>
          <c:x val="0.28279850532702105"/>
          <c:y val="8.0200501253132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521565645415814E-2"/>
          <c:y val="1.8354284661785698E-2"/>
          <c:w val="0.89424894318116777"/>
          <c:h val="0.92083279063801238"/>
        </c:manualLayout>
      </c:layout>
      <c:bar3DChart>
        <c:barDir val="col"/>
        <c:grouping val="standard"/>
        <c:varyColors val="0"/>
        <c:ser>
          <c:idx val="0"/>
          <c:order val="0"/>
          <c:tx>
            <c:v>Preprandial Control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8EF-4605-A406-4CD8621EAEB4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70E0-48FD-AFE8-857EA27691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8EF-4605-A406-4CD8621EAEB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0E0-48FD-AFE8-857EA27691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70E0-48FD-AFE8-857EA2769161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70E0-48FD-AFE8-857EA276916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88EF-4605-A406-4CD8621EAEB4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70E0-48FD-AFE8-857EA276916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70E0-48FD-AFE8-857EA2769161}"/>
              </c:ext>
            </c:extLst>
          </c:dPt>
          <c:cat>
            <c:strLit>
              <c:ptCount val="13"/>
              <c:pt idx="0">
                <c:v>SMA</c:v>
              </c:pt>
              <c:pt idx="1">
                <c:v>CA</c:v>
              </c:pt>
              <c:pt idx="2">
                <c:v>PV</c:v>
              </c:pt>
              <c:pt idx="3">
                <c:v> </c:v>
              </c:pt>
              <c:pt idx="4">
                <c:v>SMA</c:v>
              </c:pt>
              <c:pt idx="5">
                <c:v>CA</c:v>
              </c:pt>
              <c:pt idx="6">
                <c:v>PV</c:v>
              </c:pt>
              <c:pt idx="7">
                <c:v> </c:v>
              </c:pt>
              <c:pt idx="8">
                <c:v>SMA</c:v>
              </c:pt>
              <c:pt idx="9">
                <c:v>CA</c:v>
              </c:pt>
              <c:pt idx="10">
                <c:v>PV</c:v>
              </c:pt>
              <c:pt idx="11">
                <c:v> </c:v>
              </c:pt>
            </c:strLit>
          </c:cat>
          <c:val>
            <c:numRef>
              <c:f>('Simplified Summary'!$F$3,'Simplified Summary'!$G$3,'Simplified Summary'!$J$3,'Simplified Summary'!$R$11,'Simplified Summary'!$P$3,'Simplified Summary'!$Q$3,'Simplified Summary'!$T$3,'Simplified Summary'!$S$11,'Simplified Summary'!$Z$3,'Simplified Summary'!$AA$3,'Simplified Summary'!$AD$3)</c:f>
              <c:numCache>
                <c:formatCode>0.000</c:formatCode>
                <c:ptCount val="11"/>
                <c:pt idx="0">
                  <c:v>5.9733991959183141</c:v>
                </c:pt>
                <c:pt idx="1">
                  <c:v>11.82908218439564</c:v>
                </c:pt>
                <c:pt idx="2">
                  <c:v>14.056863797204411</c:v>
                </c:pt>
                <c:pt idx="4">
                  <c:v>8.0400220885443581</c:v>
                </c:pt>
                <c:pt idx="5">
                  <c:v>6.7707975319530265</c:v>
                </c:pt>
                <c:pt idx="6">
                  <c:v>13.586765135164599</c:v>
                </c:pt>
                <c:pt idx="8">
                  <c:v>7.5901973006921715</c:v>
                </c:pt>
                <c:pt idx="9">
                  <c:v>7.7891200204891744</c:v>
                </c:pt>
                <c:pt idx="10">
                  <c:v>17.74253266423835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0-48FD-AFE8-857EA2769161}"/>
            </c:ext>
          </c:extLst>
        </c:ser>
        <c:ser>
          <c:idx val="1"/>
          <c:order val="1"/>
          <c:tx>
            <c:v>Postprandial Control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70E0-48FD-AFE8-857EA27691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70E0-48FD-AFE8-857EA276916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70E0-48FD-AFE8-857EA27691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0E0-48FD-AFE8-857EA2769161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70E0-48FD-AFE8-857EA276916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70E0-48FD-AFE8-857EA276916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70E0-48FD-AFE8-857EA276916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70E0-48FD-AFE8-857EA2769161}"/>
              </c:ext>
            </c:extLst>
          </c:dPt>
          <c:cat>
            <c:strLit>
              <c:ptCount val="13"/>
              <c:pt idx="0">
                <c:v>SMA</c:v>
              </c:pt>
              <c:pt idx="1">
                <c:v>CA</c:v>
              </c:pt>
              <c:pt idx="2">
                <c:v>PV</c:v>
              </c:pt>
              <c:pt idx="3">
                <c:v> </c:v>
              </c:pt>
              <c:pt idx="4">
                <c:v>SMA</c:v>
              </c:pt>
              <c:pt idx="5">
                <c:v>CA</c:v>
              </c:pt>
              <c:pt idx="6">
                <c:v>PV</c:v>
              </c:pt>
              <c:pt idx="7">
                <c:v> </c:v>
              </c:pt>
              <c:pt idx="8">
                <c:v>SMA</c:v>
              </c:pt>
              <c:pt idx="9">
                <c:v>CA</c:v>
              </c:pt>
              <c:pt idx="10">
                <c:v>PV</c:v>
              </c:pt>
              <c:pt idx="11">
                <c:v> </c:v>
              </c:pt>
            </c:strLit>
          </c:cat>
          <c:val>
            <c:numRef>
              <c:f>('Simplified Summary'!$F$5,'Simplified Summary'!$G$5,'Simplified Summary'!$J$5,'Simplified Summary'!$R$11,'Simplified Summary'!$P$5,'Simplified Summary'!$Q$5,'Simplified Summary'!$T$5,'Simplified Summary'!$S$11,'Simplified Summary'!$Z$5,'Simplified Summary'!$AA$5,'Simplified Summary'!$AD$5)</c:f>
              <c:numCache>
                <c:formatCode>0.000</c:formatCode>
                <c:ptCount val="11"/>
                <c:pt idx="0">
                  <c:v>11.089831816566385</c:v>
                </c:pt>
                <c:pt idx="1">
                  <c:v>11.034206866714209</c:v>
                </c:pt>
                <c:pt idx="2">
                  <c:v>20.587433883237573</c:v>
                </c:pt>
                <c:pt idx="4">
                  <c:v>11.491868407910868</c:v>
                </c:pt>
                <c:pt idx="5">
                  <c:v>7.1363912446743667</c:v>
                </c:pt>
                <c:pt idx="6">
                  <c:v>22.073495653634602</c:v>
                </c:pt>
                <c:pt idx="8">
                  <c:v>9.367209403865715</c:v>
                </c:pt>
                <c:pt idx="9">
                  <c:v>8.1675179890719782</c:v>
                </c:pt>
                <c:pt idx="10">
                  <c:v>20.783216958402267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0-48FD-AFE8-857EA276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gapDepth val="174"/>
        <c:shape val="box"/>
        <c:axId val="366996576"/>
        <c:axId val="366998216"/>
        <c:axId val="468731904"/>
      </c:bar3DChart>
      <c:catAx>
        <c:axId val="3669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98216"/>
        <c:crosses val="autoZero"/>
        <c:auto val="1"/>
        <c:lblAlgn val="ctr"/>
        <c:lblOffset val="100"/>
        <c:noMultiLvlLbl val="0"/>
      </c:catAx>
      <c:valAx>
        <c:axId val="36699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96576"/>
        <c:crosses val="autoZero"/>
        <c:crossBetween val="between"/>
      </c:valAx>
      <c:serAx>
        <c:axId val="468731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69982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25</xdr:row>
      <xdr:rowOff>133350</xdr:rowOff>
    </xdr:from>
    <xdr:to>
      <xdr:col>14</xdr:col>
      <xdr:colOff>447675</xdr:colOff>
      <xdr:row>45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96B8C-FFF0-4F61-9116-46EBB7F6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0.14019</cdr:x>
      <cdr:y>0.8396</cdr:y>
    </cdr:from>
    <cdr:to>
      <cdr:x>0.93769</cdr:x>
      <cdr:y>0.90476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0" y="3190875"/>
          <a:ext cx="4876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Healthy		Neg.</a:t>
          </a:r>
          <a:r>
            <a:rPr lang="en-US" sz="1100" baseline="0"/>
            <a:t> Diagnosis		       CMI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>
      <selection activeCell="C19" sqref="C19:C20"/>
    </sheetView>
  </sheetViews>
  <sheetFormatPr defaultRowHeight="15" x14ac:dyDescent="0.25"/>
  <cols>
    <col min="1" max="1" width="4.5703125" customWidth="1"/>
    <col min="11" max="11" width="5.140625" customWidth="1"/>
    <col min="21" max="21" width="4.7109375" customWidth="1"/>
  </cols>
  <sheetData>
    <row r="1" spans="2:30" x14ac:dyDescent="0.25">
      <c r="C1" s="77" t="s">
        <v>0</v>
      </c>
      <c r="D1" s="77"/>
      <c r="E1" s="77"/>
      <c r="F1" s="77"/>
      <c r="G1" s="77"/>
      <c r="H1" s="77"/>
      <c r="I1" s="77"/>
      <c r="M1" s="77" t="s">
        <v>1</v>
      </c>
      <c r="N1" s="77"/>
      <c r="O1" s="77"/>
      <c r="P1" s="77"/>
      <c r="Q1" s="77"/>
      <c r="R1" s="77"/>
      <c r="S1" s="77"/>
      <c r="W1" s="77" t="s">
        <v>2</v>
      </c>
      <c r="X1" s="77"/>
      <c r="Y1" s="77"/>
      <c r="Z1" s="77"/>
      <c r="AA1" s="77"/>
      <c r="AB1" s="77"/>
      <c r="AC1" s="77"/>
    </row>
    <row r="2" spans="2:30" ht="15.75" thickBot="1" x14ac:dyDescent="0.3"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1" t="s">
        <v>8</v>
      </c>
      <c r="H2" s="10" t="s">
        <v>9</v>
      </c>
      <c r="I2" s="10" t="s">
        <v>10</v>
      </c>
      <c r="J2" s="12" t="s">
        <v>11</v>
      </c>
      <c r="L2" s="9" t="s">
        <v>3</v>
      </c>
      <c r="M2" s="10" t="s">
        <v>4</v>
      </c>
      <c r="N2" s="10" t="s">
        <v>5</v>
      </c>
      <c r="O2" s="10" t="s">
        <v>6</v>
      </c>
      <c r="P2" s="10" t="s">
        <v>7</v>
      </c>
      <c r="Q2" s="11" t="s">
        <v>8</v>
      </c>
      <c r="R2" s="10" t="s">
        <v>9</v>
      </c>
      <c r="S2" s="10" t="s">
        <v>10</v>
      </c>
      <c r="T2" s="12" t="s">
        <v>11</v>
      </c>
      <c r="V2" s="9" t="s">
        <v>3</v>
      </c>
      <c r="W2" s="10" t="s">
        <v>4</v>
      </c>
      <c r="X2" s="10" t="s">
        <v>5</v>
      </c>
      <c r="Y2" s="10" t="s">
        <v>6</v>
      </c>
      <c r="Z2" s="10" t="s">
        <v>7</v>
      </c>
      <c r="AA2" s="11" t="s">
        <v>8</v>
      </c>
      <c r="AB2" s="10" t="s">
        <v>9</v>
      </c>
      <c r="AC2" s="10" t="s">
        <v>10</v>
      </c>
      <c r="AD2" s="12" t="s">
        <v>11</v>
      </c>
    </row>
    <row r="3" spans="2:30" x14ac:dyDescent="0.25">
      <c r="B3" s="1">
        <v>48.17880891546811</v>
      </c>
      <c r="C3" s="2">
        <v>15.486826280161747</v>
      </c>
      <c r="D3" s="2">
        <v>4.99565369567686</v>
      </c>
      <c r="E3" s="2">
        <v>4.8496334793105493</v>
      </c>
      <c r="F3" s="2">
        <v>5.9733991959183141</v>
      </c>
      <c r="G3" s="15">
        <v>11.82908218439564</v>
      </c>
      <c r="H3" s="16">
        <v>6.6126607300823812</v>
      </c>
      <c r="I3" s="2">
        <v>6.5203839774140562</v>
      </c>
      <c r="J3" s="3">
        <v>14.056863797204411</v>
      </c>
      <c r="L3" s="1">
        <v>44.645237211152867</v>
      </c>
      <c r="M3" s="2">
        <v>17.094845061608869</v>
      </c>
      <c r="N3" s="2">
        <v>6.31367275438412</v>
      </c>
      <c r="O3" s="2">
        <v>6.1158587295659625</v>
      </c>
      <c r="P3" s="46">
        <v>8.0400220885443581</v>
      </c>
      <c r="Q3" s="15">
        <v>6.7707975319530265</v>
      </c>
      <c r="R3" s="2">
        <v>6.9521204521289386</v>
      </c>
      <c r="S3" s="2">
        <v>6.3687725734482923</v>
      </c>
      <c r="T3" s="3">
        <v>13.586765135164599</v>
      </c>
      <c r="V3" s="1">
        <v>36.460675171242983</v>
      </c>
      <c r="W3" s="2">
        <v>19.058990584386969</v>
      </c>
      <c r="X3" s="2">
        <v>6.6810074327737459</v>
      </c>
      <c r="Y3" s="2">
        <v>6.0125362831583429</v>
      </c>
      <c r="Z3" s="2">
        <v>7.5901973006921715</v>
      </c>
      <c r="AA3" s="2">
        <v>7.7891200204891744</v>
      </c>
      <c r="AB3" s="16">
        <v>10.696825112479431</v>
      </c>
      <c r="AC3" s="2">
        <v>5.2057386519833218</v>
      </c>
      <c r="AD3" s="3">
        <v>17.74253266423835</v>
      </c>
    </row>
    <row r="4" spans="2:30" x14ac:dyDescent="0.25">
      <c r="B4" s="6">
        <v>17.608940035363521</v>
      </c>
      <c r="C4" s="7">
        <v>7.8139625251234373</v>
      </c>
      <c r="D4" s="7">
        <v>3.4043267133084414</v>
      </c>
      <c r="E4" s="7">
        <v>2.4163099905512677</v>
      </c>
      <c r="F4" s="7">
        <v>3.1458573305044131</v>
      </c>
      <c r="G4" s="17">
        <v>7.8823271653910112</v>
      </c>
      <c r="H4" s="18">
        <v>2.661382538012512</v>
      </c>
      <c r="I4" s="7">
        <v>4.1806169322447415</v>
      </c>
      <c r="J4" s="8">
        <v>5.5734355663333126</v>
      </c>
      <c r="L4" s="6">
        <v>15.580486081225022</v>
      </c>
      <c r="M4" s="7">
        <v>6.3854636618493998</v>
      </c>
      <c r="N4" s="7">
        <v>2.8206402933451562</v>
      </c>
      <c r="O4" s="7">
        <v>3.1304632165570934</v>
      </c>
      <c r="P4" s="54">
        <v>4.3535976324212857</v>
      </c>
      <c r="Q4" s="17">
        <v>3.6952049431226093</v>
      </c>
      <c r="R4" s="7">
        <v>4.3056468903419693</v>
      </c>
      <c r="S4" s="7">
        <v>3.7611543539341832</v>
      </c>
      <c r="T4" s="8">
        <v>4.5441150758708657</v>
      </c>
      <c r="V4" s="6">
        <v>10.449057020885476</v>
      </c>
      <c r="W4" s="7">
        <v>3.8755217526204664</v>
      </c>
      <c r="X4" s="7">
        <v>8.4448878214699654</v>
      </c>
      <c r="Y4" s="7">
        <v>6.3729641206318446</v>
      </c>
      <c r="Z4" s="7">
        <v>3.1284216096718489</v>
      </c>
      <c r="AA4" s="7">
        <v>3.5130315822929385</v>
      </c>
      <c r="AB4" s="18">
        <v>3.6439907417936865</v>
      </c>
      <c r="AC4" s="7">
        <v>1.8885572645788815</v>
      </c>
      <c r="AD4" s="8">
        <v>5.7118296497582612</v>
      </c>
    </row>
    <row r="5" spans="2:30" x14ac:dyDescent="0.25">
      <c r="B5" s="19">
        <v>55.312872030943026</v>
      </c>
      <c r="C5" s="4">
        <v>13.984489043047446</v>
      </c>
      <c r="D5" s="4">
        <v>4.9350155217634217</v>
      </c>
      <c r="E5" s="4">
        <v>5.206431335003848</v>
      </c>
      <c r="F5" s="4">
        <v>11.089831816566385</v>
      </c>
      <c r="G5" s="4">
        <v>11.034206866714209</v>
      </c>
      <c r="H5" s="4">
        <v>14.202493670073592</v>
      </c>
      <c r="I5" s="4">
        <v>5.7973737427966503</v>
      </c>
      <c r="J5" s="5">
        <v>20.587433883237573</v>
      </c>
      <c r="L5" s="30">
        <v>54.248392791452275</v>
      </c>
      <c r="M5" s="4">
        <v>18.204124632510947</v>
      </c>
      <c r="N5" s="4">
        <v>6.3032647435294624</v>
      </c>
      <c r="O5" s="4">
        <v>6.1641909549501754</v>
      </c>
      <c r="P5" s="4">
        <v>11.491868407910868</v>
      </c>
      <c r="Q5" s="4">
        <v>7.1363912446743667</v>
      </c>
      <c r="R5" s="4">
        <v>15.510081628691776</v>
      </c>
      <c r="S5" s="4">
        <v>5.9470153691238545</v>
      </c>
      <c r="T5" s="5">
        <v>22.073495653634602</v>
      </c>
      <c r="V5" s="19">
        <v>35.29672027054373</v>
      </c>
      <c r="W5" s="4">
        <v>18.624671767185141</v>
      </c>
      <c r="X5" s="4">
        <v>6.3718186925892235</v>
      </c>
      <c r="Y5" s="4">
        <v>3.8146179678785073</v>
      </c>
      <c r="Z5" s="4">
        <v>9.367209403865715</v>
      </c>
      <c r="AA5" s="4">
        <v>8.1675179890719782</v>
      </c>
      <c r="AB5" s="4">
        <v>15.454148469045174</v>
      </c>
      <c r="AC5" s="4">
        <v>4.4644526247159382</v>
      </c>
      <c r="AD5" s="5">
        <v>20.783216958402267</v>
      </c>
    </row>
    <row r="6" spans="2:30" x14ac:dyDescent="0.25">
      <c r="B6" s="20">
        <v>19.85754599360568</v>
      </c>
      <c r="C6" s="7">
        <v>6.1521286324650157</v>
      </c>
      <c r="D6" s="7">
        <v>2.9046662233841811</v>
      </c>
      <c r="E6" s="7">
        <v>2.7175404703474322</v>
      </c>
      <c r="F6" s="7">
        <v>4.9983338516431894</v>
      </c>
      <c r="G6" s="7">
        <v>6.9555120092483858</v>
      </c>
      <c r="H6" s="7">
        <v>4.5622164090728887</v>
      </c>
      <c r="I6" s="7">
        <v>2.5228219285817395</v>
      </c>
      <c r="J6" s="8">
        <v>5.9138981189574711</v>
      </c>
      <c r="L6" s="29">
        <v>22.32198341689681</v>
      </c>
      <c r="M6" s="7">
        <v>5.9700082047052074</v>
      </c>
      <c r="N6" s="7">
        <v>2.8442044241131978</v>
      </c>
      <c r="O6" s="7">
        <v>3.8378924923122608</v>
      </c>
      <c r="P6" s="7">
        <v>5.4699318755669015</v>
      </c>
      <c r="Q6" s="7">
        <v>4.583196423769393</v>
      </c>
      <c r="R6" s="7">
        <v>5.9765081619385194</v>
      </c>
      <c r="S6" s="7">
        <v>4.0044869904230742</v>
      </c>
      <c r="T6" s="8">
        <v>5.4993220450428932</v>
      </c>
      <c r="V6" s="29">
        <v>11.336985030670395</v>
      </c>
      <c r="W6" s="7">
        <v>6.993203723128361</v>
      </c>
      <c r="X6" s="7">
        <v>9.2892720002110636</v>
      </c>
      <c r="Y6" s="7">
        <v>4.1835214261504374</v>
      </c>
      <c r="Z6" s="7">
        <v>4.5184576436962764</v>
      </c>
      <c r="AA6" s="7">
        <v>3.9599444512820852</v>
      </c>
      <c r="AB6" s="7">
        <v>8.5975069155164139</v>
      </c>
      <c r="AC6" s="7">
        <v>1.6662040641716431</v>
      </c>
      <c r="AD6" s="8">
        <v>10.342459043165377</v>
      </c>
    </row>
    <row r="7" spans="2:30" x14ac:dyDescent="0.25">
      <c r="B7" s="23">
        <v>15.728720953037771</v>
      </c>
      <c r="C7" s="4">
        <v>-7.0268427601319523</v>
      </c>
      <c r="D7" s="4">
        <v>3.5814968072892741</v>
      </c>
      <c r="E7" s="4">
        <v>6.9664152824614307</v>
      </c>
      <c r="F7" s="25">
        <v>98.78647688757367</v>
      </c>
      <c r="G7" s="4">
        <v>-3.7269733620193701</v>
      </c>
      <c r="H7" s="25">
        <v>132.46498861738141</v>
      </c>
      <c r="I7" s="4">
        <v>-4.7551900391175073</v>
      </c>
      <c r="J7" s="27">
        <v>56.691126629985106</v>
      </c>
      <c r="L7" s="31">
        <v>21.061867112072402</v>
      </c>
      <c r="M7" s="4">
        <v>12.999412344770805</v>
      </c>
      <c r="N7" s="4">
        <v>2.0246274090058316</v>
      </c>
      <c r="O7" s="4">
        <v>-0.95039758319374945</v>
      </c>
      <c r="P7" s="60">
        <v>62.669188432319395</v>
      </c>
      <c r="Q7" s="4">
        <v>0.93035849721834774</v>
      </c>
      <c r="R7" s="33">
        <v>177.59172994329492</v>
      </c>
      <c r="S7" s="4">
        <v>-3.7647817249007955</v>
      </c>
      <c r="T7" s="35">
        <v>72.128332012941982</v>
      </c>
      <c r="V7" s="19">
        <v>-2.5729498722366708</v>
      </c>
      <c r="W7" s="4">
        <v>-3.1625067125502442</v>
      </c>
      <c r="X7" s="4">
        <v>-19.884636513817611</v>
      </c>
      <c r="Y7" s="4">
        <v>-35.665599347210076</v>
      </c>
      <c r="Z7" s="21">
        <v>23.483638883763486</v>
      </c>
      <c r="AA7" s="4">
        <v>4.5205497785659619</v>
      </c>
      <c r="AB7" s="21">
        <v>40.337982422593953</v>
      </c>
      <c r="AC7" s="4">
        <v>-11.670314491628062</v>
      </c>
      <c r="AD7" s="22">
        <v>11.771005062720553</v>
      </c>
    </row>
    <row r="8" spans="2:30" x14ac:dyDescent="0.25">
      <c r="B8" s="24">
        <v>14.848089005587161</v>
      </c>
      <c r="C8" s="7">
        <v>24.365798101423671</v>
      </c>
      <c r="D8" s="7">
        <v>15.438430622802706</v>
      </c>
      <c r="E8" s="7">
        <v>17.545750192422997</v>
      </c>
      <c r="F8" s="26">
        <v>80.720638429129266</v>
      </c>
      <c r="G8" s="7">
        <v>18.910746646057525</v>
      </c>
      <c r="H8" s="26">
        <v>80.173291965198445</v>
      </c>
      <c r="I8" s="7">
        <v>32.26803628273445</v>
      </c>
      <c r="J8" s="28">
        <v>47.900799340885122</v>
      </c>
      <c r="L8" s="32">
        <v>16.600509452658244</v>
      </c>
      <c r="M8" s="7">
        <v>31.080744376603306</v>
      </c>
      <c r="N8" s="7">
        <v>20.990169443937479</v>
      </c>
      <c r="O8" s="7">
        <v>18.965463755187674</v>
      </c>
      <c r="P8" s="14">
        <v>66.534294976942135</v>
      </c>
      <c r="Q8" s="7">
        <v>35.568193742179957</v>
      </c>
      <c r="R8" s="34">
        <v>146.74679505376105</v>
      </c>
      <c r="S8" s="7">
        <v>35.984225472268811</v>
      </c>
      <c r="T8" s="36">
        <v>50.430785220336531</v>
      </c>
      <c r="V8" s="29">
        <v>12.087481756030144</v>
      </c>
      <c r="W8" s="7">
        <v>27.120529507400768</v>
      </c>
      <c r="X8" s="7">
        <v>26.088136125177627</v>
      </c>
      <c r="Y8" s="7">
        <v>37.089336431282874</v>
      </c>
      <c r="Z8" s="18">
        <v>32.693347609879353</v>
      </c>
      <c r="AA8" s="7">
        <v>8.5246164713674872</v>
      </c>
      <c r="AB8" s="37">
        <v>55.57751630127742</v>
      </c>
      <c r="AC8" s="7">
        <v>19.38155279428382</v>
      </c>
      <c r="AD8" s="38">
        <v>30.935571579267805</v>
      </c>
    </row>
    <row r="10" spans="2:30" x14ac:dyDescent="0.25">
      <c r="M10" s="44">
        <f>F3+G3</f>
        <v>17.802481380313953</v>
      </c>
      <c r="N10" s="44">
        <f>P3+Q3</f>
        <v>14.810819620497384</v>
      </c>
      <c r="O10" s="44">
        <f>Z3+AA3</f>
        <v>15.379317321181347</v>
      </c>
      <c r="Q10" s="44">
        <f>B3-C3</f>
        <v>32.69198263530636</v>
      </c>
      <c r="R10" s="44">
        <f>L3-M3</f>
        <v>27.550392149543999</v>
      </c>
      <c r="S10" s="44">
        <f>V3-W3</f>
        <v>17.401684586856014</v>
      </c>
    </row>
    <row r="11" spans="2:30" x14ac:dyDescent="0.25">
      <c r="B11" s="42" t="s">
        <v>12</v>
      </c>
      <c r="C11" s="43" t="s">
        <v>13</v>
      </c>
      <c r="D11" s="77" t="s">
        <v>14</v>
      </c>
      <c r="E11" s="77"/>
      <c r="F11" s="77"/>
      <c r="G11" s="77"/>
      <c r="Q11" s="44"/>
      <c r="R11" s="44"/>
      <c r="S11" s="44"/>
      <c r="T11" s="74"/>
      <c r="V11">
        <f>(Z3-F3)/F3</f>
        <v>0.27066634118118749</v>
      </c>
      <c r="Y11" s="44"/>
    </row>
    <row r="12" spans="2:30" x14ac:dyDescent="0.25">
      <c r="B12" s="41"/>
      <c r="C12" s="43" t="s">
        <v>13</v>
      </c>
      <c r="D12" s="77" t="s">
        <v>15</v>
      </c>
      <c r="E12" s="77"/>
      <c r="F12" s="77"/>
      <c r="G12" s="77"/>
      <c r="H12" s="77"/>
      <c r="I12" s="77"/>
      <c r="J12" s="77"/>
      <c r="M12" s="44">
        <f>F5+G5</f>
        <v>22.124038683280595</v>
      </c>
      <c r="N12" s="44">
        <f>P5+Q5</f>
        <v>18.628259652585236</v>
      </c>
      <c r="O12" s="44">
        <f>Z5+AA5</f>
        <v>17.534727392937693</v>
      </c>
      <c r="Q12" s="44">
        <f t="shared" ref="Q12" si="0">B5-C5</f>
        <v>41.32838298789558</v>
      </c>
      <c r="R12" s="44">
        <f t="shared" ref="R12" si="1">L5-M5</f>
        <v>36.044268158941328</v>
      </c>
      <c r="S12" s="44">
        <f t="shared" ref="S12" si="2">V5-W5</f>
        <v>16.672048503358589</v>
      </c>
      <c r="V12">
        <f>(P3-F3)/F3</f>
        <v>0.34597099990206392</v>
      </c>
      <c r="W12">
        <f>(AB3-H3)/H3</f>
        <v>0.6176279941018793</v>
      </c>
      <c r="X12" s="76"/>
      <c r="Y12" s="44"/>
    </row>
    <row r="13" spans="2:30" x14ac:dyDescent="0.25">
      <c r="B13" s="40"/>
      <c r="C13" s="43" t="s">
        <v>13</v>
      </c>
      <c r="D13" s="77" t="s">
        <v>16</v>
      </c>
      <c r="E13" s="77"/>
      <c r="F13" s="77"/>
      <c r="G13" s="77"/>
      <c r="H13" s="77"/>
      <c r="I13" s="77"/>
      <c r="J13" s="77"/>
      <c r="M13" s="44"/>
      <c r="Q13" s="44"/>
      <c r="V13">
        <f>(4.3-2.3)/2.3</f>
        <v>0.86956521739130443</v>
      </c>
      <c r="W13">
        <f>(5.7-3.7)/3.7</f>
        <v>0.54054054054054046</v>
      </c>
      <c r="Y13" s="44"/>
    </row>
    <row r="14" spans="2:30" x14ac:dyDescent="0.25">
      <c r="B14" s="39"/>
      <c r="C14" s="43" t="s">
        <v>13</v>
      </c>
      <c r="D14" s="77" t="s">
        <v>17</v>
      </c>
      <c r="E14" s="77"/>
      <c r="F14" s="77"/>
      <c r="G14" s="77"/>
      <c r="H14" s="77"/>
      <c r="I14" s="77"/>
      <c r="J14" s="77"/>
      <c r="M14" s="44"/>
      <c r="Q14" s="44"/>
      <c r="W14">
        <f>(4.9-4.6)/4.6</f>
        <v>6.5217391304347991E-2</v>
      </c>
    </row>
    <row r="15" spans="2:30" x14ac:dyDescent="0.25">
      <c r="Q15" s="44"/>
    </row>
    <row r="17" spans="1:30" x14ac:dyDescent="0.25">
      <c r="C17" s="77" t="s">
        <v>0</v>
      </c>
      <c r="D17" s="77"/>
      <c r="E17" s="77"/>
      <c r="F17" s="77"/>
      <c r="G17" s="77"/>
      <c r="H17" s="77"/>
      <c r="I17" s="77"/>
      <c r="M17" s="77" t="s">
        <v>1</v>
      </c>
      <c r="N17" s="77"/>
      <c r="O17" s="77"/>
      <c r="P17" s="77"/>
      <c r="Q17" s="77"/>
      <c r="R17" s="77"/>
      <c r="S17" s="77"/>
      <c r="W17" s="77" t="s">
        <v>2</v>
      </c>
      <c r="X17" s="77"/>
      <c r="Y17" s="77"/>
      <c r="Z17" s="77"/>
      <c r="AA17" s="77"/>
      <c r="AB17" s="77"/>
      <c r="AC17" s="77"/>
    </row>
    <row r="18" spans="1:30" ht="15.75" thickBot="1" x14ac:dyDescent="0.3">
      <c r="B18" s="9" t="s">
        <v>3</v>
      </c>
      <c r="C18" s="10" t="s">
        <v>4</v>
      </c>
      <c r="D18" s="10" t="s">
        <v>5</v>
      </c>
      <c r="E18" s="10" t="s">
        <v>6</v>
      </c>
      <c r="F18" s="10" t="s">
        <v>7</v>
      </c>
      <c r="G18" s="11" t="s">
        <v>8</v>
      </c>
      <c r="H18" s="10" t="s">
        <v>9</v>
      </c>
      <c r="I18" s="10" t="s">
        <v>10</v>
      </c>
      <c r="J18" s="12" t="s">
        <v>11</v>
      </c>
      <c r="L18" s="9" t="s">
        <v>3</v>
      </c>
      <c r="M18" s="10" t="s">
        <v>4</v>
      </c>
      <c r="N18" s="10" t="s">
        <v>5</v>
      </c>
      <c r="O18" s="10" t="s">
        <v>6</v>
      </c>
      <c r="P18" s="10" t="s">
        <v>7</v>
      </c>
      <c r="Q18" s="11" t="s">
        <v>8</v>
      </c>
      <c r="R18" s="10" t="s">
        <v>9</v>
      </c>
      <c r="S18" s="10" t="s">
        <v>10</v>
      </c>
      <c r="T18" s="12" t="s">
        <v>11</v>
      </c>
      <c r="V18" s="9" t="s">
        <v>3</v>
      </c>
      <c r="W18" s="10" t="s">
        <v>4</v>
      </c>
      <c r="X18" s="10" t="s">
        <v>5</v>
      </c>
      <c r="Y18" s="10" t="s">
        <v>6</v>
      </c>
      <c r="Z18" s="10" t="s">
        <v>7</v>
      </c>
      <c r="AA18" s="11" t="s">
        <v>8</v>
      </c>
      <c r="AB18" s="10" t="s">
        <v>9</v>
      </c>
      <c r="AC18" s="10" t="s">
        <v>10</v>
      </c>
      <c r="AD18" s="12" t="s">
        <v>11</v>
      </c>
    </row>
    <row r="19" spans="1:30" x14ac:dyDescent="0.25">
      <c r="A19" s="47"/>
      <c r="B19" s="66">
        <v>2.9955039153659007</v>
      </c>
      <c r="C19" s="62">
        <v>5.8839388545033176</v>
      </c>
      <c r="D19" s="46">
        <v>1.2609421490533677</v>
      </c>
      <c r="E19" s="46">
        <v>1.3735641937054557</v>
      </c>
      <c r="F19" s="46">
        <v>2.1186640504747851</v>
      </c>
      <c r="G19" s="46">
        <v>1.2482881622587818</v>
      </c>
      <c r="H19" s="46">
        <v>1.0119909186658889</v>
      </c>
      <c r="I19" s="46">
        <v>0.67088695189937997</v>
      </c>
      <c r="J19" s="56">
        <v>0.5348146792043027</v>
      </c>
      <c r="K19" s="57"/>
      <c r="L19" s="66">
        <v>2.3233183471915759</v>
      </c>
      <c r="M19" s="64">
        <v>4.2134254193061045</v>
      </c>
      <c r="N19" s="46">
        <v>1.3884628212872032</v>
      </c>
      <c r="O19" s="46">
        <v>1.3694257359127324</v>
      </c>
      <c r="P19" s="46">
        <v>1.9355703997894491</v>
      </c>
      <c r="Q19" s="46">
        <v>2.3947968604204362</v>
      </c>
      <c r="R19" s="46">
        <v>1.0847498400037654</v>
      </c>
      <c r="S19" s="46">
        <v>0.93474946710314077</v>
      </c>
      <c r="T19" s="56">
        <v>0.72334349860073044</v>
      </c>
      <c r="U19" s="57"/>
      <c r="V19" s="44">
        <v>1.69626101091748</v>
      </c>
      <c r="W19" s="65">
        <v>2.2608602402495448</v>
      </c>
      <c r="X19" s="44">
        <v>1.846322213029139</v>
      </c>
      <c r="Y19" s="44">
        <v>1.449164957827872</v>
      </c>
      <c r="Z19" s="44">
        <v>2.0175404925431537</v>
      </c>
      <c r="AA19" s="44">
        <v>1.214257313700376</v>
      </c>
      <c r="AB19" s="44">
        <v>1.2032625461910735</v>
      </c>
      <c r="AC19" s="44">
        <v>1.2262994286627242</v>
      </c>
      <c r="AD19" s="58">
        <v>0.8211010672022373</v>
      </c>
    </row>
    <row r="20" spans="1:30" x14ac:dyDescent="0.25">
      <c r="A20" s="47"/>
      <c r="B20" s="66">
        <v>0.78080769376921944</v>
      </c>
      <c r="C20" s="66">
        <v>2.4213388432451013</v>
      </c>
      <c r="D20" s="46">
        <v>0.40637303171056927</v>
      </c>
      <c r="E20" s="46">
        <v>0.55919196559716655</v>
      </c>
      <c r="F20" s="46">
        <v>0.7425702876143091</v>
      </c>
      <c r="G20" s="46">
        <v>0.43127820476915829</v>
      </c>
      <c r="H20" s="46">
        <v>0.45137704374661908</v>
      </c>
      <c r="I20" s="46">
        <v>0.50121511211226677</v>
      </c>
      <c r="J20" s="51">
        <v>0.28588283432385814</v>
      </c>
      <c r="K20" s="57"/>
      <c r="L20" s="66">
        <v>0.71290037545748774</v>
      </c>
      <c r="M20" s="66">
        <v>1.9632531354122644</v>
      </c>
      <c r="N20" s="46">
        <v>0.37879659266500443</v>
      </c>
      <c r="O20" s="46">
        <v>0.6527861847951747</v>
      </c>
      <c r="P20" s="46">
        <v>0.94556204685798806</v>
      </c>
      <c r="Q20" s="46">
        <v>2.6682807621234037</v>
      </c>
      <c r="R20" s="46">
        <v>0.56317800735487744</v>
      </c>
      <c r="S20" s="46">
        <v>0.33533856214152241</v>
      </c>
      <c r="T20" s="55">
        <v>0.37900528031824177</v>
      </c>
      <c r="U20" s="57"/>
      <c r="V20" s="44">
        <v>1.4442533393782881</v>
      </c>
      <c r="W20" s="63">
        <v>1.3604069077295804</v>
      </c>
      <c r="X20" s="44">
        <v>0.82588584071927329</v>
      </c>
      <c r="Y20" s="44">
        <v>0.22911226392466502</v>
      </c>
      <c r="Z20" s="44">
        <v>0.48393247915722842</v>
      </c>
      <c r="AA20" s="44">
        <v>0.39756463874299641</v>
      </c>
      <c r="AB20" s="44">
        <v>0.52534744774120845</v>
      </c>
      <c r="AC20" s="44">
        <v>0.56792990589816994</v>
      </c>
      <c r="AD20" s="8">
        <v>0.35255787744362338</v>
      </c>
    </row>
    <row r="21" spans="1:30" x14ac:dyDescent="0.25">
      <c r="A21" s="47"/>
      <c r="B21" s="1">
        <v>2.5220932628577715</v>
      </c>
      <c r="C21" s="16">
        <v>6.3411052541446313</v>
      </c>
      <c r="D21" s="2">
        <v>1.4203747847434123</v>
      </c>
      <c r="E21" s="2">
        <v>1.4740009450769769</v>
      </c>
      <c r="F21" s="16">
        <v>1.4061759922165613</v>
      </c>
      <c r="G21" s="2">
        <v>1.4322943638749015</v>
      </c>
      <c r="H21" s="2">
        <v>0.65223814766954313</v>
      </c>
      <c r="I21" s="16">
        <v>0.65702040472706824</v>
      </c>
      <c r="J21" s="3">
        <v>0.56683490747028054</v>
      </c>
      <c r="K21" s="45"/>
      <c r="L21" s="48">
        <v>2.1595677061707503</v>
      </c>
      <c r="M21" s="67">
        <v>3.8598909940260278</v>
      </c>
      <c r="N21" s="49">
        <v>1.3351930478722449</v>
      </c>
      <c r="O21" s="49">
        <v>1.5697762274455243</v>
      </c>
      <c r="P21" s="49">
        <v>1.7447042121767884</v>
      </c>
      <c r="Q21" s="49">
        <v>2.1633963091684678</v>
      </c>
      <c r="R21" s="49">
        <v>0.76892208761463543</v>
      </c>
      <c r="S21" s="67">
        <v>1.1084447249063734</v>
      </c>
      <c r="T21" s="50">
        <v>0.54051745579113952</v>
      </c>
      <c r="U21" s="45"/>
      <c r="V21" s="1">
        <v>2.1694050985675588</v>
      </c>
      <c r="W21" s="16">
        <v>2.458496936167454</v>
      </c>
      <c r="X21" s="2">
        <v>2.5907344232958214</v>
      </c>
      <c r="Y21" s="2">
        <v>1.6113831650448391</v>
      </c>
      <c r="Z21" s="16">
        <v>1.861510488142895</v>
      </c>
      <c r="AA21" s="2">
        <v>1.7049876647534001</v>
      </c>
      <c r="AB21" s="2">
        <v>0.86911169955320655</v>
      </c>
      <c r="AC21" s="16">
        <v>1.1030793099093212</v>
      </c>
      <c r="AD21" s="3">
        <v>1.1400094570249948</v>
      </c>
    </row>
    <row r="22" spans="1:30" x14ac:dyDescent="0.25">
      <c r="A22" s="47"/>
      <c r="B22" s="6">
        <v>0.83607656787767093</v>
      </c>
      <c r="C22" s="17">
        <v>3.260432586931346</v>
      </c>
      <c r="D22" s="7">
        <v>0.50783706304739895</v>
      </c>
      <c r="E22" s="7">
        <v>0.6037379841244509</v>
      </c>
      <c r="F22" s="18">
        <v>0.55330714189483221</v>
      </c>
      <c r="G22" s="7">
        <v>0.47717404094336219</v>
      </c>
      <c r="H22" s="7">
        <v>0.27250701725482956</v>
      </c>
      <c r="I22" s="17">
        <v>0.28217925275231714</v>
      </c>
      <c r="J22" s="8">
        <v>0.24456467951577787</v>
      </c>
      <c r="K22" s="45"/>
      <c r="L22" s="53">
        <v>0.64082442910053494</v>
      </c>
      <c r="M22" s="68">
        <v>1.702039345045202</v>
      </c>
      <c r="N22" s="54">
        <v>0.3794746457746993</v>
      </c>
      <c r="O22" s="54">
        <v>0.5072561097145154</v>
      </c>
      <c r="P22" s="54">
        <v>0.5419644186939796</v>
      </c>
      <c r="Q22" s="54">
        <v>1.4939190674735181</v>
      </c>
      <c r="R22" s="54">
        <v>0.2262487407358908</v>
      </c>
      <c r="S22" s="68">
        <v>0.55929202324129224</v>
      </c>
      <c r="T22" s="55">
        <v>0.15099438482461458</v>
      </c>
      <c r="U22" s="45"/>
      <c r="V22" s="6">
        <v>1.3727649543632743</v>
      </c>
      <c r="W22" s="18">
        <v>1.5165175692416342</v>
      </c>
      <c r="X22" s="7">
        <v>1.5037439116700719</v>
      </c>
      <c r="Y22" s="7">
        <v>0.75084485241397592</v>
      </c>
      <c r="Z22" s="18">
        <v>0.34516839795270582</v>
      </c>
      <c r="AA22" s="7">
        <v>0.40659452729970547</v>
      </c>
      <c r="AB22" s="7">
        <v>0.28990015477699771</v>
      </c>
      <c r="AC22" s="18">
        <v>0.33394879915506342</v>
      </c>
      <c r="AD22" s="8">
        <v>0.82449109190184189</v>
      </c>
    </row>
    <row r="23" spans="1:30" x14ac:dyDescent="0.25">
      <c r="A23" s="47"/>
      <c r="B23" s="60">
        <v>-10.840726906462177</v>
      </c>
      <c r="C23" s="44">
        <v>10.993320534071627</v>
      </c>
      <c r="D23" s="44">
        <v>17.670944521135379</v>
      </c>
      <c r="E23" s="44">
        <v>11.770412103262881</v>
      </c>
      <c r="F23" s="60">
        <v>-29.286774309975716</v>
      </c>
      <c r="G23" s="44">
        <v>20.637326402194784</v>
      </c>
      <c r="H23" s="60">
        <v>-29.581360480512643</v>
      </c>
      <c r="I23" s="44">
        <v>24.557149361551971</v>
      </c>
      <c r="J23" s="5">
        <v>18.81574983045121</v>
      </c>
      <c r="K23" s="45"/>
      <c r="L23" s="52">
        <v>-7.2157754788942485</v>
      </c>
      <c r="M23" s="4">
        <v>-3.0446681071082766</v>
      </c>
      <c r="N23" s="4">
        <v>-1.5410485815541184</v>
      </c>
      <c r="O23" s="4">
        <v>26.918613598001798</v>
      </c>
      <c r="P23" s="4">
        <v>3.747016876795759</v>
      </c>
      <c r="Q23" s="4">
        <v>9.2046488425720465</v>
      </c>
      <c r="R23" s="4">
        <v>-9.6041250247976322</v>
      </c>
      <c r="S23" s="4">
        <v>19.820907929434878</v>
      </c>
      <c r="T23" s="5">
        <v>-11.834299227658098</v>
      </c>
      <c r="U23" s="45"/>
      <c r="V23" s="52">
        <v>90.275175527270676</v>
      </c>
      <c r="W23" s="4">
        <v>7.1398911154874272</v>
      </c>
      <c r="X23" s="4">
        <v>64.417675580454741</v>
      </c>
      <c r="Y23" s="4">
        <v>10.475012329102636</v>
      </c>
      <c r="Z23" s="4">
        <v>-3.6615881760252029</v>
      </c>
      <c r="AA23" s="13">
        <v>46.186389312331904</v>
      </c>
      <c r="AB23" s="13">
        <v>-24.632858535211952</v>
      </c>
      <c r="AC23" s="4">
        <v>-2.1334881168527797</v>
      </c>
      <c r="AD23" s="5">
        <v>45.050525492723629</v>
      </c>
    </row>
    <row r="24" spans="1:30" x14ac:dyDescent="0.25">
      <c r="A24" s="47"/>
      <c r="B24" s="61">
        <v>23.939256727953818</v>
      </c>
      <c r="C24" s="7">
        <v>42.242387287813102</v>
      </c>
      <c r="D24" s="7">
        <v>43.453126015170803</v>
      </c>
      <c r="E24" s="7">
        <v>32.846558487140037</v>
      </c>
      <c r="F24" s="14">
        <v>31.589882271848239</v>
      </c>
      <c r="G24" s="7">
        <v>35.864311485567342</v>
      </c>
      <c r="H24" s="14">
        <v>24.548737335428111</v>
      </c>
      <c r="I24" s="7">
        <v>45.6502724789027</v>
      </c>
      <c r="J24" s="8">
        <v>47.604738750359182</v>
      </c>
      <c r="K24" s="45"/>
      <c r="L24" s="6">
        <v>16.599158633687818</v>
      </c>
      <c r="M24" s="7">
        <v>31.911805945281948</v>
      </c>
      <c r="N24" s="7">
        <v>22.173871441728675</v>
      </c>
      <c r="O24" s="7">
        <v>41.654956762702426</v>
      </c>
      <c r="P24" s="7">
        <v>55.038014339068823</v>
      </c>
      <c r="Q24" s="7">
        <v>52.892594461344693</v>
      </c>
      <c r="R24" s="7">
        <v>50.865981990146345</v>
      </c>
      <c r="S24" s="7">
        <v>35.160196038171875</v>
      </c>
      <c r="T24" s="8">
        <v>38.493561868509488</v>
      </c>
      <c r="U24" s="45"/>
      <c r="V24" s="53">
        <v>206.80267793266734</v>
      </c>
      <c r="W24" s="54">
        <v>40.507081284661865</v>
      </c>
      <c r="X24" s="54">
        <v>143.12243213610094</v>
      </c>
      <c r="Y24" s="54">
        <v>41.50543915351961</v>
      </c>
      <c r="Z24" s="54">
        <v>28.913025930639051</v>
      </c>
      <c r="AA24" s="59">
        <v>30.975445834756229</v>
      </c>
      <c r="AB24" s="59">
        <v>11.637753804515766</v>
      </c>
      <c r="AC24" s="54">
        <v>23.290144818468921</v>
      </c>
      <c r="AD24" s="55">
        <v>97.408031985577125</v>
      </c>
    </row>
  </sheetData>
  <mergeCells count="10">
    <mergeCell ref="W1:AC1"/>
    <mergeCell ref="D11:G11"/>
    <mergeCell ref="C17:I17"/>
    <mergeCell ref="M17:S17"/>
    <mergeCell ref="W17:AC17"/>
    <mergeCell ref="D12:J12"/>
    <mergeCell ref="D13:J13"/>
    <mergeCell ref="D14:J14"/>
    <mergeCell ref="M1:S1"/>
    <mergeCell ref="C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4"/>
  <sheetViews>
    <sheetView workbookViewId="0">
      <selection activeCell="M23" sqref="M23"/>
    </sheetView>
  </sheetViews>
  <sheetFormatPr defaultRowHeight="15" x14ac:dyDescent="0.25"/>
  <cols>
    <col min="1" max="1" width="1.7109375" customWidth="1"/>
  </cols>
  <sheetData>
    <row r="1" spans="2:30" x14ac:dyDescent="0.25">
      <c r="C1" s="77" t="s">
        <v>0</v>
      </c>
      <c r="D1" s="77"/>
      <c r="E1" s="77"/>
      <c r="F1" s="77"/>
      <c r="G1" s="77"/>
      <c r="H1" s="77"/>
      <c r="I1" s="77"/>
      <c r="M1" s="77" t="s">
        <v>1</v>
      </c>
      <c r="N1" s="77"/>
      <c r="O1" s="77"/>
      <c r="P1" s="77"/>
      <c r="Q1" s="77"/>
      <c r="R1" s="77"/>
      <c r="S1" s="77"/>
      <c r="W1" s="77" t="s">
        <v>2</v>
      </c>
      <c r="X1" s="77"/>
      <c r="Y1" s="77"/>
      <c r="Z1" s="77"/>
      <c r="AA1" s="77"/>
      <c r="AB1" s="77"/>
      <c r="AC1" s="77"/>
    </row>
    <row r="2" spans="2:30" ht="15.75" thickBot="1" x14ac:dyDescent="0.3"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1" t="s">
        <v>8</v>
      </c>
      <c r="H2" s="10" t="s">
        <v>9</v>
      </c>
      <c r="I2" s="10" t="s">
        <v>10</v>
      </c>
      <c r="J2" s="12" t="s">
        <v>11</v>
      </c>
      <c r="L2" s="9" t="s">
        <v>3</v>
      </c>
      <c r="M2" s="10" t="s">
        <v>4</v>
      </c>
      <c r="N2" s="10" t="s">
        <v>5</v>
      </c>
      <c r="O2" s="10" t="s">
        <v>6</v>
      </c>
      <c r="P2" s="10" t="s">
        <v>7</v>
      </c>
      <c r="Q2" s="11" t="s">
        <v>8</v>
      </c>
      <c r="R2" s="10" t="s">
        <v>9</v>
      </c>
      <c r="S2" s="10" t="s">
        <v>10</v>
      </c>
      <c r="T2" s="12" t="s">
        <v>11</v>
      </c>
      <c r="V2" s="9" t="s">
        <v>3</v>
      </c>
      <c r="W2" s="10" t="s">
        <v>4</v>
      </c>
      <c r="X2" s="10" t="s">
        <v>5</v>
      </c>
      <c r="Y2" s="10" t="s">
        <v>6</v>
      </c>
      <c r="Z2" s="10" t="s">
        <v>7</v>
      </c>
      <c r="AA2" s="11" t="s">
        <v>8</v>
      </c>
      <c r="AB2" s="10" t="s">
        <v>9</v>
      </c>
      <c r="AC2" s="10" t="s">
        <v>10</v>
      </c>
      <c r="AD2" s="12" t="s">
        <v>11</v>
      </c>
    </row>
    <row r="3" spans="2:30" x14ac:dyDescent="0.25">
      <c r="B3" s="72">
        <v>92.11845782435077</v>
      </c>
      <c r="C3" s="73">
        <v>38.071961887282107</v>
      </c>
      <c r="D3" s="73">
        <v>15.186441111993819</v>
      </c>
      <c r="E3" s="73">
        <v>12.869135679362113</v>
      </c>
      <c r="F3" s="73">
        <v>13.647310892549516</v>
      </c>
      <c r="G3" s="73">
        <v>31.894632430505666</v>
      </c>
      <c r="H3" s="73">
        <v>12.219963568093792</v>
      </c>
      <c r="I3" s="73">
        <v>21.283160505979144</v>
      </c>
      <c r="J3" s="51">
        <v>30.940985866817687</v>
      </c>
      <c r="K3" s="69"/>
      <c r="L3" s="72">
        <v>76.770127414242083</v>
      </c>
      <c r="M3" s="73">
        <v>27.00673013391053</v>
      </c>
      <c r="N3" s="73">
        <v>11.092198305002055</v>
      </c>
      <c r="O3" s="73">
        <v>13.027742687281918</v>
      </c>
      <c r="P3" s="73">
        <v>24.660825417680211</v>
      </c>
      <c r="Q3" s="73">
        <v>13.808717097283147</v>
      </c>
      <c r="R3" s="73">
        <v>15.477888642046365</v>
      </c>
      <c r="S3" s="73">
        <v>13.437232413107804</v>
      </c>
      <c r="T3" s="51">
        <v>21.748530433318702</v>
      </c>
      <c r="U3" s="69"/>
      <c r="V3" s="72">
        <v>49.481676389707516</v>
      </c>
      <c r="W3" s="73">
        <v>25.17244449320793</v>
      </c>
      <c r="X3" s="73">
        <v>23.562606479833487</v>
      </c>
      <c r="Y3" s="73">
        <v>17.278843105129749</v>
      </c>
      <c r="Z3" s="73">
        <v>10.660133333333333</v>
      </c>
      <c r="AA3" s="73">
        <v>13.255305400912919</v>
      </c>
      <c r="AB3" s="73">
        <v>15.396565900363679</v>
      </c>
      <c r="AC3" s="73">
        <v>6.6885048894827559</v>
      </c>
      <c r="AD3" s="51">
        <v>25.853023339526558</v>
      </c>
    </row>
    <row r="4" spans="2:30" x14ac:dyDescent="0.25">
      <c r="B4" s="72">
        <v>27.805689021948435</v>
      </c>
      <c r="C4" s="73">
        <v>7.9486481799137723</v>
      </c>
      <c r="D4" s="73">
        <v>2.2492472820129641</v>
      </c>
      <c r="E4" s="73">
        <v>2.2049088816085547</v>
      </c>
      <c r="F4" s="73">
        <v>2.547054751253238</v>
      </c>
      <c r="G4" s="73">
        <v>4.3117881594205212</v>
      </c>
      <c r="H4" s="73">
        <v>2.2580594800318026</v>
      </c>
      <c r="I4" s="73">
        <v>2.2680093727797086</v>
      </c>
      <c r="J4" s="51">
        <v>4.9228392824114868</v>
      </c>
      <c r="K4" s="69"/>
      <c r="L4" s="72">
        <v>25.45061826485631</v>
      </c>
      <c r="M4" s="73">
        <v>8.6923153886446425</v>
      </c>
      <c r="N4" s="73">
        <v>3.3406061294136111</v>
      </c>
      <c r="O4" s="73">
        <v>1.9994855967078187</v>
      </c>
      <c r="P4" s="73">
        <v>2.1139139516057401</v>
      </c>
      <c r="Q4" s="73">
        <v>2.3459118728409374</v>
      </c>
      <c r="R4" s="73">
        <v>2.4374999105929716</v>
      </c>
      <c r="S4" s="73">
        <v>2.5173320807697093</v>
      </c>
      <c r="T4" s="51">
        <v>7.2634318137653482</v>
      </c>
      <c r="U4" s="69"/>
      <c r="V4" s="72">
        <v>20.445616289739917</v>
      </c>
      <c r="W4" s="73">
        <v>15.703670826932189</v>
      </c>
      <c r="X4" s="73">
        <v>1.4882440402880444</v>
      </c>
      <c r="Y4" s="73">
        <v>2.077679961983887</v>
      </c>
      <c r="Z4" s="73">
        <v>2.1934755732782758</v>
      </c>
      <c r="AA4" s="73">
        <v>2.7094241103595307</v>
      </c>
      <c r="AB4" s="73">
        <v>5.9971017999566296</v>
      </c>
      <c r="AC4" s="73">
        <v>1.7259462646944661</v>
      </c>
      <c r="AD4" s="51">
        <v>8.413354122805444</v>
      </c>
    </row>
    <row r="5" spans="2:30" x14ac:dyDescent="0.25">
      <c r="B5" s="48">
        <v>108.78441844820615</v>
      </c>
      <c r="C5" s="49">
        <v>27.055831473859584</v>
      </c>
      <c r="D5" s="49">
        <v>14.182212355902738</v>
      </c>
      <c r="E5" s="49">
        <v>12.309266715818548</v>
      </c>
      <c r="F5" s="49">
        <v>19.652655060656361</v>
      </c>
      <c r="G5" s="49">
        <v>25.959940618999603</v>
      </c>
      <c r="H5" s="49">
        <v>20.496477660422755</v>
      </c>
      <c r="I5" s="49">
        <v>13.91385008366559</v>
      </c>
      <c r="J5" s="50">
        <v>30.863012328927759</v>
      </c>
      <c r="K5" s="69"/>
      <c r="L5" s="48">
        <v>111.38919579743394</v>
      </c>
      <c r="M5" s="49">
        <v>30.232350290741763</v>
      </c>
      <c r="N5" s="49">
        <v>12.416390914936809</v>
      </c>
      <c r="O5" s="49">
        <v>16.154696313912737</v>
      </c>
      <c r="P5" s="49">
        <v>22.046623253838487</v>
      </c>
      <c r="Q5" s="49">
        <v>15.172180434880742</v>
      </c>
      <c r="R5" s="49">
        <v>31.286042182355942</v>
      </c>
      <c r="S5" s="49">
        <v>15.553073724312549</v>
      </c>
      <c r="T5" s="50">
        <v>31.713263917528309</v>
      </c>
      <c r="U5" s="69"/>
      <c r="V5" s="48">
        <v>53.664566995158175</v>
      </c>
      <c r="W5" s="49">
        <v>29.759531190402512</v>
      </c>
      <c r="X5" s="49">
        <v>24.918895833592735</v>
      </c>
      <c r="Y5" s="49">
        <v>11.042474700368841</v>
      </c>
      <c r="Z5" s="49">
        <v>15.088397376731619</v>
      </c>
      <c r="AA5" s="49">
        <v>14.43605194918284</v>
      </c>
      <c r="AB5" s="49">
        <v>27.688840420656465</v>
      </c>
      <c r="AC5" s="49">
        <v>6.2129239272709569</v>
      </c>
      <c r="AD5" s="50">
        <v>36.953703150302346</v>
      </c>
    </row>
    <row r="6" spans="2:30" x14ac:dyDescent="0.25">
      <c r="B6" s="53">
        <v>32.626179925179642</v>
      </c>
      <c r="C6" s="54">
        <v>5.6747396216134929</v>
      </c>
      <c r="D6" s="54">
        <v>2.186213078919101</v>
      </c>
      <c r="E6" s="54">
        <v>2.3323349091646346</v>
      </c>
      <c r="F6" s="54">
        <v>4.0618036523331096</v>
      </c>
      <c r="G6" s="54">
        <v>3.759470899087566</v>
      </c>
      <c r="H6" s="54">
        <v>5.550700964224454</v>
      </c>
      <c r="I6" s="54">
        <v>2.7760642448019626</v>
      </c>
      <c r="J6" s="55">
        <v>10.724769142427297</v>
      </c>
      <c r="K6" s="69"/>
      <c r="L6" s="53">
        <v>28.46803083955653</v>
      </c>
      <c r="M6" s="54">
        <v>9.216836634093271</v>
      </c>
      <c r="N6" s="54">
        <v>3.2226711560044889</v>
      </c>
      <c r="O6" s="54">
        <v>1.6290684624017955</v>
      </c>
      <c r="P6" s="54">
        <v>4.5493192615818074</v>
      </c>
      <c r="Q6" s="54">
        <v>1.3473697231707864</v>
      </c>
      <c r="R6" s="54">
        <v>7.7102132435465762</v>
      </c>
      <c r="S6" s="54">
        <v>1.8780831390209942</v>
      </c>
      <c r="T6" s="55">
        <v>12.049158249158246</v>
      </c>
      <c r="U6" s="69"/>
      <c r="V6" s="53">
        <v>22.588423862431327</v>
      </c>
      <c r="W6" s="54">
        <v>13.211663326653307</v>
      </c>
      <c r="X6" s="54">
        <v>0.95554812541861434</v>
      </c>
      <c r="Y6" s="54">
        <v>0.23247736279757306</v>
      </c>
      <c r="Z6" s="54">
        <v>2.4621493553407356</v>
      </c>
      <c r="AA6" s="54">
        <v>2.9903201041476999</v>
      </c>
      <c r="AB6" s="54">
        <v>4.2947380413445977</v>
      </c>
      <c r="AC6" s="54">
        <v>1.6514022919112481</v>
      </c>
      <c r="AD6" s="55">
        <v>5.7870437872101395</v>
      </c>
    </row>
    <row r="7" spans="2:30" x14ac:dyDescent="0.25">
      <c r="B7" s="72">
        <v>50.454615212952348</v>
      </c>
      <c r="C7" s="73">
        <v>26.335139507764538</v>
      </c>
      <c r="D7" s="73">
        <v>38.448969147815212</v>
      </c>
      <c r="E7" s="73">
        <v>43.148916400367405</v>
      </c>
      <c r="F7" s="73">
        <v>342.92925896987003</v>
      </c>
      <c r="G7" s="73">
        <v>44.390912675300491</v>
      </c>
      <c r="H7" s="73">
        <v>392.96339050181109</v>
      </c>
      <c r="I7" s="73">
        <v>67.739280379641443</v>
      </c>
      <c r="J7" s="51">
        <v>157.69568717854474</v>
      </c>
      <c r="K7" s="69"/>
      <c r="L7" s="72">
        <v>46.272523195097001</v>
      </c>
      <c r="M7" s="73">
        <v>59.54564997882629</v>
      </c>
      <c r="N7" s="73">
        <v>41.943425776325988</v>
      </c>
      <c r="O7" s="73">
        <v>24.253825086893702</v>
      </c>
      <c r="P7" s="73">
        <v>200.72705671940381</v>
      </c>
      <c r="Q7" s="73">
        <v>80.334704655121769</v>
      </c>
      <c r="R7" s="73">
        <v>479.49990936166864</v>
      </c>
      <c r="S7" s="73">
        <v>97.778256037527413</v>
      </c>
      <c r="T7" s="51">
        <v>199.55240053946125</v>
      </c>
      <c r="U7" s="69"/>
      <c r="V7" s="72">
        <v>10.480523268778748</v>
      </c>
      <c r="W7" s="73">
        <v>44.853777186191458</v>
      </c>
      <c r="X7" s="73">
        <v>5.7561091762919121</v>
      </c>
      <c r="Y7" s="73">
        <v>4.2053323298888712</v>
      </c>
      <c r="Z7" s="73">
        <v>72.395616614207015</v>
      </c>
      <c r="AA7" s="73">
        <v>15.819321189076465</v>
      </c>
      <c r="AB7" s="73">
        <v>101.69997115144582</v>
      </c>
      <c r="AC7" s="73">
        <v>8.7039665962100923</v>
      </c>
      <c r="AD7" s="51">
        <v>42.937646653511557</v>
      </c>
    </row>
    <row r="8" spans="2:30" x14ac:dyDescent="0.25">
      <c r="B8" s="53">
        <v>-3.7604423991685163</v>
      </c>
      <c r="C8" s="54">
        <v>-51.543259035324283</v>
      </c>
      <c r="D8" s="54">
        <v>-19.64377117414395</v>
      </c>
      <c r="E8" s="54">
        <v>-14.17761970837077</v>
      </c>
      <c r="F8" s="54">
        <v>-1.6790594078240473</v>
      </c>
      <c r="G8" s="54">
        <v>-44.651303392981461</v>
      </c>
      <c r="H8" s="54">
        <v>27.458475148933246</v>
      </c>
      <c r="I8" s="54">
        <v>-42.039659681649397</v>
      </c>
      <c r="J8" s="55">
        <v>-0.25200728323770077</v>
      </c>
      <c r="K8" s="69"/>
      <c r="L8" s="53">
        <v>-10.043327310565523</v>
      </c>
      <c r="M8" s="54">
        <v>-33.505870033373924</v>
      </c>
      <c r="N8" s="54">
        <v>-36.411750783092039</v>
      </c>
      <c r="O8" s="54">
        <v>-31.015878841196091</v>
      </c>
      <c r="P8" s="54">
        <v>-34.990520377574867</v>
      </c>
      <c r="Q8" s="54">
        <v>-45.186745051405261</v>
      </c>
      <c r="R8" s="54">
        <v>34.535373414019389</v>
      </c>
      <c r="S8" s="54">
        <v>-48.964705419654123</v>
      </c>
      <c r="T8" s="55">
        <v>14.876709857368823</v>
      </c>
      <c r="U8" s="69"/>
      <c r="V8" s="53">
        <v>-17.867686277717219</v>
      </c>
      <c r="W8" s="54">
        <v>-20.384808570039851</v>
      </c>
      <c r="X8" s="54">
        <v>-65.127167540692895</v>
      </c>
      <c r="Y8" s="54">
        <v>-91.061830665317473</v>
      </c>
      <c r="Z8" s="54">
        <v>-7.9167954299864407</v>
      </c>
      <c r="AA8" s="54">
        <v>-6.8917701874699668</v>
      </c>
      <c r="AB8" s="54">
        <v>-28.38644090757878</v>
      </c>
      <c r="AC8" s="54">
        <v>-40.856747769622551</v>
      </c>
      <c r="AD8" s="55">
        <v>-31.215972812511993</v>
      </c>
    </row>
    <row r="9" spans="2:30" x14ac:dyDescent="0.25"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 spans="2:30" x14ac:dyDescent="0.25">
      <c r="B10" s="69"/>
      <c r="C10" s="69"/>
      <c r="D10" s="69"/>
      <c r="E10" s="69"/>
      <c r="F10" s="69"/>
      <c r="G10" s="69"/>
      <c r="H10" s="69"/>
      <c r="I10" s="69"/>
      <c r="J10" s="69"/>
      <c r="K10" s="69"/>
      <c r="M10" s="69"/>
      <c r="N10" s="70"/>
      <c r="O10" s="69"/>
      <c r="P10" s="70"/>
      <c r="Q10" s="69"/>
      <c r="R10" s="70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</row>
    <row r="11" spans="2:30" x14ac:dyDescent="0.25">
      <c r="B11" s="69"/>
      <c r="C11" s="71"/>
      <c r="D11" s="79"/>
      <c r="E11" s="79"/>
      <c r="F11" s="79"/>
      <c r="G11" s="79"/>
      <c r="H11" s="69"/>
      <c r="I11" s="69"/>
      <c r="J11" s="69"/>
      <c r="K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0"/>
      <c r="Z11" s="69"/>
      <c r="AA11" s="69"/>
      <c r="AB11" s="69"/>
      <c r="AC11" s="69"/>
      <c r="AD11" s="69"/>
    </row>
    <row r="12" spans="2:30" x14ac:dyDescent="0.25">
      <c r="B12" s="41"/>
      <c r="C12" s="43" t="s">
        <v>13</v>
      </c>
      <c r="D12" s="77" t="s">
        <v>15</v>
      </c>
      <c r="E12" s="77"/>
      <c r="F12" s="77"/>
      <c r="G12" s="77"/>
      <c r="H12" s="77"/>
      <c r="I12" s="77"/>
      <c r="J12" s="77"/>
      <c r="K12" s="69"/>
      <c r="L12" s="69"/>
      <c r="M12" s="70"/>
      <c r="N12" s="69"/>
      <c r="O12" s="69"/>
      <c r="P12" s="69"/>
      <c r="Q12" s="70"/>
      <c r="R12" s="69"/>
      <c r="S12" s="69"/>
      <c r="T12" s="69"/>
      <c r="U12" s="69"/>
      <c r="V12" s="69"/>
      <c r="W12" s="69"/>
      <c r="X12" s="69"/>
      <c r="Y12" s="70"/>
      <c r="Z12" s="69"/>
      <c r="AA12" s="69"/>
      <c r="AB12" s="69"/>
      <c r="AC12" s="69"/>
      <c r="AD12" s="69"/>
    </row>
    <row r="13" spans="2:30" x14ac:dyDescent="0.25">
      <c r="B13" s="40"/>
      <c r="C13" s="43" t="s">
        <v>13</v>
      </c>
      <c r="D13" s="77" t="s">
        <v>16</v>
      </c>
      <c r="E13" s="77"/>
      <c r="F13" s="77"/>
      <c r="G13" s="77"/>
      <c r="H13" s="77"/>
      <c r="I13" s="77"/>
      <c r="J13" s="77"/>
      <c r="K13" s="69"/>
      <c r="L13" s="69"/>
      <c r="M13" s="70"/>
      <c r="N13" s="69"/>
      <c r="O13" s="69"/>
      <c r="P13" s="69"/>
      <c r="Q13" s="70"/>
      <c r="R13" s="69"/>
      <c r="S13" s="69"/>
      <c r="T13" s="69"/>
      <c r="U13" s="69"/>
      <c r="V13" s="69"/>
      <c r="W13" s="69"/>
      <c r="X13" s="69"/>
      <c r="Y13" s="70"/>
      <c r="Z13" s="69"/>
      <c r="AA13" s="69"/>
      <c r="AB13" s="69"/>
      <c r="AC13" s="69"/>
      <c r="AD13" s="69"/>
    </row>
    <row r="14" spans="2:30" x14ac:dyDescent="0.25">
      <c r="B14" s="39"/>
      <c r="C14" s="43" t="s">
        <v>13</v>
      </c>
      <c r="D14" s="77" t="s">
        <v>17</v>
      </c>
      <c r="E14" s="77"/>
      <c r="F14" s="77"/>
      <c r="G14" s="77"/>
      <c r="H14" s="77"/>
      <c r="I14" s="77"/>
      <c r="J14" s="77"/>
      <c r="K14" s="69"/>
      <c r="L14" s="69"/>
      <c r="M14" s="70"/>
      <c r="N14" s="69"/>
      <c r="O14" s="69"/>
      <c r="P14" s="69"/>
      <c r="Q14" s="70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</row>
    <row r="15" spans="2:30" x14ac:dyDescent="0.25"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</row>
    <row r="17" spans="3:29" x14ac:dyDescent="0.25">
      <c r="C17" s="78"/>
      <c r="D17" s="78"/>
      <c r="E17" s="78"/>
      <c r="F17" s="78"/>
      <c r="G17" s="78"/>
      <c r="H17" s="78"/>
      <c r="I17" s="78"/>
      <c r="M17" s="78"/>
      <c r="N17" s="78"/>
      <c r="O17" s="78"/>
      <c r="P17" s="78"/>
      <c r="Q17" s="78"/>
      <c r="R17" s="78"/>
      <c r="S17" s="78"/>
      <c r="W17" s="78"/>
      <c r="X17" s="78"/>
      <c r="Y17" s="78"/>
      <c r="Z17" s="78"/>
      <c r="AA17" s="78"/>
      <c r="AB17" s="78"/>
      <c r="AC17" s="78"/>
    </row>
    <row r="18" spans="3:29" x14ac:dyDescent="0.25">
      <c r="C18" s="75"/>
      <c r="D18" s="75"/>
      <c r="E18" s="75"/>
      <c r="F18" s="75"/>
      <c r="G18" s="75"/>
      <c r="H18" s="75"/>
      <c r="I18" s="75"/>
    </row>
    <row r="19" spans="3:29" x14ac:dyDescent="0.25">
      <c r="C19" s="75"/>
      <c r="D19" s="75"/>
      <c r="E19" s="75"/>
      <c r="F19" s="75"/>
      <c r="G19" s="75"/>
      <c r="H19" s="75"/>
      <c r="I19" s="75"/>
    </row>
    <row r="20" spans="3:29" x14ac:dyDescent="0.25">
      <c r="C20" s="75"/>
      <c r="D20" s="75"/>
      <c r="E20" s="75"/>
      <c r="F20" s="75"/>
      <c r="G20" s="75"/>
      <c r="H20" s="75"/>
      <c r="I20" s="75"/>
    </row>
    <row r="21" spans="3:29" x14ac:dyDescent="0.25">
      <c r="C21" s="75"/>
      <c r="D21" s="75"/>
      <c r="E21" s="75"/>
      <c r="F21" s="75"/>
      <c r="G21" s="75"/>
      <c r="H21" s="75"/>
      <c r="I21" s="75"/>
    </row>
    <row r="22" spans="3:29" x14ac:dyDescent="0.25">
      <c r="C22" s="75"/>
      <c r="D22" s="75"/>
      <c r="E22" s="75"/>
      <c r="F22" s="75"/>
      <c r="G22" s="75"/>
      <c r="H22" s="75"/>
      <c r="I22" s="75"/>
    </row>
    <row r="23" spans="3:29" x14ac:dyDescent="0.25">
      <c r="C23" s="75"/>
      <c r="D23" s="75"/>
      <c r="E23" s="75"/>
      <c r="F23" s="75"/>
      <c r="G23" s="75"/>
      <c r="H23" s="75"/>
      <c r="I23" s="75"/>
    </row>
    <row r="24" spans="3:29" x14ac:dyDescent="0.25">
      <c r="C24" s="75"/>
      <c r="D24" s="75"/>
      <c r="E24" s="75"/>
      <c r="F24" s="75"/>
      <c r="G24" s="75"/>
      <c r="H24" s="75"/>
      <c r="I24" s="75"/>
    </row>
    <row r="25" spans="3:29" x14ac:dyDescent="0.25">
      <c r="C25" s="75"/>
      <c r="D25" s="75"/>
      <c r="E25" s="75"/>
      <c r="F25" s="75"/>
      <c r="G25" s="75"/>
      <c r="H25" s="75"/>
      <c r="I25" s="75"/>
    </row>
    <row r="26" spans="3:29" x14ac:dyDescent="0.25">
      <c r="C26" s="75"/>
      <c r="D26" s="75"/>
      <c r="E26" s="75"/>
      <c r="F26" s="75"/>
      <c r="G26" s="75"/>
      <c r="H26" s="75"/>
      <c r="I26" s="75"/>
    </row>
    <row r="27" spans="3:29" x14ac:dyDescent="0.25">
      <c r="C27" s="75"/>
      <c r="D27" s="75"/>
      <c r="E27" s="75"/>
      <c r="F27" s="75"/>
      <c r="G27" s="75"/>
      <c r="H27" s="75"/>
      <c r="I27" s="75"/>
    </row>
    <row r="28" spans="3:29" x14ac:dyDescent="0.25">
      <c r="C28" s="75"/>
      <c r="D28" s="75"/>
      <c r="E28" s="75"/>
      <c r="F28" s="75"/>
      <c r="G28" s="75"/>
      <c r="H28" s="75"/>
      <c r="I28" s="75"/>
    </row>
    <row r="29" spans="3:29" x14ac:dyDescent="0.25">
      <c r="C29" s="75"/>
      <c r="D29" s="75"/>
      <c r="E29" s="75"/>
      <c r="F29" s="75"/>
      <c r="G29" s="75"/>
      <c r="H29" s="75"/>
      <c r="I29" s="75"/>
    </row>
    <row r="30" spans="3:29" x14ac:dyDescent="0.25">
      <c r="C30" s="75"/>
      <c r="D30" s="75"/>
      <c r="E30" s="75"/>
      <c r="F30" s="75"/>
      <c r="G30" s="75"/>
      <c r="H30" s="75"/>
      <c r="I30" s="75"/>
    </row>
    <row r="31" spans="3:29" x14ac:dyDescent="0.25">
      <c r="C31" s="75"/>
      <c r="D31" s="75"/>
      <c r="E31" s="75"/>
      <c r="F31" s="75"/>
      <c r="G31" s="75"/>
      <c r="H31" s="75"/>
      <c r="I31" s="75"/>
    </row>
    <row r="32" spans="3:29" x14ac:dyDescent="0.25">
      <c r="C32" s="75"/>
      <c r="D32" s="75"/>
      <c r="E32" s="75"/>
      <c r="F32" s="75"/>
      <c r="G32" s="75"/>
      <c r="H32" s="75"/>
      <c r="I32" s="75"/>
    </row>
    <row r="33" spans="3:9" x14ac:dyDescent="0.25">
      <c r="C33" s="75"/>
      <c r="D33" s="75"/>
      <c r="E33" s="75"/>
      <c r="F33" s="75"/>
      <c r="G33" s="75"/>
      <c r="H33" s="75"/>
      <c r="I33" s="75"/>
    </row>
    <row r="34" spans="3:9" x14ac:dyDescent="0.25">
      <c r="C34" s="75"/>
      <c r="D34" s="75"/>
      <c r="E34" s="75"/>
      <c r="F34" s="75"/>
      <c r="G34" s="75"/>
      <c r="H34" s="75"/>
      <c r="I34" s="75"/>
    </row>
  </sheetData>
  <mergeCells count="10">
    <mergeCell ref="D14:J14"/>
    <mergeCell ref="C17:I17"/>
    <mergeCell ref="M17:S17"/>
    <mergeCell ref="W17:AC17"/>
    <mergeCell ref="C1:I1"/>
    <mergeCell ref="M1:S1"/>
    <mergeCell ref="W1:AC1"/>
    <mergeCell ref="D11:G11"/>
    <mergeCell ref="D12:J12"/>
    <mergeCell ref="D13:J13"/>
  </mergeCells>
  <conditionalFormatting sqref="C21:D21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  <cfRule type="colorScale" priority="5">
      <colorScale>
        <cfvo type="num" val="-100"/>
        <cfvo type="num" val="0"/>
        <cfvo type="num" val="100"/>
        <color rgb="FFF8696B"/>
        <color rgb="FFFFEB84"/>
        <color rgb="FF63BE7B"/>
      </colorScale>
    </cfRule>
  </conditionalFormatting>
  <conditionalFormatting sqref="E21:F21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  <cfRule type="colorScale" priority="3">
      <colorScale>
        <cfvo type="num" val="-100"/>
        <cfvo type="num" val="0"/>
        <cfvo type="num" val="100"/>
        <color rgb="FFF8696B"/>
        <color rgb="FFFFEB84"/>
        <color rgb="FF63BE7B"/>
      </colorScale>
    </cfRule>
  </conditionalFormatting>
  <conditionalFormatting sqref="G21:H21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Simplified Summary</vt:lpstr>
      <vt:lpstr>MaxMin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robertsgr</dc:creator>
  <cp:lastModifiedBy>Grant Roberts</cp:lastModifiedBy>
  <dcterms:created xsi:type="dcterms:W3CDTF">2018-08-25T19:46:51Z</dcterms:created>
  <dcterms:modified xsi:type="dcterms:W3CDTF">2018-09-18T19:28:35Z</dcterms:modified>
</cp:coreProperties>
</file>