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roberts\Documents\MCH Ischemia\Data\"/>
    </mc:Choice>
  </mc:AlternateContent>
  <bookViews>
    <workbookView xWindow="0" yWindow="0" windowWidth="27225" windowHeight="9405"/>
  </bookViews>
  <sheets>
    <sheet name="PI" sheetId="1" r:id="rId1"/>
    <sheet name="RI" sheetId="3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O90" i="1" l="1"/>
  <c r="O98" i="1"/>
  <c r="O110" i="1"/>
  <c r="O102" i="1"/>
  <c r="O106" i="1"/>
  <c r="P94" i="1"/>
  <c r="Q94" i="1"/>
  <c r="R94" i="1"/>
  <c r="S94" i="1"/>
  <c r="T94" i="1"/>
  <c r="U94" i="1"/>
  <c r="V94" i="1"/>
  <c r="W94" i="1"/>
  <c r="O94" i="1"/>
  <c r="AI94" i="1"/>
  <c r="AH94" i="1"/>
  <c r="AG94" i="1"/>
  <c r="AA98" i="1"/>
  <c r="AA90" i="1"/>
  <c r="AF94" i="1"/>
  <c r="AE94" i="1"/>
  <c r="AD94" i="1"/>
  <c r="AC94" i="1"/>
  <c r="AA94" i="1"/>
  <c r="AB95" i="1"/>
  <c r="AB94" i="1"/>
  <c r="P106" i="1"/>
  <c r="O66" i="1" l="1"/>
  <c r="AB74" i="1" l="1"/>
  <c r="AB75" i="1"/>
  <c r="AA75" i="1"/>
  <c r="O12" i="1" l="1"/>
  <c r="P90" i="1" l="1"/>
  <c r="V106" i="1"/>
  <c r="AN14" i="3" l="1"/>
  <c r="AO14" i="3"/>
  <c r="AP14" i="3"/>
  <c r="AQ14" i="3"/>
  <c r="AR14" i="3"/>
  <c r="AS14" i="3"/>
  <c r="AT14" i="3"/>
  <c r="AU14" i="3"/>
  <c r="AM14" i="3"/>
  <c r="AN13" i="3"/>
  <c r="AO13" i="3"/>
  <c r="AP13" i="3"/>
  <c r="AQ13" i="3"/>
  <c r="AR13" i="3"/>
  <c r="AS13" i="3"/>
  <c r="AT13" i="3"/>
  <c r="AU13" i="3"/>
  <c r="AM13" i="3"/>
  <c r="AN12" i="3"/>
  <c r="AO12" i="3"/>
  <c r="AP12" i="3"/>
  <c r="AQ12" i="3"/>
  <c r="AR12" i="3"/>
  <c r="AS12" i="3"/>
  <c r="AT12" i="3"/>
  <c r="AU12" i="3"/>
  <c r="AM12" i="3"/>
  <c r="AN42" i="3"/>
  <c r="AO42" i="3"/>
  <c r="AP42" i="3"/>
  <c r="AQ42" i="3"/>
  <c r="AR42" i="3"/>
  <c r="AS42" i="3"/>
  <c r="AT42" i="3"/>
  <c r="AU42" i="3"/>
  <c r="AM42" i="3"/>
  <c r="AN41" i="3"/>
  <c r="AO41" i="3"/>
  <c r="AP41" i="3"/>
  <c r="AQ41" i="3"/>
  <c r="AR41" i="3"/>
  <c r="AS41" i="3"/>
  <c r="AT41" i="3"/>
  <c r="AU41" i="3"/>
  <c r="AM41" i="3"/>
  <c r="AN40" i="3"/>
  <c r="AO40" i="3"/>
  <c r="AP40" i="3"/>
  <c r="AQ40" i="3"/>
  <c r="AR40" i="3"/>
  <c r="AS40" i="3"/>
  <c r="AT40" i="3"/>
  <c r="AU40" i="3"/>
  <c r="AM40" i="3"/>
  <c r="AN70" i="3" l="1"/>
  <c r="AO70" i="3"/>
  <c r="AP70" i="3"/>
  <c r="AQ70" i="3"/>
  <c r="AR70" i="3"/>
  <c r="AS70" i="3"/>
  <c r="AT70" i="3"/>
  <c r="AU70" i="3"/>
  <c r="AN71" i="3"/>
  <c r="AO71" i="3"/>
  <c r="AP71" i="3"/>
  <c r="AQ71" i="3"/>
  <c r="AS71" i="3"/>
  <c r="AT71" i="3"/>
  <c r="AU71" i="3"/>
  <c r="AM71" i="3"/>
  <c r="AN42" i="1"/>
  <c r="AO42" i="1"/>
  <c r="AP42" i="1"/>
  <c r="AQ42" i="1"/>
  <c r="AR42" i="1"/>
  <c r="AS42" i="1"/>
  <c r="AT42" i="1"/>
  <c r="AU42" i="1"/>
  <c r="AM42" i="1"/>
  <c r="AN41" i="1"/>
  <c r="AO41" i="1"/>
  <c r="AP41" i="1"/>
  <c r="AQ41" i="1"/>
  <c r="AR41" i="1"/>
  <c r="AS41" i="1"/>
  <c r="AT41" i="1"/>
  <c r="AU41" i="1"/>
  <c r="AM41" i="1"/>
  <c r="AN40" i="1"/>
  <c r="AO40" i="1"/>
  <c r="AP40" i="1"/>
  <c r="AQ40" i="1"/>
  <c r="AR40" i="1"/>
  <c r="AS40" i="1"/>
  <c r="AT40" i="1"/>
  <c r="AU40" i="1"/>
  <c r="AM40" i="1"/>
  <c r="AN14" i="1"/>
  <c r="AO14" i="1"/>
  <c r="AP14" i="1"/>
  <c r="AQ14" i="1"/>
  <c r="AR14" i="1"/>
  <c r="AS14" i="1"/>
  <c r="AT14" i="1"/>
  <c r="AU14" i="1"/>
  <c r="AM14" i="1"/>
  <c r="AN13" i="1"/>
  <c r="AO13" i="1"/>
  <c r="AP13" i="1"/>
  <c r="AQ13" i="1"/>
  <c r="AR13" i="1"/>
  <c r="AS13" i="1"/>
  <c r="AT13" i="1"/>
  <c r="AU13" i="1"/>
  <c r="AM13" i="1"/>
  <c r="AN12" i="1"/>
  <c r="AO12" i="1"/>
  <c r="AP12" i="1"/>
  <c r="AQ12" i="1"/>
  <c r="AR12" i="1"/>
  <c r="AS12" i="1"/>
  <c r="AT12" i="1"/>
  <c r="AU12" i="1"/>
  <c r="AM12" i="1"/>
  <c r="AN70" i="1"/>
  <c r="AO70" i="1"/>
  <c r="AP70" i="1"/>
  <c r="AQ70" i="1"/>
  <c r="AR70" i="1"/>
  <c r="AS70" i="1"/>
  <c r="AT70" i="1"/>
  <c r="AU70" i="1"/>
  <c r="AN71" i="1"/>
  <c r="AO71" i="1"/>
  <c r="AP71" i="1"/>
  <c r="AQ71" i="1"/>
  <c r="AR71" i="1"/>
  <c r="AS71" i="1"/>
  <c r="AT71" i="1"/>
  <c r="AU71" i="1"/>
  <c r="AM71" i="1"/>
  <c r="O102" i="3" l="1"/>
  <c r="W106" i="3" l="1"/>
  <c r="V106" i="3"/>
  <c r="U106" i="3"/>
  <c r="T106" i="3"/>
  <c r="S106" i="3"/>
  <c r="R106" i="3"/>
  <c r="Q106" i="3"/>
  <c r="P106" i="3"/>
  <c r="O106" i="3"/>
  <c r="W102" i="3"/>
  <c r="V102" i="3"/>
  <c r="U102" i="3"/>
  <c r="T102" i="3"/>
  <c r="S102" i="3"/>
  <c r="R102" i="3"/>
  <c r="Q102" i="3"/>
  <c r="P102" i="3"/>
  <c r="AN67" i="3"/>
  <c r="AO67" i="3"/>
  <c r="AP67" i="3"/>
  <c r="AQ67" i="3"/>
  <c r="AR67" i="3"/>
  <c r="AS67" i="3"/>
  <c r="AT67" i="3"/>
  <c r="AU67" i="3"/>
  <c r="AM67" i="3"/>
  <c r="I73" i="3" l="1"/>
  <c r="C74" i="3"/>
  <c r="D74" i="3"/>
  <c r="E74" i="3"/>
  <c r="F74" i="3"/>
  <c r="G74" i="3"/>
  <c r="I74" i="3"/>
  <c r="J74" i="3"/>
  <c r="C75" i="3"/>
  <c r="D75" i="3"/>
  <c r="E75" i="3"/>
  <c r="F75" i="3"/>
  <c r="G75" i="3"/>
  <c r="H75" i="3"/>
  <c r="I75" i="3"/>
  <c r="J75" i="3"/>
  <c r="C76" i="3"/>
  <c r="E76" i="3"/>
  <c r="F76" i="3"/>
  <c r="G76" i="3"/>
  <c r="H76" i="3"/>
  <c r="I76" i="3"/>
  <c r="J76" i="3"/>
  <c r="C77" i="3"/>
  <c r="D77" i="3"/>
  <c r="E77" i="3"/>
  <c r="F77" i="3"/>
  <c r="G77" i="3"/>
  <c r="H77" i="3"/>
  <c r="I77" i="3"/>
  <c r="J77" i="3"/>
  <c r="C78" i="3"/>
  <c r="D78" i="3"/>
  <c r="E78" i="3"/>
  <c r="F78" i="3"/>
  <c r="G78" i="3"/>
  <c r="H78" i="3"/>
  <c r="J78" i="3"/>
  <c r="C79" i="3"/>
  <c r="D79" i="3"/>
  <c r="E79" i="3"/>
  <c r="F79" i="3"/>
  <c r="G79" i="3"/>
  <c r="H79" i="3"/>
  <c r="I79" i="3"/>
  <c r="C80" i="3"/>
  <c r="D80" i="3"/>
  <c r="E80" i="3"/>
  <c r="F80" i="3"/>
  <c r="G80" i="3"/>
  <c r="H80" i="3"/>
  <c r="J80" i="3"/>
  <c r="C81" i="3"/>
  <c r="D81" i="3"/>
  <c r="E81" i="3"/>
  <c r="F81" i="3"/>
  <c r="G81" i="3"/>
  <c r="H81" i="3"/>
  <c r="I81" i="3"/>
  <c r="J81" i="3"/>
  <c r="D82" i="3"/>
  <c r="E82" i="3"/>
  <c r="F82" i="3"/>
  <c r="H82" i="3"/>
  <c r="I82" i="3"/>
  <c r="C83" i="3"/>
  <c r="D83" i="3"/>
  <c r="E83" i="3"/>
  <c r="F83" i="3"/>
  <c r="G83" i="3"/>
  <c r="B75" i="3"/>
  <c r="B76" i="3"/>
  <c r="B77" i="3"/>
  <c r="B78" i="3"/>
  <c r="B79" i="3"/>
  <c r="B80" i="3"/>
  <c r="B81" i="3"/>
  <c r="B83" i="3"/>
  <c r="E71" i="3"/>
  <c r="F71" i="3"/>
  <c r="W106" i="1" l="1"/>
  <c r="U106" i="1"/>
  <c r="T106" i="1"/>
  <c r="S106" i="1"/>
  <c r="R106" i="1"/>
  <c r="Q106" i="1"/>
  <c r="W102" i="1"/>
  <c r="V102" i="1"/>
  <c r="U102" i="1"/>
  <c r="T102" i="1"/>
  <c r="S102" i="1"/>
  <c r="R102" i="1"/>
  <c r="Q102" i="1"/>
  <c r="P102" i="1"/>
  <c r="AF50" i="1"/>
  <c r="AF74" i="1"/>
  <c r="AB71" i="1"/>
  <c r="AC71" i="1"/>
  <c r="AD71" i="1"/>
  <c r="AE71" i="1"/>
  <c r="AG71" i="1"/>
  <c r="AH71" i="1"/>
  <c r="AI71" i="1"/>
  <c r="AB72" i="1"/>
  <c r="AC72" i="1"/>
  <c r="AD72" i="1"/>
  <c r="AE72" i="1"/>
  <c r="AF72" i="1"/>
  <c r="AG72" i="1"/>
  <c r="AH72" i="1"/>
  <c r="AI72" i="1"/>
  <c r="AC74" i="1"/>
  <c r="AD74" i="1"/>
  <c r="AE74" i="1"/>
  <c r="AG74" i="1"/>
  <c r="AH74" i="1"/>
  <c r="AI74" i="1"/>
  <c r="AC75" i="1"/>
  <c r="AE75" i="1"/>
  <c r="AF75" i="1"/>
  <c r="AG75" i="1"/>
  <c r="AH75" i="1"/>
  <c r="AI75" i="1"/>
  <c r="AB76" i="1"/>
  <c r="AC76" i="1"/>
  <c r="AD76" i="1"/>
  <c r="AE76" i="1"/>
  <c r="AF76" i="1"/>
  <c r="AG76" i="1"/>
  <c r="AH76" i="1"/>
  <c r="AI76" i="1"/>
  <c r="AB77" i="1"/>
  <c r="AC77" i="1"/>
  <c r="AD77" i="1"/>
  <c r="AE77" i="1"/>
  <c r="AF77" i="1"/>
  <c r="AG77" i="1"/>
  <c r="AH77" i="1"/>
  <c r="AI77" i="1"/>
  <c r="AA74" i="1"/>
  <c r="AA76" i="1"/>
  <c r="AA77" i="1"/>
  <c r="AA72" i="1"/>
  <c r="P66" i="1"/>
  <c r="Q66" i="1"/>
  <c r="R66" i="1"/>
  <c r="S66" i="1"/>
  <c r="T66" i="1"/>
  <c r="U66" i="1"/>
  <c r="V66" i="1"/>
  <c r="W66" i="1"/>
  <c r="Q67" i="1"/>
  <c r="S67" i="1"/>
  <c r="T67" i="1"/>
  <c r="U67" i="1"/>
  <c r="V67" i="1"/>
  <c r="W67" i="1"/>
  <c r="P68" i="1"/>
  <c r="Q68" i="1"/>
  <c r="S68" i="1"/>
  <c r="T68" i="1"/>
  <c r="U68" i="1"/>
  <c r="V68" i="1"/>
  <c r="W68" i="1"/>
  <c r="O67" i="1"/>
  <c r="O68" i="1"/>
  <c r="B77" i="1"/>
  <c r="C77" i="1"/>
  <c r="D77" i="1"/>
  <c r="E77" i="1"/>
  <c r="F77" i="1"/>
  <c r="G77" i="1"/>
  <c r="H77" i="1"/>
  <c r="I77" i="1"/>
  <c r="J77" i="1"/>
  <c r="B78" i="1"/>
  <c r="C78" i="1"/>
  <c r="D78" i="1"/>
  <c r="E78" i="1"/>
  <c r="F78" i="1"/>
  <c r="G78" i="1"/>
  <c r="H78" i="1"/>
  <c r="J78" i="1"/>
  <c r="B79" i="1"/>
  <c r="C79" i="1"/>
  <c r="D79" i="1"/>
  <c r="E79" i="1"/>
  <c r="F79" i="1"/>
  <c r="G79" i="1"/>
  <c r="H79" i="1"/>
  <c r="I79" i="1"/>
  <c r="J79" i="1"/>
  <c r="B80" i="1"/>
  <c r="C80" i="1"/>
  <c r="D80" i="1"/>
  <c r="E80" i="1"/>
  <c r="F80" i="1"/>
  <c r="G80" i="1"/>
  <c r="H80" i="1"/>
  <c r="J80" i="1"/>
  <c r="B81" i="1"/>
  <c r="C81" i="1"/>
  <c r="D81" i="1"/>
  <c r="E81" i="1"/>
  <c r="F81" i="1"/>
  <c r="G81" i="1"/>
  <c r="H81" i="1"/>
  <c r="I81" i="1"/>
  <c r="J81" i="1"/>
  <c r="D82" i="1"/>
  <c r="E82" i="1"/>
  <c r="F82" i="1"/>
  <c r="H82" i="1"/>
  <c r="I82" i="1"/>
  <c r="J82" i="1"/>
  <c r="B83" i="1"/>
  <c r="D83" i="1"/>
  <c r="E83" i="1"/>
  <c r="F83" i="1"/>
  <c r="H83" i="1"/>
  <c r="I83" i="1"/>
  <c r="J83" i="1"/>
  <c r="C76" i="1"/>
  <c r="E76" i="1"/>
  <c r="F76" i="1"/>
  <c r="G76" i="1"/>
  <c r="H76" i="1"/>
  <c r="I76" i="1"/>
  <c r="J76" i="1"/>
  <c r="C57" i="1"/>
  <c r="D57" i="1"/>
  <c r="E57" i="1"/>
  <c r="F57" i="1"/>
  <c r="G57" i="1"/>
  <c r="H57" i="1"/>
  <c r="I57" i="1"/>
  <c r="J57" i="1"/>
  <c r="B57" i="1"/>
  <c r="C69" i="1"/>
  <c r="D69" i="1"/>
  <c r="E69" i="1"/>
  <c r="F69" i="1"/>
  <c r="G69" i="1"/>
  <c r="C71" i="1"/>
  <c r="D71" i="1"/>
  <c r="E71" i="1"/>
  <c r="F71" i="1"/>
  <c r="G71" i="1"/>
  <c r="H71" i="1"/>
  <c r="I71" i="1"/>
  <c r="J71" i="1"/>
  <c r="D72" i="1"/>
  <c r="E72" i="1"/>
  <c r="F72" i="1"/>
  <c r="G72" i="1"/>
  <c r="H72" i="1"/>
  <c r="I72" i="1"/>
  <c r="J72" i="1"/>
  <c r="C73" i="1"/>
  <c r="D73" i="1"/>
  <c r="E73" i="1"/>
  <c r="F73" i="1"/>
  <c r="G73" i="1"/>
  <c r="H73" i="1"/>
  <c r="I73" i="1"/>
  <c r="J73" i="1"/>
  <c r="C74" i="1"/>
  <c r="D74" i="1"/>
  <c r="E74" i="1"/>
  <c r="F74" i="1"/>
  <c r="G74" i="1"/>
  <c r="H74" i="1"/>
  <c r="I74" i="1"/>
  <c r="J74" i="1"/>
  <c r="C75" i="1"/>
  <c r="D75" i="1"/>
  <c r="E75" i="1"/>
  <c r="F75" i="1"/>
  <c r="G75" i="1"/>
  <c r="H75" i="1"/>
  <c r="I75" i="1"/>
  <c r="J75" i="1"/>
  <c r="B71" i="1"/>
  <c r="B72" i="1"/>
  <c r="B73" i="1"/>
  <c r="B74" i="1"/>
  <c r="B75" i="1"/>
  <c r="B76" i="1"/>
  <c r="AI90" i="3"/>
  <c r="AH90" i="3"/>
  <c r="AG90" i="3"/>
  <c r="AF90" i="3"/>
  <c r="AE90" i="3"/>
  <c r="AD90" i="3"/>
  <c r="AC90" i="3"/>
  <c r="AB90" i="3"/>
  <c r="AA90" i="3"/>
  <c r="W90" i="3"/>
  <c r="V90" i="3"/>
  <c r="U90" i="3"/>
  <c r="T90" i="3"/>
  <c r="S90" i="3"/>
  <c r="R90" i="3"/>
  <c r="Q90" i="3"/>
  <c r="P90" i="3"/>
  <c r="O90" i="3"/>
  <c r="AH77" i="3"/>
  <c r="AG77" i="3"/>
  <c r="AF77" i="3"/>
  <c r="AD77" i="3"/>
  <c r="AC77" i="3"/>
  <c r="AB77" i="3"/>
  <c r="AA77" i="3"/>
  <c r="AI76" i="3"/>
  <c r="AG76" i="3"/>
  <c r="AF76" i="3"/>
  <c r="AE76" i="3"/>
  <c r="AC76" i="3"/>
  <c r="AB76" i="3"/>
  <c r="AA76" i="3"/>
  <c r="AI75" i="3"/>
  <c r="AH75" i="3"/>
  <c r="AF75" i="3"/>
  <c r="AE75" i="3"/>
  <c r="AC75" i="3"/>
  <c r="AB75" i="3"/>
  <c r="AA75" i="3"/>
  <c r="B74" i="3"/>
  <c r="AI74" i="3"/>
  <c r="AH74" i="3"/>
  <c r="AG74" i="3"/>
  <c r="AF74" i="3"/>
  <c r="AE74" i="3"/>
  <c r="AD74" i="3"/>
  <c r="AC74" i="3"/>
  <c r="AB74" i="3"/>
  <c r="AA74" i="3"/>
  <c r="J73" i="3"/>
  <c r="H73" i="3"/>
  <c r="G73" i="3"/>
  <c r="F73" i="3"/>
  <c r="E73" i="3"/>
  <c r="D73" i="3"/>
  <c r="C73" i="3"/>
  <c r="B73" i="3"/>
  <c r="J72" i="3"/>
  <c r="I72" i="3"/>
  <c r="H72" i="3"/>
  <c r="G72" i="3"/>
  <c r="F72" i="3"/>
  <c r="E72" i="3"/>
  <c r="D72" i="3"/>
  <c r="B72" i="3"/>
  <c r="AI72" i="3"/>
  <c r="AH72" i="3"/>
  <c r="AG72" i="3"/>
  <c r="AE72" i="3"/>
  <c r="AD72" i="3"/>
  <c r="AC72" i="3"/>
  <c r="AB72" i="3"/>
  <c r="AA72" i="3"/>
  <c r="J71" i="3"/>
  <c r="H71" i="3"/>
  <c r="G71" i="3"/>
  <c r="D71" i="3"/>
  <c r="C71" i="3"/>
  <c r="B71" i="3"/>
  <c r="AI71" i="3"/>
  <c r="AH71" i="3"/>
  <c r="AG71" i="3"/>
  <c r="AE71" i="3"/>
  <c r="AD71" i="3"/>
  <c r="AC71" i="3"/>
  <c r="AB71" i="3"/>
  <c r="AA71" i="3"/>
  <c r="AI70" i="3"/>
  <c r="AH70" i="3"/>
  <c r="AG70" i="3"/>
  <c r="AF70" i="3"/>
  <c r="AE70" i="3"/>
  <c r="AD70" i="3"/>
  <c r="AC70" i="3"/>
  <c r="AB70" i="3"/>
  <c r="AA70" i="3"/>
  <c r="G69" i="3"/>
  <c r="F69" i="3"/>
  <c r="E69" i="3"/>
  <c r="C69" i="3"/>
  <c r="B69" i="3"/>
  <c r="AM70" i="3"/>
  <c r="AI69" i="3"/>
  <c r="AH69" i="3"/>
  <c r="AG69" i="3"/>
  <c r="AF69" i="3"/>
  <c r="AE69" i="3"/>
  <c r="AD69" i="3"/>
  <c r="AC69" i="3"/>
  <c r="AB69" i="3"/>
  <c r="AA69" i="3"/>
  <c r="W68" i="3"/>
  <c r="V68" i="3"/>
  <c r="U68" i="3"/>
  <c r="T68" i="3"/>
  <c r="S68" i="3"/>
  <c r="Q68" i="3"/>
  <c r="P68" i="3"/>
  <c r="O68" i="3"/>
  <c r="J68" i="3"/>
  <c r="I68" i="3"/>
  <c r="H68" i="3"/>
  <c r="G68" i="3"/>
  <c r="F68" i="3"/>
  <c r="E68" i="3"/>
  <c r="D68" i="3"/>
  <c r="C68" i="3"/>
  <c r="B68" i="3"/>
  <c r="AU69" i="3"/>
  <c r="AT69" i="3"/>
  <c r="AS69" i="3"/>
  <c r="AR69" i="3"/>
  <c r="AQ69" i="3"/>
  <c r="AP69" i="3"/>
  <c r="AO69" i="3"/>
  <c r="AN69" i="3"/>
  <c r="AM69" i="3"/>
  <c r="AI68" i="3"/>
  <c r="AH68" i="3"/>
  <c r="AF68" i="3"/>
  <c r="AE68" i="3"/>
  <c r="AD68" i="3"/>
  <c r="AC68" i="3"/>
  <c r="AB68" i="3"/>
  <c r="AA68" i="3"/>
  <c r="W67" i="3"/>
  <c r="V67" i="3"/>
  <c r="U67" i="3"/>
  <c r="T67" i="3"/>
  <c r="S67" i="3"/>
  <c r="R67" i="3"/>
  <c r="Q67" i="3"/>
  <c r="O67" i="3"/>
  <c r="J67" i="3"/>
  <c r="I67" i="3"/>
  <c r="H67" i="3"/>
  <c r="G67" i="3"/>
  <c r="F67" i="3"/>
  <c r="D67" i="3"/>
  <c r="C67" i="3"/>
  <c r="B67" i="3"/>
  <c r="AU68" i="3"/>
  <c r="AT68" i="3"/>
  <c r="AS68" i="3"/>
  <c r="AQ68" i="3"/>
  <c r="AP68" i="3"/>
  <c r="AO68" i="3"/>
  <c r="AN68" i="3"/>
  <c r="AM68" i="3"/>
  <c r="AI67" i="3"/>
  <c r="AH67" i="3"/>
  <c r="AG67" i="3"/>
  <c r="AF67" i="3"/>
  <c r="AE67" i="3"/>
  <c r="AC67" i="3"/>
  <c r="W66" i="3"/>
  <c r="V66" i="3"/>
  <c r="U66" i="3"/>
  <c r="T66" i="3"/>
  <c r="S66" i="3"/>
  <c r="R66" i="3"/>
  <c r="Q66" i="3"/>
  <c r="P66" i="3"/>
  <c r="O66" i="3"/>
  <c r="J66" i="3"/>
  <c r="I66" i="3"/>
  <c r="H66" i="3"/>
  <c r="G66" i="3"/>
  <c r="F66" i="3"/>
  <c r="E66" i="3"/>
  <c r="D66" i="3"/>
  <c r="C66" i="3"/>
  <c r="B66" i="3"/>
  <c r="AI66" i="3"/>
  <c r="AH66" i="3"/>
  <c r="AG66" i="3"/>
  <c r="AF66" i="3"/>
  <c r="AE66" i="3"/>
  <c r="AD66" i="3"/>
  <c r="AC66" i="3"/>
  <c r="AB66" i="3"/>
  <c r="AA66" i="3"/>
  <c r="W65" i="3"/>
  <c r="V65" i="3"/>
  <c r="U65" i="3"/>
  <c r="T65" i="3"/>
  <c r="S65" i="3"/>
  <c r="R65" i="3"/>
  <c r="Q65" i="3"/>
  <c r="P65" i="3"/>
  <c r="O65" i="3"/>
  <c r="J65" i="3"/>
  <c r="I65" i="3"/>
  <c r="H65" i="3"/>
  <c r="G65" i="3"/>
  <c r="F65" i="3"/>
  <c r="E65" i="3"/>
  <c r="D65" i="3"/>
  <c r="C65" i="3"/>
  <c r="B65" i="3"/>
  <c r="AI65" i="3"/>
  <c r="AH65" i="3"/>
  <c r="AG65" i="3"/>
  <c r="AF65" i="3"/>
  <c r="AE65" i="3"/>
  <c r="AD65" i="3"/>
  <c r="AC65" i="3"/>
  <c r="AB65" i="3"/>
  <c r="AA65" i="3"/>
  <c r="W64" i="3"/>
  <c r="U64" i="3"/>
  <c r="T64" i="3"/>
  <c r="S64" i="3"/>
  <c r="R64" i="3"/>
  <c r="Q64" i="3"/>
  <c r="P64" i="3"/>
  <c r="J64" i="3"/>
  <c r="I64" i="3"/>
  <c r="H64" i="3"/>
  <c r="G64" i="3"/>
  <c r="F64" i="3"/>
  <c r="E64" i="3"/>
  <c r="D64" i="3"/>
  <c r="C64" i="3"/>
  <c r="B64" i="3"/>
  <c r="AU65" i="3"/>
  <c r="AT65" i="3"/>
  <c r="AS65" i="3"/>
  <c r="AR65" i="3"/>
  <c r="AQ65" i="3"/>
  <c r="AP65" i="3"/>
  <c r="AN65" i="3"/>
  <c r="AI50" i="3"/>
  <c r="AH47" i="3"/>
  <c r="AG50" i="3"/>
  <c r="AD50" i="3"/>
  <c r="AA50" i="3"/>
  <c r="U38" i="3"/>
  <c r="T38" i="3"/>
  <c r="S38" i="3"/>
  <c r="R94" i="3"/>
  <c r="Q38" i="3"/>
  <c r="P63" i="3"/>
  <c r="I55" i="3"/>
  <c r="H57" i="3"/>
  <c r="E55" i="3"/>
  <c r="D55" i="3"/>
  <c r="J28" i="3"/>
  <c r="I28" i="3"/>
  <c r="H28" i="3"/>
  <c r="G28" i="3"/>
  <c r="F28" i="3"/>
  <c r="E28" i="3"/>
  <c r="D28" i="3"/>
  <c r="C28" i="3"/>
  <c r="B28" i="3"/>
  <c r="J27" i="3"/>
  <c r="I27" i="3"/>
  <c r="H27" i="3"/>
  <c r="G27" i="3"/>
  <c r="F27" i="3"/>
  <c r="E27" i="3"/>
  <c r="D27" i="3"/>
  <c r="C27" i="3"/>
  <c r="B27" i="3"/>
  <c r="J26" i="3"/>
  <c r="I26" i="3"/>
  <c r="H26" i="3"/>
  <c r="G26" i="3"/>
  <c r="F26" i="3"/>
  <c r="E26" i="3"/>
  <c r="D26" i="3"/>
  <c r="C26" i="3"/>
  <c r="B26" i="3"/>
  <c r="AI22" i="3"/>
  <c r="AH22" i="3"/>
  <c r="AG22" i="3"/>
  <c r="AF22" i="3"/>
  <c r="AE22" i="3"/>
  <c r="AD22" i="3"/>
  <c r="AC22" i="3"/>
  <c r="AB22" i="3"/>
  <c r="AA22" i="3"/>
  <c r="AI21" i="3"/>
  <c r="AH21" i="3"/>
  <c r="AG21" i="3"/>
  <c r="AF21" i="3"/>
  <c r="AE21" i="3"/>
  <c r="AD21" i="3"/>
  <c r="AC21" i="3"/>
  <c r="AB21" i="3"/>
  <c r="AA21" i="3"/>
  <c r="AI20" i="3"/>
  <c r="AH20" i="3"/>
  <c r="AG20" i="3"/>
  <c r="AF20" i="3"/>
  <c r="AE20" i="3"/>
  <c r="AD20" i="3"/>
  <c r="AC20" i="3"/>
  <c r="AB20" i="3"/>
  <c r="AA20" i="3"/>
  <c r="W13" i="3"/>
  <c r="V13" i="3"/>
  <c r="U13" i="3"/>
  <c r="T13" i="3"/>
  <c r="S13" i="3"/>
  <c r="R13" i="3"/>
  <c r="Q13" i="3"/>
  <c r="P13" i="3"/>
  <c r="O13" i="3"/>
  <c r="W12" i="3"/>
  <c r="V12" i="3"/>
  <c r="U12" i="3"/>
  <c r="T12" i="3"/>
  <c r="S12" i="3"/>
  <c r="R12" i="3"/>
  <c r="Q12" i="3"/>
  <c r="P12" i="3"/>
  <c r="O12" i="3"/>
  <c r="W11" i="3"/>
  <c r="V11" i="3"/>
  <c r="U11" i="3"/>
  <c r="T11" i="3"/>
  <c r="S11" i="3"/>
  <c r="R11" i="3"/>
  <c r="Q11" i="3"/>
  <c r="P11" i="3"/>
  <c r="O11" i="3"/>
  <c r="AG90" i="1"/>
  <c r="AT69" i="1"/>
  <c r="F67" i="1"/>
  <c r="J65" i="1"/>
  <c r="J64" i="1"/>
  <c r="AP65" i="1"/>
  <c r="B54" i="1"/>
  <c r="G53" i="1"/>
  <c r="AE47" i="1"/>
  <c r="V42" i="1"/>
  <c r="AA71" i="1"/>
  <c r="T39" i="1"/>
  <c r="AG70" i="1"/>
  <c r="AE70" i="1"/>
  <c r="AD70" i="1"/>
  <c r="B69" i="1"/>
  <c r="AE69" i="1"/>
  <c r="H68" i="1"/>
  <c r="E68" i="1"/>
  <c r="C68" i="1"/>
  <c r="AQ69" i="1"/>
  <c r="AO69" i="1"/>
  <c r="AN69" i="1"/>
  <c r="AI68" i="1"/>
  <c r="AH68" i="1"/>
  <c r="AG68" i="1"/>
  <c r="AF68" i="1"/>
  <c r="AC68" i="1"/>
  <c r="AA68" i="1"/>
  <c r="H67" i="1"/>
  <c r="C67" i="1"/>
  <c r="B67" i="1"/>
  <c r="AT68" i="1"/>
  <c r="AQ68" i="1"/>
  <c r="AN68" i="1"/>
  <c r="AM68" i="1"/>
  <c r="AH67" i="1"/>
  <c r="AF67" i="1"/>
  <c r="AA67" i="1"/>
  <c r="I66" i="1"/>
  <c r="G66" i="1"/>
  <c r="D66" i="1"/>
  <c r="AU67" i="1"/>
  <c r="AS67" i="1"/>
  <c r="AR67" i="1"/>
  <c r="AP67" i="1"/>
  <c r="AM67" i="1"/>
  <c r="AF66" i="1"/>
  <c r="AE66" i="1"/>
  <c r="AD66" i="1"/>
  <c r="AC66" i="1"/>
  <c r="AB66" i="1"/>
  <c r="V65" i="1"/>
  <c r="Q65" i="1"/>
  <c r="I65" i="1"/>
  <c r="E65" i="1"/>
  <c r="AH65" i="1"/>
  <c r="AG65" i="1"/>
  <c r="AE65" i="1"/>
  <c r="AB65" i="1"/>
  <c r="T64" i="1"/>
  <c r="R64" i="1"/>
  <c r="Q64" i="1"/>
  <c r="P64" i="1"/>
  <c r="G64" i="1"/>
  <c r="E64" i="1"/>
  <c r="B64" i="1"/>
  <c r="AO46" i="1"/>
  <c r="AG47" i="1"/>
  <c r="AD47" i="1"/>
  <c r="AA47" i="1"/>
  <c r="V40" i="1"/>
  <c r="U39" i="1"/>
  <c r="T38" i="1"/>
  <c r="R63" i="1"/>
  <c r="J63" i="1"/>
  <c r="I54" i="1"/>
  <c r="H55" i="1"/>
  <c r="C54" i="1"/>
  <c r="B63" i="1"/>
  <c r="H27" i="1"/>
  <c r="G27" i="1"/>
  <c r="E27" i="1"/>
  <c r="I26" i="1"/>
  <c r="G26" i="1"/>
  <c r="F26" i="1"/>
  <c r="AI21" i="1"/>
  <c r="AD21" i="1"/>
  <c r="AB21" i="1"/>
  <c r="AA21" i="1"/>
  <c r="AE20" i="1"/>
  <c r="AC20" i="1"/>
  <c r="D28" i="1"/>
  <c r="AC70" i="1"/>
  <c r="AH69" i="1"/>
  <c r="AG69" i="1"/>
  <c r="U11" i="1"/>
  <c r="T11" i="1"/>
  <c r="S11" i="1"/>
  <c r="R11" i="1"/>
  <c r="S13" i="1"/>
  <c r="I68" i="1"/>
  <c r="AI67" i="1"/>
  <c r="AG22" i="1"/>
  <c r="AB22" i="1"/>
  <c r="AE22" i="1"/>
  <c r="T13" i="1"/>
  <c r="G28" i="1"/>
  <c r="AI22" i="1"/>
  <c r="AH90" i="1"/>
  <c r="AG21" i="1"/>
  <c r="AE90" i="1"/>
  <c r="AD90" i="1"/>
  <c r="AC90" i="1"/>
  <c r="V13" i="1"/>
  <c r="J28" i="1"/>
  <c r="B28" i="1"/>
  <c r="AS46" i="1"/>
  <c r="AR46" i="1"/>
  <c r="AQ46" i="1"/>
  <c r="AP46" i="1"/>
  <c r="V90" i="1"/>
  <c r="U42" i="1"/>
  <c r="T90" i="1"/>
  <c r="S90" i="1"/>
  <c r="Q90" i="1"/>
  <c r="O11" i="1"/>
  <c r="D27" i="1"/>
  <c r="B27" i="1"/>
  <c r="AT72" i="3" l="1"/>
  <c r="AT74" i="3"/>
  <c r="AT73" i="3"/>
  <c r="AP72" i="3"/>
  <c r="AP74" i="3"/>
  <c r="AP73" i="3"/>
  <c r="AR74" i="3"/>
  <c r="AR73" i="3"/>
  <c r="AR72" i="3"/>
  <c r="AM74" i="3"/>
  <c r="AM73" i="3"/>
  <c r="AM72" i="3"/>
  <c r="AQ73" i="3"/>
  <c r="AQ72" i="3"/>
  <c r="AQ74" i="3"/>
  <c r="AU73" i="3"/>
  <c r="AU72" i="3"/>
  <c r="AU74" i="3"/>
  <c r="AN74" i="3"/>
  <c r="AN73" i="3"/>
  <c r="AN72" i="3"/>
  <c r="AS74" i="3"/>
  <c r="AS73" i="3"/>
  <c r="AS72" i="3"/>
  <c r="T103" i="3"/>
  <c r="P103" i="3"/>
  <c r="V103" i="3"/>
  <c r="U103" i="3"/>
  <c r="O103" i="3"/>
  <c r="W103" i="3"/>
  <c r="Q103" i="3"/>
  <c r="R103" i="3"/>
  <c r="S103" i="3"/>
  <c r="U39" i="3"/>
  <c r="AM46" i="3"/>
  <c r="AH46" i="3"/>
  <c r="AH51" i="3" s="1"/>
  <c r="AO65" i="3"/>
  <c r="P38" i="3"/>
  <c r="AU46" i="3"/>
  <c r="R91" i="3"/>
  <c r="F53" i="3"/>
  <c r="J54" i="3"/>
  <c r="R40" i="3"/>
  <c r="AA94" i="3"/>
  <c r="S91" i="3"/>
  <c r="AC91" i="3"/>
  <c r="B54" i="3"/>
  <c r="G53" i="3"/>
  <c r="AT47" i="3"/>
  <c r="U42" i="3"/>
  <c r="AT47" i="1"/>
  <c r="S40" i="1"/>
  <c r="Q38" i="1"/>
  <c r="Q39" i="1"/>
  <c r="V38" i="1"/>
  <c r="V39" i="1"/>
  <c r="AD50" i="1"/>
  <c r="AF48" i="1"/>
  <c r="AI64" i="1"/>
  <c r="S38" i="1"/>
  <c r="AH48" i="1"/>
  <c r="AG91" i="3"/>
  <c r="AA91" i="3"/>
  <c r="AI91" i="3"/>
  <c r="O91" i="3"/>
  <c r="W91" i="3"/>
  <c r="U43" i="3"/>
  <c r="V94" i="3"/>
  <c r="V63" i="3"/>
  <c r="AG48" i="3"/>
  <c r="T91" i="3"/>
  <c r="AH91" i="3"/>
  <c r="C63" i="3"/>
  <c r="P98" i="3" s="1"/>
  <c r="C57" i="3"/>
  <c r="C55" i="3"/>
  <c r="C54" i="3"/>
  <c r="O63" i="3"/>
  <c r="O94" i="3"/>
  <c r="W63" i="3"/>
  <c r="W110" i="3" s="1"/>
  <c r="W94" i="3"/>
  <c r="AH94" i="3"/>
  <c r="AH64" i="3"/>
  <c r="AM47" i="3"/>
  <c r="AU47" i="3"/>
  <c r="V39" i="3"/>
  <c r="S40" i="3"/>
  <c r="V42" i="3"/>
  <c r="AN46" i="3"/>
  <c r="AI46" i="3"/>
  <c r="AI47" i="3"/>
  <c r="AH48" i="3"/>
  <c r="AI94" i="3"/>
  <c r="U91" i="3"/>
  <c r="D63" i="3"/>
  <c r="D57" i="3"/>
  <c r="D54" i="3"/>
  <c r="D53" i="3"/>
  <c r="P70" i="3"/>
  <c r="P69" i="3"/>
  <c r="P71" i="3"/>
  <c r="R38" i="3"/>
  <c r="AN47" i="3"/>
  <c r="O39" i="3"/>
  <c r="W39" i="3"/>
  <c r="T40" i="3"/>
  <c r="O42" i="3"/>
  <c r="W42" i="3"/>
  <c r="AO46" i="3"/>
  <c r="AA46" i="3"/>
  <c r="AA47" i="3"/>
  <c r="AI48" i="3"/>
  <c r="C53" i="3"/>
  <c r="V91" i="3"/>
  <c r="AB91" i="3"/>
  <c r="E57" i="3"/>
  <c r="E53" i="3"/>
  <c r="E63" i="3"/>
  <c r="Q94" i="3"/>
  <c r="Q63" i="3"/>
  <c r="AB50" i="3"/>
  <c r="AB94" i="3"/>
  <c r="AB64" i="3"/>
  <c r="P110" i="3" s="1"/>
  <c r="AO47" i="3"/>
  <c r="P39" i="3"/>
  <c r="U40" i="3"/>
  <c r="P42" i="3"/>
  <c r="AP46" i="3"/>
  <c r="AB46" i="3"/>
  <c r="AB47" i="3"/>
  <c r="AA48" i="3"/>
  <c r="AA64" i="3"/>
  <c r="F57" i="3"/>
  <c r="F55" i="3"/>
  <c r="AC94" i="3"/>
  <c r="AC64" i="3"/>
  <c r="AC50" i="3"/>
  <c r="AP47" i="3"/>
  <c r="Q39" i="3"/>
  <c r="Q43" i="3" s="1"/>
  <c r="V40" i="3"/>
  <c r="Q42" i="3"/>
  <c r="AQ46" i="3"/>
  <c r="AC46" i="3"/>
  <c r="AC47" i="3"/>
  <c r="AB48" i="3"/>
  <c r="J63" i="3"/>
  <c r="J57" i="3"/>
  <c r="J55" i="3"/>
  <c r="J53" i="3"/>
  <c r="P91" i="3"/>
  <c r="AD91" i="3"/>
  <c r="G55" i="3"/>
  <c r="G54" i="3"/>
  <c r="G63" i="3"/>
  <c r="G57" i="3"/>
  <c r="S94" i="3"/>
  <c r="S63" i="3"/>
  <c r="AD48" i="3"/>
  <c r="AD94" i="3"/>
  <c r="AD64" i="3"/>
  <c r="AQ47" i="3"/>
  <c r="R39" i="3"/>
  <c r="O40" i="3"/>
  <c r="W40" i="3"/>
  <c r="R42" i="3"/>
  <c r="AR46" i="3"/>
  <c r="AD46" i="3"/>
  <c r="AD47" i="3"/>
  <c r="AC48" i="3"/>
  <c r="AG94" i="3"/>
  <c r="AG64" i="3"/>
  <c r="U110" i="3" s="1"/>
  <c r="AG46" i="3"/>
  <c r="Q91" i="3"/>
  <c r="AE91" i="3"/>
  <c r="H54" i="3"/>
  <c r="H53" i="3"/>
  <c r="H63" i="3"/>
  <c r="H55" i="3"/>
  <c r="T94" i="3"/>
  <c r="T63" i="3"/>
  <c r="AE94" i="3"/>
  <c r="AE64" i="3"/>
  <c r="AE50" i="3"/>
  <c r="V38" i="3"/>
  <c r="AR47" i="3"/>
  <c r="S39" i="3"/>
  <c r="S43" i="3" s="1"/>
  <c r="P40" i="3"/>
  <c r="S42" i="3"/>
  <c r="AS46" i="3"/>
  <c r="AE46" i="3"/>
  <c r="AE47" i="3"/>
  <c r="AE48" i="3"/>
  <c r="AH50" i="3"/>
  <c r="E54" i="3"/>
  <c r="F63" i="3"/>
  <c r="B63" i="3"/>
  <c r="B57" i="3"/>
  <c r="B55" i="3"/>
  <c r="B53" i="3"/>
  <c r="B58" i="3" s="1"/>
  <c r="AF91" i="3"/>
  <c r="I53" i="3"/>
  <c r="I63" i="3"/>
  <c r="I57" i="3"/>
  <c r="I54" i="3"/>
  <c r="U94" i="3"/>
  <c r="AF47" i="3"/>
  <c r="AF94" i="3"/>
  <c r="AF64" i="3"/>
  <c r="AF50" i="3"/>
  <c r="O38" i="3"/>
  <c r="W38" i="3"/>
  <c r="AS47" i="3"/>
  <c r="T39" i="3"/>
  <c r="T43" i="3" s="1"/>
  <c r="Q40" i="3"/>
  <c r="T42" i="3"/>
  <c r="AT46" i="3"/>
  <c r="AF46" i="3"/>
  <c r="AG47" i="3"/>
  <c r="AF48" i="3"/>
  <c r="F54" i="3"/>
  <c r="F58" i="3" s="1"/>
  <c r="R63" i="3"/>
  <c r="P94" i="3"/>
  <c r="AQ47" i="1"/>
  <c r="AN47" i="1"/>
  <c r="AP47" i="1"/>
  <c r="AT46" i="1"/>
  <c r="P12" i="1"/>
  <c r="AD20" i="1"/>
  <c r="AH22" i="1"/>
  <c r="F27" i="1"/>
  <c r="E28" i="1"/>
  <c r="D63" i="1"/>
  <c r="P63" i="1"/>
  <c r="AA48" i="1"/>
  <c r="AT65" i="1"/>
  <c r="H64" i="1"/>
  <c r="U64" i="1"/>
  <c r="AF65" i="1"/>
  <c r="F65" i="1"/>
  <c r="R65" i="1"/>
  <c r="AN67" i="1"/>
  <c r="B66" i="1"/>
  <c r="AU68" i="1"/>
  <c r="I67" i="1"/>
  <c r="AU46" i="1"/>
  <c r="AC47" i="1"/>
  <c r="AE48" i="1"/>
  <c r="AE50" i="1"/>
  <c r="S63" i="1"/>
  <c r="AF90" i="1"/>
  <c r="O63" i="1"/>
  <c r="O40" i="1"/>
  <c r="O39" i="1"/>
  <c r="Q12" i="1"/>
  <c r="U13" i="1"/>
  <c r="AC21" i="1"/>
  <c r="AA22" i="1"/>
  <c r="H26" i="1"/>
  <c r="F28" i="1"/>
  <c r="E63" i="1"/>
  <c r="AB64" i="1"/>
  <c r="AB47" i="1"/>
  <c r="AB46" i="1"/>
  <c r="AM65" i="1"/>
  <c r="AU65" i="1"/>
  <c r="I64" i="1"/>
  <c r="V64" i="1"/>
  <c r="G65" i="1"/>
  <c r="S65" i="1"/>
  <c r="AO67" i="1"/>
  <c r="C66" i="1"/>
  <c r="J67" i="1"/>
  <c r="AS69" i="1"/>
  <c r="G68" i="1"/>
  <c r="AS47" i="1"/>
  <c r="AA46" i="1"/>
  <c r="AG50" i="1"/>
  <c r="B53" i="1"/>
  <c r="D54" i="1"/>
  <c r="AN65" i="1"/>
  <c r="W90" i="1"/>
  <c r="W42" i="1"/>
  <c r="W12" i="1"/>
  <c r="C63" i="1"/>
  <c r="F63" i="1"/>
  <c r="F55" i="1"/>
  <c r="F54" i="1"/>
  <c r="F53" i="1"/>
  <c r="R39" i="1"/>
  <c r="R38" i="1"/>
  <c r="W64" i="1"/>
  <c r="H65" i="1"/>
  <c r="T65" i="1"/>
  <c r="AF69" i="1"/>
  <c r="P40" i="1"/>
  <c r="P42" i="1"/>
  <c r="AM46" i="1"/>
  <c r="AC46" i="1"/>
  <c r="AH50" i="1"/>
  <c r="C53" i="1"/>
  <c r="I55" i="1"/>
  <c r="AB50" i="1"/>
  <c r="AB90" i="1"/>
  <c r="V11" i="1"/>
  <c r="AR47" i="1"/>
  <c r="S12" i="1"/>
  <c r="O13" i="1"/>
  <c r="W13" i="1"/>
  <c r="AG20" i="1"/>
  <c r="AE21" i="1"/>
  <c r="AC22" i="1"/>
  <c r="B26" i="1"/>
  <c r="J26" i="1"/>
  <c r="I27" i="1"/>
  <c r="H28" i="1"/>
  <c r="G55" i="1"/>
  <c r="AD48" i="1"/>
  <c r="AD64" i="1"/>
  <c r="AO65" i="1"/>
  <c r="C64" i="1"/>
  <c r="AA65" i="1"/>
  <c r="AI65" i="1"/>
  <c r="U65" i="1"/>
  <c r="AQ67" i="1"/>
  <c r="E66" i="1"/>
  <c r="AC67" i="1"/>
  <c r="AO68" i="1"/>
  <c r="D67" i="1"/>
  <c r="AM69" i="1"/>
  <c r="AU69" i="1"/>
  <c r="W38" i="1"/>
  <c r="AH70" i="1"/>
  <c r="AU47" i="1"/>
  <c r="Q40" i="1"/>
  <c r="Q42" i="1"/>
  <c r="AN46" i="1"/>
  <c r="AD46" i="1"/>
  <c r="AI48" i="1"/>
  <c r="D53" i="1"/>
  <c r="G54" i="1"/>
  <c r="T95" i="1" s="1"/>
  <c r="AQ65" i="1"/>
  <c r="AA64" i="1"/>
  <c r="R90" i="1"/>
  <c r="R42" i="1"/>
  <c r="AF20" i="1"/>
  <c r="W11" i="1"/>
  <c r="T12" i="1"/>
  <c r="T91" i="1" s="1"/>
  <c r="P13" i="1"/>
  <c r="AH20" i="1"/>
  <c r="AF21" i="1"/>
  <c r="AD22" i="1"/>
  <c r="C26" i="1"/>
  <c r="J27" i="1"/>
  <c r="I28" i="1"/>
  <c r="H54" i="1"/>
  <c r="H63" i="1"/>
  <c r="T63" i="1"/>
  <c r="T40" i="1"/>
  <c r="D64" i="1"/>
  <c r="B65" i="1"/>
  <c r="AG66" i="1"/>
  <c r="F66" i="1"/>
  <c r="AE67" i="1"/>
  <c r="AP68" i="1"/>
  <c r="AP74" i="1" s="1"/>
  <c r="E67" i="1"/>
  <c r="B68" i="1"/>
  <c r="J68" i="1"/>
  <c r="AA70" i="1"/>
  <c r="AI70" i="1"/>
  <c r="P39" i="1"/>
  <c r="R40" i="1"/>
  <c r="S42" i="1"/>
  <c r="AE46" i="1"/>
  <c r="AI47" i="1"/>
  <c r="G63" i="1"/>
  <c r="AS65" i="1"/>
  <c r="AC64" i="1"/>
  <c r="U90" i="1"/>
  <c r="O42" i="1"/>
  <c r="AC69" i="1"/>
  <c r="AI90" i="1"/>
  <c r="AI50" i="1"/>
  <c r="P11" i="1"/>
  <c r="AF47" i="1"/>
  <c r="AF64" i="1"/>
  <c r="W65" i="1"/>
  <c r="AF46" i="1"/>
  <c r="AA50" i="1"/>
  <c r="B55" i="1"/>
  <c r="AE64" i="1"/>
  <c r="W63" i="1"/>
  <c r="W40" i="1"/>
  <c r="W39" i="1"/>
  <c r="AH47" i="1"/>
  <c r="AH46" i="1"/>
  <c r="AC48" i="1"/>
  <c r="D55" i="1"/>
  <c r="R12" i="1"/>
  <c r="U12" i="1"/>
  <c r="Q13" i="1"/>
  <c r="AA20" i="1"/>
  <c r="AI20" i="1"/>
  <c r="D26" i="1"/>
  <c r="C27" i="1"/>
  <c r="I53" i="1"/>
  <c r="I63" i="1"/>
  <c r="U63" i="1"/>
  <c r="U38" i="1"/>
  <c r="AC65" i="1"/>
  <c r="C65" i="1"/>
  <c r="O65" i="1"/>
  <c r="AH66" i="1"/>
  <c r="AD68" i="1"/>
  <c r="AA69" i="1"/>
  <c r="AI69" i="1"/>
  <c r="O38" i="1"/>
  <c r="AB70" i="1"/>
  <c r="AM47" i="1"/>
  <c r="T42" i="1"/>
  <c r="Q11" i="1"/>
  <c r="V12" i="1"/>
  <c r="R13" i="1"/>
  <c r="AB20" i="1"/>
  <c r="AH21" i="1"/>
  <c r="AF22" i="1"/>
  <c r="E26" i="1"/>
  <c r="C28" i="1"/>
  <c r="J55" i="1"/>
  <c r="J54" i="1"/>
  <c r="J53" i="1"/>
  <c r="V63" i="1"/>
  <c r="AG64" i="1"/>
  <c r="AG46" i="1"/>
  <c r="AG48" i="1"/>
  <c r="AR65" i="1"/>
  <c r="F64" i="1"/>
  <c r="S64" i="1"/>
  <c r="AD65" i="1"/>
  <c r="D65" i="1"/>
  <c r="P65" i="1"/>
  <c r="AA66" i="1"/>
  <c r="AI66" i="1"/>
  <c r="AT67" i="1"/>
  <c r="H66" i="1"/>
  <c r="AG67" i="1"/>
  <c r="AS68" i="1"/>
  <c r="G67" i="1"/>
  <c r="AE68" i="1"/>
  <c r="AP69" i="1"/>
  <c r="D68" i="1"/>
  <c r="AB69" i="1"/>
  <c r="AM70" i="1"/>
  <c r="P38" i="1"/>
  <c r="AO47" i="1"/>
  <c r="S39" i="1"/>
  <c r="U40" i="1"/>
  <c r="AI46" i="1"/>
  <c r="AB48" i="1"/>
  <c r="AC50" i="1"/>
  <c r="H53" i="1"/>
  <c r="C55" i="1"/>
  <c r="Q63" i="1"/>
  <c r="AH64" i="1"/>
  <c r="J66" i="1"/>
  <c r="AR69" i="1"/>
  <c r="F68" i="1"/>
  <c r="AD69" i="1"/>
  <c r="AB68" i="1"/>
  <c r="AF70" i="1"/>
  <c r="AO74" i="3" l="1"/>
  <c r="AO73" i="3"/>
  <c r="AO72" i="3"/>
  <c r="AO74" i="1"/>
  <c r="AO73" i="1"/>
  <c r="AO72" i="1"/>
  <c r="AQ73" i="1"/>
  <c r="AQ72" i="1"/>
  <c r="AQ74" i="1"/>
  <c r="AM74" i="1"/>
  <c r="AM73" i="1"/>
  <c r="AM72" i="1"/>
  <c r="AN74" i="1"/>
  <c r="AN73" i="1"/>
  <c r="AN72" i="1"/>
  <c r="AU73" i="1"/>
  <c r="AU72" i="1"/>
  <c r="AU74" i="1"/>
  <c r="AT72" i="1"/>
  <c r="AT73" i="1"/>
  <c r="AT74" i="1"/>
  <c r="AR73" i="1"/>
  <c r="AR72" i="1"/>
  <c r="AR74" i="1"/>
  <c r="AP73" i="1"/>
  <c r="AP72" i="1"/>
  <c r="AS73" i="1"/>
  <c r="AS72" i="1"/>
  <c r="AS74" i="1"/>
  <c r="O107" i="3"/>
  <c r="T110" i="3"/>
  <c r="S110" i="3"/>
  <c r="Q107" i="3"/>
  <c r="R110" i="3"/>
  <c r="T107" i="3"/>
  <c r="W107" i="3"/>
  <c r="U107" i="3"/>
  <c r="S107" i="3"/>
  <c r="Q110" i="3"/>
  <c r="O110" i="3"/>
  <c r="P107" i="3"/>
  <c r="V107" i="3"/>
  <c r="V110" i="3"/>
  <c r="R107" i="3"/>
  <c r="P107" i="1"/>
  <c r="U103" i="1"/>
  <c r="AC91" i="1"/>
  <c r="Q103" i="1"/>
  <c r="O107" i="1"/>
  <c r="O103" i="1"/>
  <c r="R103" i="1"/>
  <c r="Q110" i="1"/>
  <c r="T107" i="1"/>
  <c r="R110" i="1"/>
  <c r="S103" i="1"/>
  <c r="T103" i="1"/>
  <c r="P43" i="3"/>
  <c r="D58" i="3"/>
  <c r="C58" i="3"/>
  <c r="J58" i="3"/>
  <c r="W107" i="1"/>
  <c r="R107" i="1"/>
  <c r="V107" i="1"/>
  <c r="U107" i="1"/>
  <c r="W110" i="1"/>
  <c r="P103" i="1"/>
  <c r="W103" i="1"/>
  <c r="P110" i="1"/>
  <c r="I58" i="3"/>
  <c r="E58" i="3"/>
  <c r="V110" i="1"/>
  <c r="U110" i="1"/>
  <c r="S107" i="1"/>
  <c r="Q107" i="1"/>
  <c r="T110" i="1"/>
  <c r="V103" i="1"/>
  <c r="S110" i="1"/>
  <c r="H58" i="3"/>
  <c r="G58" i="3"/>
  <c r="AI78" i="1"/>
  <c r="AI79" i="1"/>
  <c r="AI98" i="1"/>
  <c r="R98" i="1"/>
  <c r="R70" i="1"/>
  <c r="R69" i="1"/>
  <c r="S43" i="1"/>
  <c r="I58" i="1"/>
  <c r="J84" i="1"/>
  <c r="R91" i="1"/>
  <c r="Q95" i="1"/>
  <c r="H58" i="1"/>
  <c r="B84" i="1"/>
  <c r="J85" i="1"/>
  <c r="B85" i="1"/>
  <c r="F58" i="1"/>
  <c r="P95" i="3"/>
  <c r="T95" i="3"/>
  <c r="G58" i="1"/>
  <c r="S95" i="1"/>
  <c r="S95" i="3"/>
  <c r="Q95" i="3"/>
  <c r="I86" i="3"/>
  <c r="I84" i="3"/>
  <c r="I85" i="3"/>
  <c r="V43" i="3"/>
  <c r="V95" i="3"/>
  <c r="AG80" i="3"/>
  <c r="AG79" i="3"/>
  <c r="AG98" i="3"/>
  <c r="AG78" i="3"/>
  <c r="AC95" i="3"/>
  <c r="AC51" i="3"/>
  <c r="AB95" i="3"/>
  <c r="AB51" i="3"/>
  <c r="F86" i="3"/>
  <c r="F85" i="3"/>
  <c r="F84" i="3"/>
  <c r="H84" i="3"/>
  <c r="H85" i="3"/>
  <c r="H86" i="3"/>
  <c r="G85" i="3"/>
  <c r="G84" i="3"/>
  <c r="G86" i="3"/>
  <c r="Q98" i="3"/>
  <c r="Q69" i="3"/>
  <c r="Q71" i="3"/>
  <c r="Q70" i="3"/>
  <c r="D86" i="3"/>
  <c r="D85" i="3"/>
  <c r="D84" i="3"/>
  <c r="B86" i="3"/>
  <c r="B85" i="3"/>
  <c r="B84" i="3"/>
  <c r="AF95" i="3"/>
  <c r="AF51" i="3"/>
  <c r="AI95" i="3"/>
  <c r="AI51" i="3"/>
  <c r="O70" i="3"/>
  <c r="O98" i="3"/>
  <c r="O69" i="3"/>
  <c r="O71" i="3"/>
  <c r="AH95" i="3"/>
  <c r="W95" i="3"/>
  <c r="W43" i="3"/>
  <c r="U70" i="3"/>
  <c r="U98" i="3"/>
  <c r="U71" i="3"/>
  <c r="U69" i="3"/>
  <c r="AD95" i="3"/>
  <c r="AD51" i="3"/>
  <c r="AD78" i="3"/>
  <c r="AD80" i="3"/>
  <c r="AD98" i="3"/>
  <c r="AD79" i="3"/>
  <c r="J86" i="3"/>
  <c r="J85" i="3"/>
  <c r="J84" i="3"/>
  <c r="E86" i="3"/>
  <c r="E85" i="3"/>
  <c r="E84" i="3"/>
  <c r="AF80" i="3"/>
  <c r="AF79" i="3"/>
  <c r="AF98" i="3"/>
  <c r="AF78" i="3"/>
  <c r="O95" i="3"/>
  <c r="O43" i="3"/>
  <c r="AE80" i="3"/>
  <c r="AE79" i="3"/>
  <c r="AE78" i="3"/>
  <c r="AE98" i="3"/>
  <c r="AI80" i="3"/>
  <c r="AI79" i="3"/>
  <c r="AI98" i="3"/>
  <c r="AI78" i="3"/>
  <c r="AA80" i="3"/>
  <c r="AA79" i="3"/>
  <c r="AA98" i="3"/>
  <c r="AA78" i="3"/>
  <c r="AA95" i="3"/>
  <c r="AA51" i="3"/>
  <c r="U95" i="3"/>
  <c r="AC98" i="3"/>
  <c r="AC78" i="3"/>
  <c r="AC79" i="3"/>
  <c r="AC80" i="3"/>
  <c r="AH80" i="3"/>
  <c r="AH79" i="3"/>
  <c r="AH98" i="3"/>
  <c r="AH78" i="3"/>
  <c r="V70" i="3"/>
  <c r="V98" i="3"/>
  <c r="V69" i="3"/>
  <c r="V71" i="3"/>
  <c r="W70" i="3"/>
  <c r="W98" i="3"/>
  <c r="W69" i="3"/>
  <c r="W71" i="3"/>
  <c r="R98" i="3"/>
  <c r="R69" i="3"/>
  <c r="R71" i="3"/>
  <c r="R70" i="3"/>
  <c r="AE95" i="3"/>
  <c r="AE51" i="3"/>
  <c r="T71" i="3"/>
  <c r="T70" i="3"/>
  <c r="T69" i="3"/>
  <c r="T111" i="3" s="1"/>
  <c r="T98" i="3"/>
  <c r="AG51" i="3"/>
  <c r="AG95" i="3"/>
  <c r="S69" i="3"/>
  <c r="S71" i="3"/>
  <c r="S70" i="3"/>
  <c r="S98" i="3"/>
  <c r="AB79" i="3"/>
  <c r="AB98" i="3"/>
  <c r="AB78" i="3"/>
  <c r="AB80" i="3"/>
  <c r="R95" i="3"/>
  <c r="R43" i="3"/>
  <c r="C86" i="3"/>
  <c r="C85" i="3"/>
  <c r="C84" i="3"/>
  <c r="AI80" i="1"/>
  <c r="AE91" i="1"/>
  <c r="U91" i="1"/>
  <c r="O91" i="1"/>
  <c r="R71" i="1"/>
  <c r="C58" i="1"/>
  <c r="J86" i="1"/>
  <c r="J58" i="1"/>
  <c r="AG91" i="1"/>
  <c r="B86" i="1"/>
  <c r="Q91" i="1"/>
  <c r="AA91" i="1"/>
  <c r="S91" i="1"/>
  <c r="O70" i="1"/>
  <c r="O69" i="1"/>
  <c r="O71" i="1"/>
  <c r="O43" i="1"/>
  <c r="O95" i="1"/>
  <c r="U43" i="1"/>
  <c r="U95" i="1"/>
  <c r="AD51" i="1"/>
  <c r="W43" i="1"/>
  <c r="W95" i="1"/>
  <c r="AD78" i="1"/>
  <c r="AD98" i="1"/>
  <c r="AD79" i="1"/>
  <c r="AD80" i="1"/>
  <c r="U70" i="1"/>
  <c r="U98" i="1"/>
  <c r="U69" i="1"/>
  <c r="U71" i="1"/>
  <c r="AC98" i="1"/>
  <c r="AC78" i="1"/>
  <c r="AC80" i="1"/>
  <c r="AC79" i="1"/>
  <c r="T71" i="1"/>
  <c r="T69" i="1"/>
  <c r="T70" i="1"/>
  <c r="T98" i="1"/>
  <c r="AF91" i="1"/>
  <c r="R43" i="1"/>
  <c r="AB51" i="1"/>
  <c r="V70" i="1"/>
  <c r="V71" i="1"/>
  <c r="V98" i="1"/>
  <c r="V69" i="1"/>
  <c r="P91" i="1"/>
  <c r="AE95" i="1"/>
  <c r="AE51" i="1"/>
  <c r="AH91" i="1"/>
  <c r="AB91" i="1"/>
  <c r="I85" i="1"/>
  <c r="I86" i="1"/>
  <c r="I84" i="1"/>
  <c r="W70" i="1"/>
  <c r="W98" i="1"/>
  <c r="W69" i="1"/>
  <c r="W71" i="1"/>
  <c r="AF95" i="1"/>
  <c r="AF51" i="1"/>
  <c r="G85" i="1"/>
  <c r="G84" i="1"/>
  <c r="G86" i="1"/>
  <c r="H84" i="1"/>
  <c r="H85" i="1"/>
  <c r="H86" i="1"/>
  <c r="D58" i="1"/>
  <c r="AA51" i="1"/>
  <c r="AA95" i="1"/>
  <c r="AB79" i="1"/>
  <c r="AB98" i="1"/>
  <c r="AB80" i="1"/>
  <c r="AB78" i="1"/>
  <c r="T43" i="1"/>
  <c r="AC95" i="1"/>
  <c r="AC51" i="1"/>
  <c r="AD91" i="1"/>
  <c r="D86" i="1"/>
  <c r="D85" i="1"/>
  <c r="D84" i="1"/>
  <c r="C86" i="1"/>
  <c r="C84" i="1"/>
  <c r="C85" i="1"/>
  <c r="AH80" i="1"/>
  <c r="AH98" i="1"/>
  <c r="AH79" i="1"/>
  <c r="AH78" i="1"/>
  <c r="S69" i="1"/>
  <c r="S71" i="1"/>
  <c r="S70" i="1"/>
  <c r="S98" i="1"/>
  <c r="AG80" i="1"/>
  <c r="AG79" i="1"/>
  <c r="AG98" i="1"/>
  <c r="AG78" i="1"/>
  <c r="V91" i="1"/>
  <c r="V43" i="1"/>
  <c r="Q98" i="1"/>
  <c r="Q71" i="1"/>
  <c r="Q70" i="1"/>
  <c r="Q69" i="1"/>
  <c r="AI95" i="1"/>
  <c r="AI51" i="1"/>
  <c r="AH51" i="1"/>
  <c r="AH95" i="1"/>
  <c r="P95" i="1"/>
  <c r="P43" i="1"/>
  <c r="AG51" i="1"/>
  <c r="AG95" i="1"/>
  <c r="AI91" i="1"/>
  <c r="AE80" i="1"/>
  <c r="AE98" i="1"/>
  <c r="AE79" i="1"/>
  <c r="AE78" i="1"/>
  <c r="AF80" i="1"/>
  <c r="AF98" i="1"/>
  <c r="AF78" i="1"/>
  <c r="AF79" i="1"/>
  <c r="W91" i="1"/>
  <c r="AA80" i="1"/>
  <c r="AA79" i="1"/>
  <c r="AA78" i="1"/>
  <c r="F86" i="1"/>
  <c r="F85" i="1"/>
  <c r="F84" i="1"/>
  <c r="B58" i="1"/>
  <c r="P70" i="1"/>
  <c r="P98" i="1"/>
  <c r="P69" i="1"/>
  <c r="P71" i="1"/>
  <c r="V95" i="1"/>
  <c r="Q43" i="1"/>
  <c r="P111" i="1" l="1"/>
  <c r="P111" i="3"/>
  <c r="R111" i="3"/>
  <c r="Q111" i="3"/>
  <c r="U111" i="3"/>
  <c r="O111" i="3"/>
  <c r="W111" i="3"/>
  <c r="S111" i="3"/>
  <c r="V111" i="3"/>
  <c r="V111" i="1"/>
  <c r="O111" i="1"/>
  <c r="U111" i="1"/>
  <c r="S111" i="1"/>
  <c r="W111" i="1"/>
  <c r="T111" i="1"/>
  <c r="AI99" i="1"/>
  <c r="R111" i="1"/>
  <c r="Q111" i="1"/>
  <c r="O99" i="1"/>
  <c r="AH99" i="1"/>
  <c r="Q99" i="3"/>
  <c r="AF99" i="3"/>
  <c r="U99" i="3"/>
  <c r="O99" i="3"/>
  <c r="AB99" i="3"/>
  <c r="V99" i="3"/>
  <c r="P99" i="3"/>
  <c r="W99" i="3"/>
  <c r="S99" i="3"/>
  <c r="AA99" i="3"/>
  <c r="AE99" i="3"/>
  <c r="R99" i="3"/>
  <c r="AC99" i="3"/>
  <c r="T99" i="3"/>
  <c r="AI99" i="3"/>
  <c r="AD99" i="3"/>
  <c r="AH99" i="3"/>
  <c r="AG99" i="3"/>
  <c r="AG99" i="1"/>
  <c r="P99" i="1"/>
  <c r="AC99" i="1"/>
  <c r="V99" i="1"/>
  <c r="AF99" i="1"/>
  <c r="Q99" i="1"/>
  <c r="AB99" i="1"/>
  <c r="W99" i="1"/>
  <c r="U99" i="1"/>
  <c r="T99" i="1"/>
  <c r="AA99" i="1"/>
  <c r="AE99" i="1"/>
  <c r="S99" i="1"/>
  <c r="E53" i="1" l="1"/>
  <c r="E55" i="1"/>
  <c r="E86" i="1" l="1"/>
  <c r="E85" i="1"/>
  <c r="E84" i="1"/>
  <c r="E54" i="1"/>
  <c r="E58" i="1" s="1"/>
  <c r="AD99" i="1" l="1"/>
  <c r="R99" i="1"/>
  <c r="R95" i="1"/>
  <c r="AD95" i="1"/>
</calcChain>
</file>

<file path=xl/sharedStrings.xml><?xml version="1.0" encoding="utf-8"?>
<sst xmlns="http://schemas.openxmlformats.org/spreadsheetml/2006/main" count="889" uniqueCount="104">
  <si>
    <t>CONTROLS (20)</t>
  </si>
  <si>
    <t>ISCHEMIA (6)</t>
  </si>
  <si>
    <t>NEGATIVE DIAGNOSIS (14)</t>
  </si>
  <si>
    <t>Unknown (5)</t>
  </si>
  <si>
    <t>Pre-prandial</t>
  </si>
  <si>
    <t>Case File</t>
  </si>
  <si>
    <t>SCAo</t>
  </si>
  <si>
    <t>IRAo</t>
  </si>
  <si>
    <t>LRA</t>
  </si>
  <si>
    <t>RRA</t>
  </si>
  <si>
    <t>SMA</t>
  </si>
  <si>
    <t>CA</t>
  </si>
  <si>
    <t>SMV</t>
  </si>
  <si>
    <t>SV</t>
  </si>
  <si>
    <t>PV</t>
  </si>
  <si>
    <t>Case Name</t>
  </si>
  <si>
    <t>130503_E5725 (H1)</t>
  </si>
  <si>
    <t>clin_MCH_0209_Pre</t>
  </si>
  <si>
    <t>Clin_MCH_0612</t>
  </si>
  <si>
    <t>clin_mch_050614_Pre</t>
  </si>
  <si>
    <t>130510_E5776 (H2)</t>
  </si>
  <si>
    <t>mch_0710_Pre</t>
  </si>
  <si>
    <t>clin_mch_1111</t>
  </si>
  <si>
    <t>130517_E5823 (H3)</t>
  </si>
  <si>
    <t>MCH_170317_Pre</t>
  </si>
  <si>
    <t>MCH_010313</t>
  </si>
  <si>
    <t>MCH_07082013_Pre</t>
  </si>
  <si>
    <t>130531_E5893(H4)</t>
  </si>
  <si>
    <t>Retest</t>
  </si>
  <si>
    <t>121019_MCH_Pre</t>
  </si>
  <si>
    <t>mch_032715</t>
  </si>
  <si>
    <t>clin_mch_070314_Pre</t>
  </si>
  <si>
    <t>130625_E6029 (H5)</t>
  </si>
  <si>
    <t>121026_MCH_Pre</t>
  </si>
  <si>
    <t>MCH_041613</t>
  </si>
  <si>
    <t>mc180511_Pre</t>
  </si>
  <si>
    <t>130715_E6116 (H7)</t>
  </si>
  <si>
    <t>120710_MCH_Pre</t>
  </si>
  <si>
    <t>MCH_101013</t>
  </si>
  <si>
    <t>MCH_101117_Pre</t>
  </si>
  <si>
    <t>MCH2_111115</t>
  </si>
  <si>
    <t>Average</t>
  </si>
  <si>
    <t>MCH030717</t>
  </si>
  <si>
    <t>MCH3_111201</t>
  </si>
  <si>
    <t>Standard Deviation</t>
  </si>
  <si>
    <t>MCH160804</t>
  </si>
  <si>
    <t>MCH4_120315</t>
  </si>
  <si>
    <t>Count</t>
  </si>
  <si>
    <t>clin_mch_042214</t>
  </si>
  <si>
    <t>MCH5_120327</t>
  </si>
  <si>
    <t>mch100416</t>
  </si>
  <si>
    <t>MCH6_120423</t>
  </si>
  <si>
    <t>120328_MCH</t>
  </si>
  <si>
    <t>MCH7_120601</t>
  </si>
  <si>
    <t>120605_MCH</t>
  </si>
  <si>
    <t>MCH8_120702</t>
  </si>
  <si>
    <t>Clinical_120425</t>
  </si>
  <si>
    <t>MCH9_121105</t>
  </si>
  <si>
    <t>mch0614_Pre</t>
  </si>
  <si>
    <t>MCH10_121106</t>
  </si>
  <si>
    <t>MCH_112715</t>
  </si>
  <si>
    <t>MCH11_121126</t>
  </si>
  <si>
    <t>MCH12_121217</t>
  </si>
  <si>
    <t>MCH13_130418</t>
  </si>
  <si>
    <t>MCH14_130424</t>
  </si>
  <si>
    <t>Clinical_053012</t>
  </si>
  <si>
    <t>BEN</t>
  </si>
  <si>
    <t>Post-prandial</t>
  </si>
  <si>
    <t>130503_E5725</t>
  </si>
  <si>
    <t>clin_MCH_0209</t>
  </si>
  <si>
    <t>clin_mch_050614_Post</t>
  </si>
  <si>
    <t>130510_E5777</t>
  </si>
  <si>
    <t>mch_0710</t>
  </si>
  <si>
    <t>130517_E5823</t>
  </si>
  <si>
    <t>MCH_170317</t>
  </si>
  <si>
    <t>MCH_07082013_Post</t>
  </si>
  <si>
    <t>130531_E5893</t>
  </si>
  <si>
    <t>121019_MCH</t>
  </si>
  <si>
    <t>clin_mch_070314_Post</t>
  </si>
  <si>
    <t>130625_E6029</t>
  </si>
  <si>
    <t>121026_MCH</t>
  </si>
  <si>
    <t>mc180511_Post</t>
  </si>
  <si>
    <t>130715_E6116</t>
  </si>
  <si>
    <t>120710_MCH</t>
  </si>
  <si>
    <t>MCH_101117_Post</t>
  </si>
  <si>
    <t>T-test</t>
  </si>
  <si>
    <t>Effect Size</t>
  </si>
  <si>
    <t>mch0614</t>
  </si>
  <si>
    <t>Percent Change</t>
  </si>
  <si>
    <t>130510_E5777 (H2)</t>
  </si>
  <si>
    <t>130531_E5893 (H4)</t>
  </si>
  <si>
    <t>Ischemia Group Compared to Controls                                   T-test assuming unequal variance</t>
  </si>
  <si>
    <t>Ischemia Group Compared to Negative Diagnosis                                 T-test assuming unequal variance</t>
  </si>
  <si>
    <t>Ischemia Group Compared to Controls                                    T-test assuming unequal variance</t>
  </si>
  <si>
    <t>`</t>
  </si>
  <si>
    <t>120813_Pre</t>
  </si>
  <si>
    <t>120813_Post</t>
  </si>
  <si>
    <t>clin_mch_050614</t>
  </si>
  <si>
    <t>PHTN 7.8</t>
  </si>
  <si>
    <t>MCH_07082013</t>
  </si>
  <si>
    <t>clin_mch_070314</t>
  </si>
  <si>
    <t>mc180511</t>
  </si>
  <si>
    <t>MCH_101117</t>
  </si>
  <si>
    <t>120813_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</si>
</sst>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"/>
    <numFmt numFmtId="165" formatCode="0.0000"/>
    <numFmt numFmtId="166" formatCode="0.0"/>
    <numFmt numFmtId="167" formatCode="0.0000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0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57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thin">
        <color indexed="64"/>
      </right>
      <top/>
      <bottom style="double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indexed="64"/>
      </right>
      <top/>
      <bottom style="double">
        <color auto="1"/>
      </bottom>
      <diagonal/>
    </border>
    <border>
      <left/>
      <right style="medium">
        <color indexed="64"/>
      </right>
      <top style="double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 style="medium">
        <color indexed="64"/>
      </right>
      <top/>
      <bottom/>
      <diagonal/>
    </border>
    <border>
      <left style="medium">
        <color auto="1"/>
      </left>
      <right style="medium">
        <color indexed="64"/>
      </right>
      <top style="double">
        <color auto="1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auto="1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auto="1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medium">
        <color indexed="64"/>
      </bottom>
      <diagonal/>
    </border>
    <border>
      <left style="thin">
        <color rgb="FFB2B2B2"/>
      </left>
      <right style="medium">
        <color indexed="64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indexed="64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indexed="64"/>
      </top>
      <bottom style="thin">
        <color rgb="FFB2B2B2"/>
      </bottom>
      <diagonal/>
    </border>
    <border>
      <left style="thin">
        <color rgb="FFB2B2B2"/>
      </left>
      <right style="thin">
        <color indexed="64"/>
      </right>
      <top style="thin">
        <color indexed="64"/>
      </top>
      <bottom/>
      <diagonal/>
    </border>
    <border>
      <left style="thin">
        <color rgb="FFB2B2B2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1" fillId="5" borderId="1" applyNumberFormat="0" applyFont="0" applyAlignment="0" applyProtection="0"/>
  </cellStyleXfs>
  <cellXfs count="147">
    <xf numFmtId="0" fontId="0" fillId="0" borderId="0" xfId="0"/>
    <xf numFmtId="0" fontId="6" fillId="0" borderId="0" xfId="0" applyFont="1"/>
    <xf numFmtId="0" fontId="0" fillId="0" borderId="2" xfId="0" applyBorder="1"/>
    <xf numFmtId="0" fontId="7" fillId="0" borderId="0" xfId="0" applyFont="1"/>
    <xf numFmtId="0" fontId="0" fillId="0" borderId="3" xfId="0" applyFont="1" applyBorder="1"/>
    <xf numFmtId="0" fontId="0" fillId="0" borderId="4" xfId="0" applyBorder="1"/>
    <xf numFmtId="0" fontId="0" fillId="0" borderId="5" xfId="0" applyBorder="1"/>
    <xf numFmtId="0" fontId="0" fillId="0" borderId="3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Alignment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2" xfId="0" applyBorder="1" applyAlignment="1"/>
    <xf numFmtId="0" fontId="0" fillId="0" borderId="9" xfId="0" applyFont="1" applyBorder="1"/>
    <xf numFmtId="164" fontId="0" fillId="0" borderId="10" xfId="0" applyNumberFormat="1" applyBorder="1"/>
    <xf numFmtId="164" fontId="0" fillId="0" borderId="0" xfId="0" applyNumberFormat="1"/>
    <xf numFmtId="0" fontId="0" fillId="0" borderId="11" xfId="0" applyBorder="1"/>
    <xf numFmtId="164" fontId="0" fillId="0" borderId="11" xfId="0" applyNumberFormat="1" applyBorder="1"/>
    <xf numFmtId="164" fontId="0" fillId="0" borderId="12" xfId="0" applyNumberFormat="1" applyBorder="1"/>
    <xf numFmtId="164" fontId="0" fillId="0" borderId="13" xfId="0" applyNumberFormat="1" applyBorder="1"/>
    <xf numFmtId="0" fontId="3" fillId="3" borderId="14" xfId="2" applyBorder="1"/>
    <xf numFmtId="0" fontId="0" fillId="0" borderId="15" xfId="0" applyBorder="1"/>
    <xf numFmtId="0" fontId="0" fillId="0" borderId="16" xfId="0" applyBorder="1"/>
    <xf numFmtId="164" fontId="0" fillId="0" borderId="2" xfId="0" applyNumberFormat="1" applyBorder="1"/>
    <xf numFmtId="0" fontId="0" fillId="0" borderId="17" xfId="0" applyBorder="1"/>
    <xf numFmtId="164" fontId="0" fillId="0" borderId="17" xfId="0" applyNumberFormat="1" applyBorder="1"/>
    <xf numFmtId="164" fontId="0" fillId="0" borderId="0" xfId="0" applyNumberFormat="1" applyBorder="1"/>
    <xf numFmtId="164" fontId="0" fillId="0" borderId="7" xfId="0" applyNumberFormat="1" applyBorder="1"/>
    <xf numFmtId="164" fontId="0" fillId="0" borderId="8" xfId="0" applyNumberFormat="1" applyBorder="1"/>
    <xf numFmtId="164" fontId="0" fillId="0" borderId="6" xfId="0" applyNumberFormat="1" applyBorder="1"/>
    <xf numFmtId="0" fontId="0" fillId="0" borderId="18" xfId="0" applyBorder="1"/>
    <xf numFmtId="0" fontId="8" fillId="0" borderId="0" xfId="0" applyFont="1"/>
    <xf numFmtId="164" fontId="0" fillId="0" borderId="0" xfId="0" applyNumberFormat="1" applyAlignment="1"/>
    <xf numFmtId="1" fontId="0" fillId="0" borderId="0" xfId="0" applyNumberFormat="1" applyAlignment="1"/>
    <xf numFmtId="0" fontId="3" fillId="3" borderId="0" xfId="2"/>
    <xf numFmtId="164" fontId="0" fillId="0" borderId="2" xfId="0" applyNumberFormat="1" applyBorder="1" applyAlignment="1"/>
    <xf numFmtId="0" fontId="7" fillId="0" borderId="0" xfId="0" applyFont="1" applyBorder="1"/>
    <xf numFmtId="0" fontId="0" fillId="0" borderId="0" xfId="0" applyBorder="1" applyAlignment="1"/>
    <xf numFmtId="0" fontId="0" fillId="0" borderId="15" xfId="0" applyBorder="1" applyAlignment="1"/>
    <xf numFmtId="1" fontId="0" fillId="0" borderId="0" xfId="0" applyNumberFormat="1"/>
    <xf numFmtId="0" fontId="3" fillId="3" borderId="17" xfId="2" applyBorder="1"/>
    <xf numFmtId="164" fontId="2" fillId="2" borderId="0" xfId="1" applyNumberFormat="1"/>
    <xf numFmtId="164" fontId="4" fillId="4" borderId="0" xfId="3" applyNumberFormat="1"/>
    <xf numFmtId="11" fontId="2" fillId="2" borderId="0" xfId="1" applyNumberFormat="1"/>
    <xf numFmtId="0" fontId="0" fillId="0" borderId="18" xfId="0" applyBorder="1" applyAlignment="1"/>
    <xf numFmtId="0" fontId="8" fillId="0" borderId="19" xfId="0" applyFont="1" applyBorder="1"/>
    <xf numFmtId="11" fontId="2" fillId="2" borderId="20" xfId="1" applyNumberFormat="1" applyBorder="1"/>
    <xf numFmtId="164" fontId="0" fillId="0" borderId="20" xfId="0" applyNumberFormat="1" applyBorder="1"/>
    <xf numFmtId="0" fontId="8" fillId="0" borderId="22" xfId="0" applyFont="1" applyBorder="1"/>
    <xf numFmtId="164" fontId="2" fillId="2" borderId="23" xfId="1" applyNumberFormat="1" applyBorder="1"/>
    <xf numFmtId="164" fontId="0" fillId="0" borderId="23" xfId="0" applyNumberFormat="1" applyBorder="1"/>
    <xf numFmtId="0" fontId="0" fillId="0" borderId="25" xfId="0" applyBorder="1"/>
    <xf numFmtId="0" fontId="0" fillId="0" borderId="0" xfId="0" applyBorder="1" applyAlignment="1">
      <alignment wrapText="1"/>
    </xf>
    <xf numFmtId="0" fontId="0" fillId="0" borderId="26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27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3" xfId="0" applyBorder="1" applyAlignment="1">
      <alignment wrapText="1"/>
    </xf>
    <xf numFmtId="0" fontId="3" fillId="3" borderId="15" xfId="2" applyBorder="1"/>
    <xf numFmtId="166" fontId="0" fillId="0" borderId="0" xfId="0" applyNumberFormat="1" applyAlignment="1"/>
    <xf numFmtId="2" fontId="0" fillId="0" borderId="0" xfId="0" applyNumberFormat="1" applyAlignment="1"/>
    <xf numFmtId="165" fontId="0" fillId="0" borderId="0" xfId="0" applyNumberFormat="1"/>
    <xf numFmtId="2" fontId="0" fillId="0" borderId="0" xfId="0" applyNumberFormat="1"/>
    <xf numFmtId="0" fontId="0" fillId="0" borderId="0" xfId="0" applyAlignment="1">
      <alignment vertical="center" wrapText="1"/>
    </xf>
    <xf numFmtId="166" fontId="0" fillId="0" borderId="0" xfId="0" applyNumberFormat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7" fillId="0" borderId="31" xfId="0" applyFont="1" applyBorder="1"/>
    <xf numFmtId="0" fontId="0" fillId="0" borderId="32" xfId="0" applyBorder="1" applyAlignment="1">
      <alignment wrapText="1"/>
    </xf>
    <xf numFmtId="0" fontId="0" fillId="0" borderId="33" xfId="0" applyBorder="1" applyAlignment="1">
      <alignment wrapText="1"/>
    </xf>
    <xf numFmtId="0" fontId="0" fillId="0" borderId="26" xfId="0" applyBorder="1"/>
    <xf numFmtId="164" fontId="0" fillId="0" borderId="24" xfId="0" applyNumberFormat="1" applyBorder="1"/>
    <xf numFmtId="0" fontId="8" fillId="0" borderId="34" xfId="0" applyFont="1" applyBorder="1"/>
    <xf numFmtId="0" fontId="0" fillId="0" borderId="35" xfId="0" applyBorder="1"/>
    <xf numFmtId="0" fontId="0" fillId="0" borderId="36" xfId="0" applyBorder="1"/>
    <xf numFmtId="164" fontId="0" fillId="0" borderId="36" xfId="0" applyNumberFormat="1" applyBorder="1"/>
    <xf numFmtId="164" fontId="0" fillId="0" borderId="32" xfId="0" applyNumberFormat="1" applyBorder="1"/>
    <xf numFmtId="164" fontId="0" fillId="0" borderId="33" xfId="0" applyNumberFormat="1" applyBorder="1"/>
    <xf numFmtId="0" fontId="0" fillId="0" borderId="23" xfId="0" applyBorder="1"/>
    <xf numFmtId="0" fontId="7" fillId="0" borderId="36" xfId="0" applyFont="1" applyBorder="1"/>
    <xf numFmtId="164" fontId="0" fillId="0" borderId="32" xfId="0" applyNumberFormat="1" applyBorder="1" applyAlignment="1">
      <alignment wrapText="1"/>
    </xf>
    <xf numFmtId="164" fontId="0" fillId="0" borderId="33" xfId="0" applyNumberFormat="1" applyBorder="1" applyAlignment="1">
      <alignment wrapText="1"/>
    </xf>
    <xf numFmtId="0" fontId="7" fillId="0" borderId="26" xfId="0" applyFont="1" applyBorder="1"/>
    <xf numFmtId="0" fontId="8" fillId="0" borderId="37" xfId="0" applyFont="1" applyBorder="1"/>
    <xf numFmtId="164" fontId="2" fillId="2" borderId="19" xfId="1" applyNumberFormat="1" applyBorder="1"/>
    <xf numFmtId="0" fontId="8" fillId="0" borderId="31" xfId="0" applyFont="1" applyBorder="1"/>
    <xf numFmtId="0" fontId="0" fillId="0" borderId="0" xfId="0" applyBorder="1"/>
    <xf numFmtId="0" fontId="8" fillId="0" borderId="38" xfId="0" applyFont="1" applyBorder="1"/>
    <xf numFmtId="164" fontId="0" fillId="0" borderId="22" xfId="0" applyNumberFormat="1" applyBorder="1"/>
    <xf numFmtId="0" fontId="0" fillId="0" borderId="31" xfId="0" applyBorder="1"/>
    <xf numFmtId="0" fontId="0" fillId="0" borderId="37" xfId="0" applyBorder="1"/>
    <xf numFmtId="0" fontId="3" fillId="3" borderId="2" xfId="2" applyBorder="1"/>
    <xf numFmtId="164" fontId="0" fillId="0" borderId="0" xfId="0" applyNumberFormat="1" applyFill="1" applyBorder="1"/>
    <xf numFmtId="167" fontId="0" fillId="0" borderId="0" xfId="0" applyNumberFormat="1" applyFill="1" applyBorder="1"/>
    <xf numFmtId="0" fontId="0" fillId="0" borderId="22" xfId="0" applyBorder="1"/>
    <xf numFmtId="164" fontId="0" fillId="0" borderId="19" xfId="0" applyNumberFormat="1" applyBorder="1"/>
    <xf numFmtId="164" fontId="0" fillId="0" borderId="21" xfId="0" applyNumberFormat="1" applyBorder="1"/>
    <xf numFmtId="164" fontId="2" fillId="2" borderId="22" xfId="1" applyNumberFormat="1" applyBorder="1"/>
    <xf numFmtId="164" fontId="2" fillId="2" borderId="20" xfId="1" applyNumberFormat="1" applyBorder="1"/>
    <xf numFmtId="164" fontId="0" fillId="5" borderId="1" xfId="4" applyNumberFormat="1" applyFont="1"/>
    <xf numFmtId="0" fontId="0" fillId="0" borderId="34" xfId="0" applyBorder="1"/>
    <xf numFmtId="0" fontId="0" fillId="0" borderId="38" xfId="0" applyBorder="1"/>
    <xf numFmtId="0" fontId="3" fillId="3" borderId="11" xfId="2" applyBorder="1"/>
    <xf numFmtId="164" fontId="4" fillId="4" borderId="1" xfId="3" applyNumberFormat="1" applyBorder="1"/>
    <xf numFmtId="164" fontId="4" fillId="4" borderId="17" xfId="3" applyNumberFormat="1" applyBorder="1"/>
    <xf numFmtId="164" fontId="0" fillId="0" borderId="39" xfId="0" applyNumberFormat="1" applyBorder="1"/>
    <xf numFmtId="0" fontId="7" fillId="0" borderId="41" xfId="0" applyFont="1" applyBorder="1"/>
    <xf numFmtId="164" fontId="0" fillId="0" borderId="23" xfId="0" applyNumberFormat="1" applyBorder="1" applyAlignment="1">
      <alignment wrapText="1"/>
    </xf>
    <xf numFmtId="164" fontId="0" fillId="0" borderId="24" xfId="0" applyNumberFormat="1" applyBorder="1" applyAlignment="1">
      <alignment wrapText="1"/>
    </xf>
    <xf numFmtId="164" fontId="2" fillId="2" borderId="32" xfId="1" applyNumberFormat="1" applyBorder="1"/>
    <xf numFmtId="0" fontId="9" fillId="0" borderId="42" xfId="0" applyFont="1" applyBorder="1" applyAlignment="1">
      <alignment horizontal="center" vertical="center" wrapText="1"/>
    </xf>
    <xf numFmtId="0" fontId="9" fillId="0" borderId="43" xfId="0" applyFont="1" applyBorder="1" applyAlignment="1">
      <alignment horizontal="center" vertical="center" wrapText="1"/>
    </xf>
    <xf numFmtId="164" fontId="4" fillId="4" borderId="0" xfId="3" applyNumberFormat="1" applyBorder="1"/>
    <xf numFmtId="164" fontId="4" fillId="4" borderId="2" xfId="3" applyNumberFormat="1" applyBorder="1"/>
    <xf numFmtId="164" fontId="4" fillId="4" borderId="8" xfId="3" applyNumberFormat="1" applyBorder="1"/>
    <xf numFmtId="164" fontId="4" fillId="4" borderId="6" xfId="3" applyNumberFormat="1" applyBorder="1"/>
    <xf numFmtId="164" fontId="0" fillId="5" borderId="44" xfId="4" applyNumberFormat="1" applyFont="1" applyBorder="1"/>
    <xf numFmtId="164" fontId="0" fillId="0" borderId="6" xfId="0" applyNumberFormat="1" applyFill="1" applyBorder="1"/>
    <xf numFmtId="164" fontId="0" fillId="5" borderId="45" xfId="4" applyNumberFormat="1" applyFont="1" applyBorder="1"/>
    <xf numFmtId="164" fontId="2" fillId="2" borderId="0" xfId="1" applyNumberFormat="1" applyBorder="1"/>
    <xf numFmtId="164" fontId="4" fillId="4" borderId="12" xfId="3" applyNumberFormat="1" applyBorder="1"/>
    <xf numFmtId="164" fontId="0" fillId="5" borderId="46" xfId="4" applyNumberFormat="1" applyFont="1" applyBorder="1"/>
    <xf numFmtId="164" fontId="0" fillId="5" borderId="1" xfId="4" applyNumberFormat="1" applyFont="1" applyBorder="1"/>
    <xf numFmtId="0" fontId="0" fillId="0" borderId="14" xfId="0" applyBorder="1"/>
    <xf numFmtId="0" fontId="0" fillId="0" borderId="47" xfId="0" applyBorder="1" applyAlignment="1"/>
    <xf numFmtId="164" fontId="0" fillId="0" borderId="0" xfId="0" applyNumberFormat="1" applyBorder="1" applyAlignment="1">
      <alignment wrapText="1"/>
    </xf>
    <xf numFmtId="164" fontId="0" fillId="0" borderId="2" xfId="0" applyNumberFormat="1" applyBorder="1" applyAlignment="1">
      <alignment wrapText="1"/>
    </xf>
    <xf numFmtId="165" fontId="0" fillId="0" borderId="7" xfId="0" applyNumberFormat="1" applyBorder="1"/>
    <xf numFmtId="165" fontId="0" fillId="0" borderId="8" xfId="0" applyNumberFormat="1" applyBorder="1"/>
    <xf numFmtId="165" fontId="0" fillId="0" borderId="6" xfId="0" applyNumberFormat="1" applyBorder="1"/>
    <xf numFmtId="164" fontId="0" fillId="5" borderId="48" xfId="4" applyNumberFormat="1" applyFont="1" applyBorder="1"/>
    <xf numFmtId="164" fontId="0" fillId="5" borderId="49" xfId="4" applyNumberFormat="1" applyFont="1" applyBorder="1"/>
    <xf numFmtId="164" fontId="0" fillId="5" borderId="50" xfId="4" applyNumberFormat="1" applyFont="1" applyBorder="1"/>
    <xf numFmtId="164" fontId="0" fillId="5" borderId="51" xfId="4" applyNumberFormat="1" applyFont="1" applyBorder="1"/>
    <xf numFmtId="164" fontId="0" fillId="5" borderId="52" xfId="4" applyNumberFormat="1" applyFont="1" applyBorder="1"/>
    <xf numFmtId="164" fontId="0" fillId="0" borderId="53" xfId="0" applyNumberFormat="1" applyBorder="1"/>
    <xf numFmtId="164" fontId="0" fillId="5" borderId="54" xfId="4" applyNumberFormat="1" applyFont="1" applyBorder="1"/>
    <xf numFmtId="164" fontId="0" fillId="0" borderId="55" xfId="0" applyNumberFormat="1" applyBorder="1"/>
    <xf numFmtId="164" fontId="0" fillId="0" borderId="56" xfId="0" applyNumberFormat="1" applyBorder="1"/>
    <xf numFmtId="0" fontId="0" fillId="0" borderId="32" xfId="0" applyBorder="1"/>
    <xf numFmtId="0" fontId="0" fillId="0" borderId="33" xfId="0" applyBorder="1"/>
    <xf numFmtId="0" fontId="5" fillId="0" borderId="0" xfId="0" applyFont="1" applyAlignment="1">
      <alignment horizontal="center" wrapText="1"/>
    </xf>
    <xf numFmtId="0" fontId="5" fillId="0" borderId="40" xfId="0" applyFont="1" applyBorder="1" applyAlignment="1">
      <alignment horizontal="center" wrapText="1"/>
    </xf>
    <xf numFmtId="0" fontId="5" fillId="0" borderId="0" xfId="0" applyFont="1" applyBorder="1" applyAlignment="1">
      <alignment horizontal="center" wrapText="1"/>
    </xf>
  </cellXfs>
  <cellStyles count="5">
    <cellStyle name="Bad" xfId="2" builtinId="27"/>
    <cellStyle name="Good" xfId="1" builtinId="26"/>
    <cellStyle name="Neutral" xfId="3" builtinId="28"/>
    <cellStyle name="Normal" xfId="0" builtinId="0"/>
    <cellStyle name="Note" xfId="4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11"/>
  <sheetViews>
    <sheetView tabSelected="1" topLeftCell="L74" workbookViewId="0">
      <selection activeCell="O91" sqref="O91"/>
    </sheetView>
  </sheetViews>
  <sheetFormatPr defaultRowHeight="15" x14ac:dyDescent="0.25"/>
  <cols>
    <col min="1" max="1" width="24.7109375" customWidth="1"/>
    <col min="2" max="10" width="11.28515625" customWidth="1"/>
    <col min="11" max="11" width="9.5703125" bestFit="1" customWidth="1"/>
    <col min="14" max="14" width="24.28515625" customWidth="1"/>
    <col min="15" max="23" width="10.7109375" customWidth="1"/>
    <col min="24" max="24" width="13.42578125" customWidth="1"/>
    <col min="25" max="25" width="10.28515625" customWidth="1"/>
    <col min="26" max="26" width="35" customWidth="1"/>
    <col min="27" max="35" width="12.5703125" customWidth="1"/>
    <col min="37" max="37" width="10.5703125" customWidth="1"/>
    <col min="38" max="38" width="30" customWidth="1"/>
    <col min="39" max="47" width="10.28515625" customWidth="1"/>
  </cols>
  <sheetData>
    <row r="1" spans="1:47" ht="21" x14ac:dyDescent="0.35">
      <c r="A1" s="1" t="s">
        <v>0</v>
      </c>
      <c r="N1" s="1" t="s">
        <v>1</v>
      </c>
      <c r="Z1" s="1" t="s">
        <v>2</v>
      </c>
      <c r="AJ1" s="2"/>
      <c r="AL1" s="1" t="s">
        <v>3</v>
      </c>
    </row>
    <row r="2" spans="1:47" ht="21" x14ac:dyDescent="0.35">
      <c r="A2" s="1"/>
      <c r="AJ2" s="2"/>
    </row>
    <row r="3" spans="1:47" ht="21" x14ac:dyDescent="0.35">
      <c r="A3" s="3" t="s">
        <v>4</v>
      </c>
      <c r="N3" s="3" t="s">
        <v>4</v>
      </c>
      <c r="Z3" s="3" t="s">
        <v>4</v>
      </c>
      <c r="AJ3" s="2"/>
      <c r="AL3" s="3" t="s">
        <v>4</v>
      </c>
      <c r="AN3" s="1"/>
    </row>
    <row r="4" spans="1:47" ht="15.75" thickBot="1" x14ac:dyDescent="0.3">
      <c r="A4" s="4" t="s">
        <v>5</v>
      </c>
      <c r="B4" s="5" t="s">
        <v>6</v>
      </c>
      <c r="C4" s="5" t="s">
        <v>7</v>
      </c>
      <c r="D4" s="5" t="s">
        <v>8</v>
      </c>
      <c r="E4" s="5" t="s">
        <v>9</v>
      </c>
      <c r="F4" s="5" t="s">
        <v>10</v>
      </c>
      <c r="G4" s="6" t="s">
        <v>11</v>
      </c>
      <c r="H4" s="5" t="s">
        <v>12</v>
      </c>
      <c r="I4" s="5" t="s">
        <v>13</v>
      </c>
      <c r="J4" s="7" t="s">
        <v>14</v>
      </c>
      <c r="K4" s="8"/>
      <c r="L4" s="8"/>
      <c r="N4" s="2" t="s">
        <v>15</v>
      </c>
      <c r="O4" t="s">
        <v>6</v>
      </c>
      <c r="P4" t="s">
        <v>7</v>
      </c>
      <c r="Q4" t="s">
        <v>8</v>
      </c>
      <c r="R4" t="s">
        <v>9</v>
      </c>
      <c r="S4" t="s">
        <v>10</v>
      </c>
      <c r="T4" t="s">
        <v>11</v>
      </c>
      <c r="U4" t="s">
        <v>12</v>
      </c>
      <c r="V4" t="s">
        <v>13</v>
      </c>
      <c r="W4" t="s">
        <v>14</v>
      </c>
      <c r="X4" s="9"/>
      <c r="Y4" s="10"/>
      <c r="Z4" s="11" t="s">
        <v>15</v>
      </c>
      <c r="AA4" s="12" t="s">
        <v>6</v>
      </c>
      <c r="AB4" s="13" t="s">
        <v>7</v>
      </c>
      <c r="AC4" s="13" t="s">
        <v>8</v>
      </c>
      <c r="AD4" s="13" t="s">
        <v>9</v>
      </c>
      <c r="AE4" s="13" t="s">
        <v>10</v>
      </c>
      <c r="AF4" s="13" t="s">
        <v>11</v>
      </c>
      <c r="AG4" s="13" t="s">
        <v>12</v>
      </c>
      <c r="AH4" s="13" t="s">
        <v>13</v>
      </c>
      <c r="AI4" s="13" t="s">
        <v>14</v>
      </c>
      <c r="AJ4" s="2"/>
      <c r="AK4" s="14"/>
      <c r="AL4" s="15" t="s">
        <v>15</v>
      </c>
      <c r="AM4" s="128" t="s">
        <v>6</v>
      </c>
      <c r="AN4" s="128" t="s">
        <v>7</v>
      </c>
      <c r="AO4" s="128" t="s">
        <v>8</v>
      </c>
      <c r="AP4" s="128" t="s">
        <v>9</v>
      </c>
      <c r="AQ4" s="128" t="s">
        <v>10</v>
      </c>
      <c r="AR4" s="128" t="s">
        <v>11</v>
      </c>
      <c r="AS4" s="128" t="s">
        <v>12</v>
      </c>
      <c r="AT4" s="128" t="s">
        <v>13</v>
      </c>
      <c r="AU4" s="129" t="s">
        <v>14</v>
      </c>
    </row>
    <row r="5" spans="1:47" ht="15.75" thickTop="1" x14ac:dyDescent="0.25">
      <c r="A5" s="16" t="s">
        <v>16</v>
      </c>
      <c r="B5" s="17">
        <v>3.198732485495432</v>
      </c>
      <c r="C5" s="17">
        <v>6.6717181456791836</v>
      </c>
      <c r="D5" s="17">
        <v>0.7098197335030606</v>
      </c>
      <c r="E5" s="17">
        <v>0.99077271862008764</v>
      </c>
      <c r="F5" s="17">
        <v>2.1055063927844717</v>
      </c>
      <c r="G5" s="17">
        <v>1.5309739488592098</v>
      </c>
      <c r="H5" s="17">
        <v>0.84226964862381459</v>
      </c>
      <c r="I5" s="17">
        <v>0.48757627180087404</v>
      </c>
      <c r="J5" s="16">
        <v>0.39430423107615981</v>
      </c>
      <c r="N5" s="18" t="s">
        <v>17</v>
      </c>
      <c r="O5" s="19">
        <v>0.67118842548559421</v>
      </c>
      <c r="P5" s="20">
        <v>0.89322451451764828</v>
      </c>
      <c r="Q5" s="20">
        <v>1.305304720835599</v>
      </c>
      <c r="R5" s="20">
        <v>1.6008291886446946</v>
      </c>
      <c r="S5" s="20">
        <v>2.4067586686579112</v>
      </c>
      <c r="T5" s="20">
        <v>1.793655823324142</v>
      </c>
      <c r="U5" s="20">
        <v>1.6111576590931131</v>
      </c>
      <c r="V5" s="20">
        <v>1.4981020511419696</v>
      </c>
      <c r="W5" s="21">
        <v>1.1044384639030809</v>
      </c>
      <c r="X5" s="10"/>
      <c r="Y5" s="14"/>
      <c r="Z5" s="22" t="s">
        <v>18</v>
      </c>
      <c r="AA5" s="17"/>
      <c r="AB5" s="17"/>
      <c r="AC5" s="17"/>
      <c r="AD5" s="17"/>
      <c r="AE5" s="17"/>
      <c r="AF5" s="17"/>
      <c r="AG5" s="17"/>
      <c r="AH5" s="17"/>
      <c r="AI5" s="17"/>
      <c r="AJ5" s="23"/>
      <c r="AK5" s="14"/>
      <c r="AL5" s="24" t="s">
        <v>19</v>
      </c>
      <c r="AM5" s="19">
        <v>3.5762915576309484</v>
      </c>
      <c r="AN5" s="20">
        <v>9.2183784567671925</v>
      </c>
      <c r="AO5" s="20">
        <v>2.2628765523187138</v>
      </c>
      <c r="AP5" s="20">
        <v>2.0684902746795699</v>
      </c>
      <c r="AQ5" s="20">
        <v>2.8924511065527039</v>
      </c>
      <c r="AR5" s="20">
        <v>1.6505640155525474</v>
      </c>
      <c r="AS5" s="20">
        <v>1.2659038836289505</v>
      </c>
      <c r="AT5" s="20">
        <v>1.7662293434830407</v>
      </c>
      <c r="AU5" s="21">
        <v>1.0289682846260089</v>
      </c>
    </row>
    <row r="6" spans="1:47" x14ac:dyDescent="0.25">
      <c r="A6" s="25" t="s">
        <v>20</v>
      </c>
      <c r="B6" s="17">
        <v>3.6278960576710371</v>
      </c>
      <c r="C6" s="17">
        <v>7.2200366827931708</v>
      </c>
      <c r="D6" s="17">
        <v>1.1748375736929508</v>
      </c>
      <c r="E6" s="17">
        <v>1.536716906101951</v>
      </c>
      <c r="F6" s="17">
        <v>2.3287761799598963</v>
      </c>
      <c r="G6" s="17">
        <v>0.54632106227344668</v>
      </c>
      <c r="H6" s="17">
        <v>0.72833560543823173</v>
      </c>
      <c r="I6" s="17">
        <v>0.47756779354158335</v>
      </c>
      <c r="J6" s="25">
        <v>0.48613814453196519</v>
      </c>
      <c r="N6" s="23" t="s">
        <v>21</v>
      </c>
      <c r="O6" s="135"/>
      <c r="P6" s="28">
        <v>3.8865372012486716</v>
      </c>
      <c r="Q6" s="28">
        <v>1.275859552766849</v>
      </c>
      <c r="R6" s="28">
        <v>1.1507293241711836</v>
      </c>
      <c r="S6" s="28">
        <v>2.3227983797852296</v>
      </c>
      <c r="T6" s="28">
        <v>1.4598632242181984</v>
      </c>
      <c r="U6" s="28">
        <v>0.86623907786257803</v>
      </c>
      <c r="V6" s="28">
        <v>0.59844516753034027</v>
      </c>
      <c r="W6" s="25">
        <v>0.42733401741664317</v>
      </c>
      <c r="X6" s="10"/>
      <c r="Y6" s="14"/>
      <c r="Z6" s="23" t="s">
        <v>22</v>
      </c>
      <c r="AA6" s="17">
        <v>2.765409276621142</v>
      </c>
      <c r="AB6" s="17">
        <v>2.9598116289290339</v>
      </c>
      <c r="AC6" s="17">
        <v>2.1126046227457596</v>
      </c>
      <c r="AD6" s="17">
        <v>2.4518079350378956</v>
      </c>
      <c r="AE6" s="17">
        <v>2.3380844698744148</v>
      </c>
      <c r="AF6" s="17">
        <v>1.9848474033510652</v>
      </c>
      <c r="AG6" s="17">
        <v>0.38823611240841188</v>
      </c>
      <c r="AH6" s="17">
        <v>1.3247900461997237</v>
      </c>
      <c r="AI6" s="25">
        <v>0.42125571978458898</v>
      </c>
      <c r="AJ6" s="2"/>
      <c r="AK6" s="14"/>
      <c r="AL6" s="23"/>
      <c r="AM6" s="27"/>
      <c r="AN6" s="28"/>
      <c r="AO6" s="28"/>
      <c r="AP6" s="28"/>
      <c r="AQ6" s="28"/>
      <c r="AR6" s="28"/>
      <c r="AS6" s="28"/>
      <c r="AT6" s="28"/>
      <c r="AU6" s="25"/>
    </row>
    <row r="7" spans="1:47" x14ac:dyDescent="0.25">
      <c r="A7" s="25" t="s">
        <v>23</v>
      </c>
      <c r="B7" s="17">
        <v>3.100620138355684</v>
      </c>
      <c r="C7" s="17">
        <v>5.209202457986569</v>
      </c>
      <c r="D7" s="17">
        <v>0.87216678156186089</v>
      </c>
      <c r="E7" s="17">
        <v>1.3363805137894018</v>
      </c>
      <c r="F7" s="17">
        <v>1.8205410236248192</v>
      </c>
      <c r="G7" s="17">
        <v>1.39491227830042</v>
      </c>
      <c r="H7" s="17">
        <v>0.44852331241765891</v>
      </c>
      <c r="I7" s="17">
        <v>0.51991964519276823</v>
      </c>
      <c r="J7" s="25">
        <v>0.3138955471121318</v>
      </c>
      <c r="N7" s="23" t="s">
        <v>24</v>
      </c>
      <c r="O7" s="28">
        <v>2.2090826736704816</v>
      </c>
      <c r="P7" s="28">
        <v>3.458313998021286</v>
      </c>
      <c r="Q7" s="28">
        <v>1.9079782905480842</v>
      </c>
      <c r="R7" s="28">
        <v>1.3909442389049211</v>
      </c>
      <c r="S7" s="28">
        <v>1.6996907752543071</v>
      </c>
      <c r="T7" s="28">
        <v>1.4077454916970678</v>
      </c>
      <c r="U7" s="28">
        <v>0.79878783830108468</v>
      </c>
      <c r="V7" s="28">
        <v>1.917618743465652</v>
      </c>
      <c r="W7" s="25">
        <v>0.73697817825590539</v>
      </c>
      <c r="X7" s="10"/>
      <c r="Y7" s="14"/>
      <c r="Z7" s="23" t="s">
        <v>25</v>
      </c>
      <c r="AA7" s="17">
        <v>2.137187615000447</v>
      </c>
      <c r="AB7" s="17">
        <v>6.241505008962255</v>
      </c>
      <c r="AC7" s="17">
        <v>1.3648025934006929</v>
      </c>
      <c r="AD7" s="17">
        <v>0.96769942758763627</v>
      </c>
      <c r="AE7" s="17">
        <v>1.9909667757285416</v>
      </c>
      <c r="AF7" s="17">
        <v>1.0561304234520081</v>
      </c>
      <c r="AG7" s="17">
        <v>0.46146356960752782</v>
      </c>
      <c r="AH7" s="17">
        <v>0.68078883186151418</v>
      </c>
      <c r="AI7" s="25">
        <v>0.42814704415803972</v>
      </c>
      <c r="AJ7" s="2"/>
      <c r="AK7" s="14"/>
      <c r="AL7" s="23" t="s">
        <v>26</v>
      </c>
      <c r="AM7" s="27">
        <v>1.5529740203323008</v>
      </c>
      <c r="AN7" s="28">
        <v>19.335038371623757</v>
      </c>
      <c r="AO7" s="28">
        <v>2.9479326564915294</v>
      </c>
      <c r="AP7" s="28">
        <v>1.0674732710556569</v>
      </c>
      <c r="AQ7" s="28">
        <v>3.2962318374246156</v>
      </c>
      <c r="AR7" s="28">
        <v>1.452863034708924</v>
      </c>
      <c r="AS7" s="28">
        <v>2.0639405683822565</v>
      </c>
      <c r="AT7" s="28">
        <v>1.7599929749979724</v>
      </c>
      <c r="AU7" s="25">
        <v>0.84013756394212813</v>
      </c>
    </row>
    <row r="8" spans="1:47" x14ac:dyDescent="0.25">
      <c r="A8" s="25" t="s">
        <v>27</v>
      </c>
      <c r="B8" s="17">
        <v>3.6453882759110101</v>
      </c>
      <c r="C8" s="17">
        <v>7.4160089446277979</v>
      </c>
      <c r="D8" s="17">
        <v>1.0924392394434974</v>
      </c>
      <c r="E8" s="17">
        <v>0.98119584070140498</v>
      </c>
      <c r="F8" s="17">
        <v>4.2705320145236989</v>
      </c>
      <c r="G8" s="17">
        <v>1.073840003342527</v>
      </c>
      <c r="H8" s="17">
        <v>1.0323196959652843</v>
      </c>
      <c r="I8" s="17">
        <v>0.8248692293761023</v>
      </c>
      <c r="J8" s="25">
        <v>0.4257767263316965</v>
      </c>
      <c r="M8" t="s">
        <v>28</v>
      </c>
      <c r="N8" s="26" t="s">
        <v>29</v>
      </c>
      <c r="O8" s="27">
        <v>0.5042922014504313</v>
      </c>
      <c r="P8" s="28">
        <v>1.087890092021141</v>
      </c>
      <c r="Q8" s="28">
        <v>1.197106664063019</v>
      </c>
      <c r="R8" s="28">
        <v>1.6541570795906895</v>
      </c>
      <c r="S8" s="28">
        <v>2.4401284055605688</v>
      </c>
      <c r="T8" s="28">
        <v>0.80899014471266617</v>
      </c>
      <c r="U8" s="28">
        <v>0.75382828145822189</v>
      </c>
      <c r="V8" s="28">
        <v>0.64106895521275564</v>
      </c>
      <c r="W8" s="25">
        <v>0.49969951429525911</v>
      </c>
      <c r="X8" s="10"/>
      <c r="Y8" s="14"/>
      <c r="Z8" s="23" t="s">
        <v>30</v>
      </c>
      <c r="AA8" s="17">
        <v>1.8490960486198131</v>
      </c>
      <c r="AB8" s="17">
        <v>2.6672611286071648</v>
      </c>
      <c r="AC8" s="17">
        <v>1.6766862361205668</v>
      </c>
      <c r="AD8" s="17">
        <v>2.8006994146246482</v>
      </c>
      <c r="AE8" s="17">
        <v>1.5343176848490172</v>
      </c>
      <c r="AF8" s="17">
        <v>1.5469329659860915</v>
      </c>
      <c r="AG8" s="17">
        <v>1.2610487192859696</v>
      </c>
      <c r="AH8" s="17">
        <v>0.91532448055496163</v>
      </c>
      <c r="AI8" s="25">
        <v>1.154521362541419</v>
      </c>
      <c r="AJ8" s="2"/>
      <c r="AL8" s="23" t="s">
        <v>31</v>
      </c>
      <c r="AM8" s="27">
        <v>2.4047556550857379</v>
      </c>
      <c r="AN8" s="28">
        <v>6.1650982422749836</v>
      </c>
      <c r="AO8" s="28">
        <v>1.6668352239177742</v>
      </c>
      <c r="AP8" s="28">
        <v>0.89480855359371936</v>
      </c>
      <c r="AQ8" s="28">
        <v>1.237123417072977</v>
      </c>
      <c r="AR8" s="28"/>
      <c r="AS8" s="28">
        <v>1.0485205652326013</v>
      </c>
      <c r="AT8" s="28">
        <v>1.927561819181635</v>
      </c>
      <c r="AU8" s="25">
        <v>1.056933376756142</v>
      </c>
    </row>
    <row r="9" spans="1:47" x14ac:dyDescent="0.25">
      <c r="A9" s="25" t="s">
        <v>32</v>
      </c>
      <c r="B9" s="17">
        <v>3.0980126376736714</v>
      </c>
      <c r="C9" s="17">
        <v>9.8456082584403806</v>
      </c>
      <c r="D9" s="17">
        <v>1.0825483395873965</v>
      </c>
      <c r="E9" s="17">
        <v>1.4887247767028104</v>
      </c>
      <c r="F9" s="17">
        <v>2.1161789150305097</v>
      </c>
      <c r="G9" s="17">
        <v>0.87712067387422765</v>
      </c>
      <c r="H9" s="17">
        <v>0.64312370068793334</v>
      </c>
      <c r="I9" s="17">
        <v>0.41076919874252427</v>
      </c>
      <c r="J9" s="25">
        <v>0.49061139552648081</v>
      </c>
      <c r="M9" t="s">
        <v>28</v>
      </c>
      <c r="N9" s="26" t="s">
        <v>33</v>
      </c>
      <c r="O9" s="27">
        <v>3.9900259813008558</v>
      </c>
      <c r="P9" s="102"/>
      <c r="Q9" s="28">
        <v>3.3754225622164249</v>
      </c>
      <c r="R9" s="106"/>
      <c r="S9" s="28">
        <v>2.0224697350382383</v>
      </c>
      <c r="T9" s="28">
        <v>0.95540151954754704</v>
      </c>
      <c r="U9" s="28">
        <v>2.0572862300314685</v>
      </c>
      <c r="V9" s="28">
        <v>0.96853649412961496</v>
      </c>
      <c r="W9" s="25">
        <v>0.81198938206136151</v>
      </c>
      <c r="X9" s="10"/>
      <c r="Y9" s="14"/>
      <c r="Z9" s="23" t="s">
        <v>34</v>
      </c>
      <c r="AA9" s="17">
        <v>2.12579958989572</v>
      </c>
      <c r="AB9" s="102"/>
      <c r="AC9" s="17">
        <v>1.4747345154851117</v>
      </c>
      <c r="AD9" s="102"/>
      <c r="AE9" s="17">
        <v>1.8191229645544835</v>
      </c>
      <c r="AF9" s="17">
        <v>1.2145852706294356</v>
      </c>
      <c r="AG9" s="17">
        <v>0.70590985202719625</v>
      </c>
      <c r="AH9" s="17">
        <v>0.31143052659937459</v>
      </c>
      <c r="AI9" s="25">
        <v>0.40103169326123866</v>
      </c>
      <c r="AJ9" s="2"/>
      <c r="AL9" s="23" t="s">
        <v>35</v>
      </c>
      <c r="AM9" s="27">
        <v>3.1225965648482101</v>
      </c>
      <c r="AN9" s="28">
        <v>7.560179075998386</v>
      </c>
      <c r="AO9" s="28">
        <v>1.8290212305633637</v>
      </c>
      <c r="AP9" s="28">
        <v>1.7648131086843668</v>
      </c>
      <c r="AQ9" s="28">
        <v>3.649395891865876</v>
      </c>
      <c r="AR9" s="28">
        <v>2.9025848948136383</v>
      </c>
      <c r="AS9" s="28">
        <v>0.49684879171114477</v>
      </c>
      <c r="AT9" s="28">
        <v>1.1804065670597959</v>
      </c>
      <c r="AU9" s="25">
        <v>0.63976281559838144</v>
      </c>
    </row>
    <row r="10" spans="1:47" ht="15.75" thickBot="1" x14ac:dyDescent="0.3">
      <c r="A10" s="25" t="s">
        <v>36</v>
      </c>
      <c r="B10" s="17">
        <v>2.5902624038576749</v>
      </c>
      <c r="C10" s="17">
        <v>4.8097055405348721</v>
      </c>
      <c r="D10" s="17">
        <v>0.61060180834288447</v>
      </c>
      <c r="E10" s="17">
        <v>0.62673226479951805</v>
      </c>
      <c r="F10" s="17">
        <v>1.7537742108084968</v>
      </c>
      <c r="G10" s="17">
        <v>0.9033569206512877</v>
      </c>
      <c r="H10" s="17">
        <v>0.67923221601761385</v>
      </c>
      <c r="I10" s="17">
        <v>0.53241452431621195</v>
      </c>
      <c r="J10" s="25">
        <v>0.41906723845126964</v>
      </c>
      <c r="N10" s="12" t="s">
        <v>37</v>
      </c>
      <c r="O10" s="29">
        <v>1.1067157726800361</v>
      </c>
      <c r="P10" s="30">
        <v>1.9783353954389797</v>
      </c>
      <c r="Q10" s="30">
        <v>2.0162614877448579</v>
      </c>
      <c r="R10" s="119"/>
      <c r="S10" s="30">
        <v>1.2133969909626678</v>
      </c>
      <c r="T10" s="30">
        <v>0.85988767870263449</v>
      </c>
      <c r="U10" s="30">
        <v>1.1322761903999761</v>
      </c>
      <c r="V10" s="30">
        <v>1.7340251604960131</v>
      </c>
      <c r="W10" s="31">
        <v>1.3461668472811741</v>
      </c>
      <c r="X10" s="10"/>
      <c r="Y10" s="14" t="s">
        <v>28</v>
      </c>
      <c r="Z10" s="23" t="s">
        <v>38</v>
      </c>
      <c r="AA10" s="17">
        <v>1.9619275431884984</v>
      </c>
      <c r="AB10" s="17">
        <v>2.7858695141020764</v>
      </c>
      <c r="AC10" s="17">
        <v>0.93620905032782165</v>
      </c>
      <c r="AD10" s="17">
        <v>1.1805403359995059</v>
      </c>
      <c r="AE10" s="17">
        <v>1.1951143180902475</v>
      </c>
      <c r="AF10" s="17">
        <v>1.3977481991056078</v>
      </c>
      <c r="AG10" s="17">
        <v>0.59194986944569006</v>
      </c>
      <c r="AH10" s="17">
        <v>0.75751506331415797</v>
      </c>
      <c r="AI10" s="25">
        <v>0.90793875146086245</v>
      </c>
      <c r="AJ10" s="2"/>
      <c r="AL10" s="23" t="s">
        <v>39</v>
      </c>
      <c r="AM10" s="27">
        <v>2.5332277555542988</v>
      </c>
      <c r="AN10" s="28">
        <v>3.3442491393570171</v>
      </c>
      <c r="AO10" s="28">
        <v>2.1271259730256982</v>
      </c>
      <c r="AP10" s="28">
        <v>1.0749593061387488</v>
      </c>
      <c r="AQ10" s="28">
        <v>1.0661205784404564</v>
      </c>
      <c r="AR10" s="28">
        <v>2.1560030117846303</v>
      </c>
      <c r="AS10" s="28">
        <v>0.9162783051102571</v>
      </c>
      <c r="AT10" s="28">
        <v>1.3252063272178716</v>
      </c>
      <c r="AU10" s="25">
        <v>0.46735332657892509</v>
      </c>
    </row>
    <row r="11" spans="1:47" ht="15.75" thickBot="1" x14ac:dyDescent="0.3">
      <c r="A11" s="25" t="s">
        <v>40</v>
      </c>
      <c r="B11" s="17">
        <v>2.1124053485886707</v>
      </c>
      <c r="C11" s="17">
        <v>3.7242122858172189</v>
      </c>
      <c r="D11" s="17">
        <v>1.5602885401771238</v>
      </c>
      <c r="E11" s="17">
        <v>3.2633016246540345</v>
      </c>
      <c r="F11" s="17">
        <v>1.6071651071622872</v>
      </c>
      <c r="G11" s="17">
        <v>1.0932194109694275</v>
      </c>
      <c r="H11" s="102"/>
      <c r="I11" s="102"/>
      <c r="J11" s="102"/>
      <c r="N11" t="s">
        <v>41</v>
      </c>
      <c r="O11" s="17">
        <f t="shared" ref="O11:W11" si="0">AVERAGE(O5:O10)</f>
        <v>1.69626101091748</v>
      </c>
      <c r="P11" s="17">
        <f t="shared" si="0"/>
        <v>2.2608602402495448</v>
      </c>
      <c r="Q11" s="17">
        <f t="shared" si="0"/>
        <v>1.846322213029139</v>
      </c>
      <c r="R11" s="17">
        <f t="shared" si="0"/>
        <v>1.449164957827872</v>
      </c>
      <c r="S11" s="17">
        <f t="shared" si="0"/>
        <v>2.0175404925431537</v>
      </c>
      <c r="T11" s="17">
        <f t="shared" si="0"/>
        <v>1.214257313700376</v>
      </c>
      <c r="U11" s="17">
        <f t="shared" si="0"/>
        <v>1.2032625461910735</v>
      </c>
      <c r="V11" s="17">
        <f t="shared" si="0"/>
        <v>1.2262994286627242</v>
      </c>
      <c r="W11" s="17">
        <f t="shared" si="0"/>
        <v>0.8211010672022373</v>
      </c>
      <c r="X11" s="10"/>
      <c r="Y11" s="14" t="s">
        <v>28</v>
      </c>
      <c r="Z11" s="23" t="s">
        <v>42</v>
      </c>
      <c r="AA11" s="17">
        <v>2.6302350529342342</v>
      </c>
      <c r="AB11" s="17">
        <v>3.832094546046759</v>
      </c>
      <c r="AC11" s="17">
        <v>1.3447326035897802</v>
      </c>
      <c r="AD11" s="17">
        <v>1.1576866443870595</v>
      </c>
      <c r="AE11" s="17">
        <v>1.3389092653844124</v>
      </c>
      <c r="AF11" s="17">
        <v>1.4606776306110483</v>
      </c>
      <c r="AG11" s="17">
        <v>1.7003651292400015</v>
      </c>
      <c r="AH11" s="17">
        <v>1.2302630124047675</v>
      </c>
      <c r="AI11" s="25">
        <v>0.81286362327844552</v>
      </c>
      <c r="AJ11" s="2"/>
      <c r="AK11" s="40"/>
      <c r="AL11" s="32" t="s">
        <v>95</v>
      </c>
      <c r="AM11" s="30">
        <v>3.9054277841802199</v>
      </c>
      <c r="AN11" s="30">
        <v>7.6196196070832132</v>
      </c>
      <c r="AO11" s="30">
        <v>1.8400116494831669</v>
      </c>
      <c r="AP11" s="30">
        <v>1.1070220716391546</v>
      </c>
      <c r="AQ11" s="30">
        <v>1.6852406279240308</v>
      </c>
      <c r="AR11" s="30">
        <v>1.906199404443069</v>
      </c>
      <c r="AS11" s="30">
        <v>2.6651364717878034</v>
      </c>
      <c r="AT11" s="30">
        <v>1.2078475764609347</v>
      </c>
      <c r="AU11" s="31">
        <v>1.0060259242444705</v>
      </c>
    </row>
    <row r="12" spans="1:47" ht="15.75" x14ac:dyDescent="0.25">
      <c r="A12" s="2" t="s">
        <v>43</v>
      </c>
      <c r="B12" s="102"/>
      <c r="C12" s="102"/>
      <c r="D12" s="102"/>
      <c r="E12" s="102"/>
      <c r="F12" s="102"/>
      <c r="G12" s="102"/>
      <c r="H12" s="102"/>
      <c r="I12" s="102"/>
      <c r="J12" s="102"/>
      <c r="N12" t="s">
        <v>44</v>
      </c>
      <c r="O12" s="17">
        <f>_xlfn.STDEV.S(O5:O10)</f>
        <v>1.4442533393782881</v>
      </c>
      <c r="P12" s="17">
        <f t="shared" ref="P12:W12" si="1">_xlfn.STDEV.S(P5:P10)</f>
        <v>1.3604069077295804</v>
      </c>
      <c r="Q12" s="17">
        <f t="shared" si="1"/>
        <v>0.82588584071927329</v>
      </c>
      <c r="R12" s="17">
        <f t="shared" si="1"/>
        <v>0.22911226392466502</v>
      </c>
      <c r="S12" s="17">
        <f t="shared" si="1"/>
        <v>0.48393247915722842</v>
      </c>
      <c r="T12" s="17">
        <f t="shared" si="1"/>
        <v>0.39756463874299641</v>
      </c>
      <c r="U12" s="17">
        <f t="shared" si="1"/>
        <v>0.52534744774120845</v>
      </c>
      <c r="V12" s="17">
        <f t="shared" si="1"/>
        <v>0.56792990589816994</v>
      </c>
      <c r="W12" s="17">
        <f t="shared" si="1"/>
        <v>0.35255787744362338</v>
      </c>
      <c r="X12" s="10"/>
      <c r="Y12" s="14"/>
      <c r="Z12" s="23" t="s">
        <v>45</v>
      </c>
      <c r="AA12" s="17">
        <v>2.4777271432030514</v>
      </c>
      <c r="AB12" s="17">
        <v>5.0442258559570083</v>
      </c>
      <c r="AC12" s="17">
        <v>1.6022336380824496</v>
      </c>
      <c r="AD12" s="17">
        <v>1.0268465720091073</v>
      </c>
      <c r="AE12" s="17">
        <v>4.8341940298362314</v>
      </c>
      <c r="AF12" s="17">
        <v>1.7587867378309761</v>
      </c>
      <c r="AG12" s="17">
        <v>1.7511558339293221</v>
      </c>
      <c r="AH12" s="17">
        <v>0.79491120001422999</v>
      </c>
      <c r="AI12" s="25">
        <v>0.61406820689941932</v>
      </c>
      <c r="AJ12" s="2"/>
      <c r="AL12" s="33" t="s">
        <v>41</v>
      </c>
      <c r="AM12" s="34">
        <f>AVERAGE(AM5:AM11)</f>
        <v>2.8492122229386196</v>
      </c>
      <c r="AN12" s="34">
        <f t="shared" ref="AN12:AU12" si="2">AVERAGE(AN5:AN11)</f>
        <v>8.8737604821840925</v>
      </c>
      <c r="AO12" s="34">
        <f t="shared" si="2"/>
        <v>2.112300547633374</v>
      </c>
      <c r="AP12" s="34">
        <f t="shared" si="2"/>
        <v>1.3295944309652028</v>
      </c>
      <c r="AQ12" s="34">
        <f t="shared" si="2"/>
        <v>2.3044272432134432</v>
      </c>
      <c r="AR12" s="34">
        <f t="shared" si="2"/>
        <v>2.0136428722605615</v>
      </c>
      <c r="AS12" s="34">
        <f t="shared" si="2"/>
        <v>1.4094380976421688</v>
      </c>
      <c r="AT12" s="34">
        <f t="shared" si="2"/>
        <v>1.5278741014002086</v>
      </c>
      <c r="AU12" s="34">
        <f t="shared" si="2"/>
        <v>0.83986354862434265</v>
      </c>
    </row>
    <row r="13" spans="1:47" ht="15.75" x14ac:dyDescent="0.25">
      <c r="A13" s="25" t="s">
        <v>46</v>
      </c>
      <c r="B13" s="17">
        <v>3.7451991950827312</v>
      </c>
      <c r="C13" s="17">
        <v>5.9632177300100775</v>
      </c>
      <c r="D13" s="17">
        <v>1.1587136915356631</v>
      </c>
      <c r="E13" s="17">
        <v>1.2311173879341126</v>
      </c>
      <c r="F13" s="17">
        <v>2.4081703999305426</v>
      </c>
      <c r="G13" s="17">
        <v>1.1350073099689828</v>
      </c>
      <c r="H13" s="17">
        <v>1.6113556836072118</v>
      </c>
      <c r="I13" s="17">
        <v>0.90594377251551472</v>
      </c>
      <c r="J13" s="25">
        <v>0.62436826008181578</v>
      </c>
      <c r="N13" t="s">
        <v>47</v>
      </c>
      <c r="O13">
        <f t="shared" ref="O13:W13" si="3">COUNT(O5:O10)</f>
        <v>5</v>
      </c>
      <c r="P13">
        <f t="shared" si="3"/>
        <v>5</v>
      </c>
      <c r="Q13">
        <f t="shared" si="3"/>
        <v>6</v>
      </c>
      <c r="R13">
        <f t="shared" si="3"/>
        <v>4</v>
      </c>
      <c r="S13">
        <f t="shared" si="3"/>
        <v>6</v>
      </c>
      <c r="T13">
        <f t="shared" si="3"/>
        <v>6</v>
      </c>
      <c r="U13">
        <f t="shared" si="3"/>
        <v>6</v>
      </c>
      <c r="V13">
        <f t="shared" si="3"/>
        <v>6</v>
      </c>
      <c r="W13">
        <f t="shared" si="3"/>
        <v>6</v>
      </c>
      <c r="X13" s="10"/>
      <c r="Y13" s="14"/>
      <c r="Z13" s="23" t="s">
        <v>48</v>
      </c>
      <c r="AA13" s="17">
        <v>2.0987788261640481</v>
      </c>
      <c r="AB13" s="17">
        <v>4.7371925166788165</v>
      </c>
      <c r="AC13" s="17">
        <v>1.0652361533642247</v>
      </c>
      <c r="AD13" s="17">
        <v>0.81397752704955373</v>
      </c>
      <c r="AE13" s="17">
        <v>1.6563474505520133</v>
      </c>
      <c r="AF13" s="102"/>
      <c r="AG13" s="17">
        <v>0.59748208640278611</v>
      </c>
      <c r="AH13" s="17">
        <v>0.8019087592356402</v>
      </c>
      <c r="AI13" s="25">
        <v>0.60675306485657521</v>
      </c>
      <c r="AJ13" s="2"/>
      <c r="AL13" s="33" t="s">
        <v>44</v>
      </c>
      <c r="AM13" s="34">
        <f>_xlfn.STDEV.S(AM5:AM11)</f>
        <v>0.85983672535879152</v>
      </c>
      <c r="AN13" s="34">
        <f t="shared" ref="AN13:AU13" si="4">_xlfn.STDEV.S(AN5:AN11)</f>
        <v>5.4912258903476783</v>
      </c>
      <c r="AO13" s="34">
        <f t="shared" si="4"/>
        <v>0.46346557972482599</v>
      </c>
      <c r="AP13" s="34">
        <f t="shared" si="4"/>
        <v>0.47063916727347443</v>
      </c>
      <c r="AQ13" s="34">
        <f t="shared" si="4"/>
        <v>1.113042856378998</v>
      </c>
      <c r="AR13" s="34">
        <f t="shared" si="4"/>
        <v>0.56310050389685429</v>
      </c>
      <c r="AS13" s="34">
        <f t="shared" si="4"/>
        <v>0.80399518022182959</v>
      </c>
      <c r="AT13" s="34">
        <f t="shared" si="4"/>
        <v>0.32700689761267099</v>
      </c>
      <c r="AU13" s="34">
        <f t="shared" si="4"/>
        <v>0.24053860002311497</v>
      </c>
    </row>
    <row r="14" spans="1:47" ht="15.75" x14ac:dyDescent="0.25">
      <c r="A14" s="25" t="s">
        <v>49</v>
      </c>
      <c r="B14" s="17">
        <v>3.4665818480141857</v>
      </c>
      <c r="C14" s="17">
        <v>4.4705823804488967</v>
      </c>
      <c r="D14" s="17">
        <v>1.4054523847587446</v>
      </c>
      <c r="E14" s="17">
        <v>1.5541420692425356</v>
      </c>
      <c r="F14" s="17">
        <v>1.9847054957240633</v>
      </c>
      <c r="G14" s="17">
        <v>1.3132376106290686</v>
      </c>
      <c r="H14" s="17">
        <v>1.7022972536221554</v>
      </c>
      <c r="I14" s="17">
        <v>0.61818365598890446</v>
      </c>
      <c r="J14" s="25">
        <v>0.49348050477352551</v>
      </c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4"/>
      <c r="Z14" s="23" t="s">
        <v>50</v>
      </c>
      <c r="AA14" s="17">
        <v>3.4633468780291494</v>
      </c>
      <c r="AB14" s="17">
        <v>6.7636844982277795</v>
      </c>
      <c r="AC14" s="17">
        <v>1.8200198999158255</v>
      </c>
      <c r="AD14" s="17">
        <v>1.1132450302342844</v>
      </c>
      <c r="AE14" s="17">
        <v>1.7375446050613583</v>
      </c>
      <c r="AF14" s="17">
        <v>1.9282120964016287</v>
      </c>
      <c r="AG14" s="17">
        <v>1.3391939117624239</v>
      </c>
      <c r="AH14" s="17">
        <v>0.77657949416033145</v>
      </c>
      <c r="AI14" s="25">
        <v>1.6763681294254136</v>
      </c>
      <c r="AJ14" s="2"/>
      <c r="AL14" s="33" t="s">
        <v>47</v>
      </c>
      <c r="AM14" s="35">
        <f>COUNT(AM5:AM11)</f>
        <v>6</v>
      </c>
      <c r="AN14" s="35">
        <f t="shared" ref="AN14:AU14" si="5">COUNT(AN5:AN11)</f>
        <v>6</v>
      </c>
      <c r="AO14" s="35">
        <f t="shared" si="5"/>
        <v>6</v>
      </c>
      <c r="AP14" s="35">
        <f t="shared" si="5"/>
        <v>6</v>
      </c>
      <c r="AQ14" s="35">
        <f t="shared" si="5"/>
        <v>6</v>
      </c>
      <c r="AR14" s="35">
        <f t="shared" si="5"/>
        <v>5</v>
      </c>
      <c r="AS14" s="35">
        <f t="shared" si="5"/>
        <v>6</v>
      </c>
      <c r="AT14" s="35">
        <f t="shared" si="5"/>
        <v>6</v>
      </c>
      <c r="AU14" s="35">
        <f t="shared" si="5"/>
        <v>6</v>
      </c>
    </row>
    <row r="15" spans="1:47" x14ac:dyDescent="0.25">
      <c r="A15" s="25" t="s">
        <v>51</v>
      </c>
      <c r="B15" s="17">
        <v>3.2942511178346101</v>
      </c>
      <c r="C15" s="17">
        <v>9.8040106158699576</v>
      </c>
      <c r="D15" s="17">
        <v>1.3263715667654792</v>
      </c>
      <c r="E15" s="17">
        <v>1.3222835560590132</v>
      </c>
      <c r="F15" s="17">
        <v>1.7098214683961765</v>
      </c>
      <c r="G15" s="17">
        <v>1.4941165278963024</v>
      </c>
      <c r="H15" s="17">
        <v>1.3456118410985978</v>
      </c>
      <c r="I15" s="17">
        <v>0.5603072069166769</v>
      </c>
      <c r="J15" s="25">
        <v>0.62973321740557453</v>
      </c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4"/>
      <c r="Z15" s="60" t="s">
        <v>52</v>
      </c>
      <c r="AA15" s="17"/>
      <c r="AB15" s="17"/>
      <c r="AC15" s="17"/>
      <c r="AD15" s="17"/>
      <c r="AE15" s="17"/>
      <c r="AF15" s="17"/>
      <c r="AG15" s="17"/>
      <c r="AH15" s="17"/>
      <c r="AI15" s="25"/>
      <c r="AJ15" s="2"/>
      <c r="AM15" s="34"/>
      <c r="AN15" s="34"/>
      <c r="AO15" s="34"/>
      <c r="AP15" s="34"/>
      <c r="AQ15" s="34"/>
      <c r="AR15" s="34"/>
      <c r="AS15" s="34"/>
      <c r="AT15" s="34"/>
      <c r="AU15" s="34"/>
    </row>
    <row r="16" spans="1:47" x14ac:dyDescent="0.25">
      <c r="A16" s="25" t="s">
        <v>53</v>
      </c>
      <c r="B16" s="17">
        <v>0.64836860792104456</v>
      </c>
      <c r="C16" s="17">
        <v>1.1223654796881697</v>
      </c>
      <c r="D16" s="17">
        <v>1.2049571704308457</v>
      </c>
      <c r="E16" s="17">
        <v>0.70876923977520168</v>
      </c>
      <c r="F16" s="17">
        <v>0.80671332479245084</v>
      </c>
      <c r="G16" s="17">
        <v>0.47792080167247936</v>
      </c>
      <c r="H16" s="17">
        <v>1.6396206318961271</v>
      </c>
      <c r="I16" s="17">
        <v>0.50736715064671278</v>
      </c>
      <c r="J16" s="25">
        <v>0.3605445574408172</v>
      </c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4"/>
      <c r="Z16" s="23" t="s">
        <v>54</v>
      </c>
      <c r="AA16" s="17">
        <v>3.1651631316072795</v>
      </c>
      <c r="AB16" s="17">
        <v>7.5839369516105082</v>
      </c>
      <c r="AC16" s="17">
        <v>1.3696296594425093</v>
      </c>
      <c r="AD16" s="17">
        <v>1.5496354102454977</v>
      </c>
      <c r="AE16" s="17">
        <v>2.0027633201676176</v>
      </c>
      <c r="AF16" s="17">
        <v>10.617958872722948</v>
      </c>
      <c r="AG16" s="17">
        <v>1.5339126862348533</v>
      </c>
      <c r="AH16" s="17">
        <v>1.5156626531741402</v>
      </c>
      <c r="AI16" s="25">
        <v>0.83272254298257975</v>
      </c>
      <c r="AJ16" s="2"/>
      <c r="AK16" s="10"/>
      <c r="AL16" s="10"/>
      <c r="AM16" s="34"/>
      <c r="AN16" s="34"/>
      <c r="AO16" s="34"/>
      <c r="AP16" s="34"/>
      <c r="AQ16" s="34"/>
      <c r="AR16" s="34"/>
      <c r="AS16" s="34"/>
      <c r="AT16" s="34"/>
      <c r="AU16" s="34"/>
    </row>
    <row r="17" spans="1:47" x14ac:dyDescent="0.25">
      <c r="A17" s="25" t="s">
        <v>55</v>
      </c>
      <c r="B17" s="17">
        <v>2.0391628650140543</v>
      </c>
      <c r="C17" s="17">
        <v>1.9619727940905762</v>
      </c>
      <c r="D17" s="17">
        <v>1.7687898213100675</v>
      </c>
      <c r="E17" s="17">
        <v>0.8366400315676189</v>
      </c>
      <c r="F17" s="17">
        <v>1.8786544193218324</v>
      </c>
      <c r="G17" s="17">
        <v>1.3725003324386631</v>
      </c>
      <c r="H17" s="17">
        <v>0.66319502775084471</v>
      </c>
      <c r="I17" s="17">
        <v>0.80669920687838403</v>
      </c>
      <c r="J17" s="25">
        <v>0.77496479840257093</v>
      </c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4"/>
      <c r="Z17" s="23" t="s">
        <v>56</v>
      </c>
      <c r="AA17" s="44">
        <v>0.55689885900000002</v>
      </c>
      <c r="AB17" s="44">
        <v>0.76080347199999998</v>
      </c>
      <c r="AC17" s="17">
        <v>1.0760577854475999</v>
      </c>
      <c r="AD17" s="102"/>
      <c r="AE17" s="17">
        <v>1.4507164598049469</v>
      </c>
      <c r="AF17" s="17">
        <v>0.61714890766174657</v>
      </c>
      <c r="AG17" s="17">
        <v>2.0871415445201715</v>
      </c>
      <c r="AH17" s="17">
        <v>0.70305210764710224</v>
      </c>
      <c r="AI17" s="25">
        <v>0.33410900406755739</v>
      </c>
      <c r="AJ17" s="2"/>
      <c r="AK17" s="10"/>
      <c r="AL17" s="10"/>
      <c r="AM17" s="34"/>
      <c r="AN17" s="34"/>
      <c r="AO17" s="34"/>
      <c r="AP17" s="34"/>
      <c r="AQ17" s="34"/>
      <c r="AR17" s="34"/>
      <c r="AS17" s="34"/>
      <c r="AT17" s="34"/>
      <c r="AU17" s="34"/>
    </row>
    <row r="18" spans="1:47" x14ac:dyDescent="0.25">
      <c r="A18" s="25" t="s">
        <v>57</v>
      </c>
      <c r="B18" s="17">
        <v>3.2390603578891404</v>
      </c>
      <c r="C18" s="17">
        <v>4.9995167391960518</v>
      </c>
      <c r="D18" s="102"/>
      <c r="E18" s="17">
        <v>1.6346471690382247</v>
      </c>
      <c r="F18" s="17">
        <v>2.2879782096504631</v>
      </c>
      <c r="G18" s="17">
        <v>1.3834902290871356</v>
      </c>
      <c r="H18" s="17">
        <v>1.3667056997015956</v>
      </c>
      <c r="I18" s="17">
        <v>0.39678227946505207</v>
      </c>
      <c r="J18" s="25">
        <v>0.49184917807733958</v>
      </c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4"/>
      <c r="Z18" s="23" t="s">
        <v>58</v>
      </c>
      <c r="AA18" s="17">
        <v>2.7350599761782939</v>
      </c>
      <c r="AB18" s="17">
        <v>3.0362077669962382</v>
      </c>
      <c r="AC18" s="17">
        <v>1.4928969250411828</v>
      </c>
      <c r="AD18" s="17">
        <v>1.0426618699732606</v>
      </c>
      <c r="AE18" s="17">
        <v>2.1528477443019352</v>
      </c>
      <c r="AF18" s="17">
        <v>3.2514976427482707</v>
      </c>
      <c r="AG18" s="17">
        <v>1.022592293959701</v>
      </c>
      <c r="AH18" s="17">
        <v>1.3448730719667463</v>
      </c>
      <c r="AI18" s="25">
        <v>0.81785414197449802</v>
      </c>
      <c r="AJ18" s="2"/>
      <c r="AK18" s="10"/>
      <c r="AL18" s="10"/>
      <c r="AM18" s="34"/>
      <c r="AN18" s="34"/>
      <c r="AO18" s="34"/>
      <c r="AP18" s="34"/>
      <c r="AQ18" s="34"/>
      <c r="AR18" s="34"/>
      <c r="AS18" s="34"/>
      <c r="AT18" s="34"/>
      <c r="AU18" s="34"/>
    </row>
    <row r="19" spans="1:47" ht="15.75" thickBot="1" x14ac:dyDescent="0.3">
      <c r="A19" s="25" t="s">
        <v>59</v>
      </c>
      <c r="B19" s="17">
        <v>2.8434563289749168</v>
      </c>
      <c r="C19" s="17">
        <v>7.5411341748869329</v>
      </c>
      <c r="D19" s="17">
        <v>1.1764149660732852</v>
      </c>
      <c r="E19" s="17">
        <v>1.083020994426068</v>
      </c>
      <c r="F19" s="17">
        <v>2.7817847233024282</v>
      </c>
      <c r="G19" s="17">
        <v>1.1709560299973898</v>
      </c>
      <c r="H19" s="17">
        <v>0.58148918722883602</v>
      </c>
      <c r="I19" s="17">
        <v>0.26826345126678486</v>
      </c>
      <c r="J19" s="25">
        <v>0.30351506687175867</v>
      </c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37"/>
      <c r="Z19" s="32" t="s">
        <v>60</v>
      </c>
      <c r="AA19" s="29">
        <v>2.2365085730488108</v>
      </c>
      <c r="AB19" s="30">
        <v>4.1485121435556138</v>
      </c>
      <c r="AC19" s="30">
        <v>0.71417299377011578</v>
      </c>
      <c r="AD19" s="30">
        <v>0.95888292789160634</v>
      </c>
      <c r="AE19" s="30">
        <v>1.1114861090576156</v>
      </c>
      <c r="AF19" s="30">
        <v>1.9030361745444111</v>
      </c>
      <c r="AG19" s="30">
        <v>0.6612963112248974</v>
      </c>
      <c r="AH19" s="30">
        <v>0.99464382520813999</v>
      </c>
      <c r="AI19" s="31">
        <v>0.39583219711885881</v>
      </c>
      <c r="AJ19" s="2"/>
      <c r="AK19" s="10"/>
      <c r="AL19" s="10"/>
      <c r="AM19" s="34"/>
      <c r="AN19" s="34"/>
      <c r="AO19" s="34"/>
      <c r="AP19" s="34"/>
      <c r="AQ19" s="34"/>
      <c r="AR19" s="34"/>
      <c r="AS19" s="34"/>
      <c r="AT19" s="34"/>
      <c r="AU19" s="34"/>
    </row>
    <row r="20" spans="1:47" ht="15.75" x14ac:dyDescent="0.25">
      <c r="A20" s="25" t="s">
        <v>61</v>
      </c>
      <c r="B20" s="17">
        <v>3.8399998929992498</v>
      </c>
      <c r="C20" s="17">
        <v>7.9603287885629586</v>
      </c>
      <c r="D20" s="17">
        <v>1.3870546846185856</v>
      </c>
      <c r="E20" s="17">
        <v>1.3470516518633693</v>
      </c>
      <c r="F20" s="17">
        <v>1.9082368754561583</v>
      </c>
      <c r="G20" s="17">
        <v>1.8771933692709131</v>
      </c>
      <c r="H20" s="17">
        <v>0.79477162835046611</v>
      </c>
      <c r="I20" s="17">
        <v>2.5529357426141179</v>
      </c>
      <c r="J20" s="25">
        <v>0.65403468828215372</v>
      </c>
      <c r="T20" s="10"/>
      <c r="V20" s="10"/>
      <c r="W20" s="10"/>
      <c r="X20" s="10"/>
      <c r="Y20" s="34"/>
      <c r="Z20" s="33" t="s">
        <v>41</v>
      </c>
      <c r="AA20" s="34">
        <f t="shared" ref="AA20:AI20" si="6">AVERAGE(AA5:AA19)</f>
        <v>2.3233183471915759</v>
      </c>
      <c r="AB20" s="34">
        <f t="shared" si="6"/>
        <v>4.2134254193061045</v>
      </c>
      <c r="AC20" s="34">
        <f t="shared" si="6"/>
        <v>1.3884628212872032</v>
      </c>
      <c r="AD20" s="34">
        <f t="shared" si="6"/>
        <v>1.3694257359127324</v>
      </c>
      <c r="AE20" s="34">
        <f t="shared" si="6"/>
        <v>1.9355703997894491</v>
      </c>
      <c r="AF20" s="34">
        <f t="shared" si="6"/>
        <v>2.3947968604204362</v>
      </c>
      <c r="AG20" s="34">
        <f t="shared" si="6"/>
        <v>1.0847498400037654</v>
      </c>
      <c r="AH20" s="34">
        <f t="shared" si="6"/>
        <v>0.93474946710314077</v>
      </c>
      <c r="AI20" s="34">
        <f t="shared" si="6"/>
        <v>0.72334349860073044</v>
      </c>
      <c r="AJ20" s="2"/>
      <c r="AK20" s="10"/>
      <c r="AL20" s="10"/>
      <c r="AM20" s="10"/>
      <c r="AN20" s="10"/>
      <c r="AO20" s="10"/>
      <c r="AP20" s="10"/>
      <c r="AQ20" s="10"/>
      <c r="AR20" s="10"/>
      <c r="AS20" s="34"/>
      <c r="AT20" s="34"/>
      <c r="AU20" s="34"/>
    </row>
    <row r="21" spans="1:47" ht="15.75" x14ac:dyDescent="0.25">
      <c r="A21" s="25" t="s">
        <v>62</v>
      </c>
      <c r="B21" s="17">
        <v>3.6096929033364242</v>
      </c>
      <c r="C21" s="17">
        <v>5.1094649415164293</v>
      </c>
      <c r="D21" s="17">
        <v>2.1567120418989245</v>
      </c>
      <c r="E21" s="17">
        <v>1.5180292389019729</v>
      </c>
      <c r="F21" s="17">
        <v>3.0400412123234757</v>
      </c>
      <c r="G21" s="17">
        <v>2.183075596832488</v>
      </c>
      <c r="H21" s="17">
        <v>0.86897844100342292</v>
      </c>
      <c r="I21" s="17">
        <v>0.40555568132559922</v>
      </c>
      <c r="J21" s="25">
        <v>0.32778153630244161</v>
      </c>
      <c r="Y21" s="10"/>
      <c r="Z21" s="33" t="s">
        <v>44</v>
      </c>
      <c r="AA21" s="34">
        <f t="shared" ref="AA21:AI21" si="7">_xlfn.STDEV.S(AA5:AA19)</f>
        <v>0.71290037545748774</v>
      </c>
      <c r="AB21" s="34">
        <f t="shared" si="7"/>
        <v>1.9632531354122644</v>
      </c>
      <c r="AC21" s="34">
        <f t="shared" si="7"/>
        <v>0.37879659266500443</v>
      </c>
      <c r="AD21" s="34">
        <f t="shared" si="7"/>
        <v>0.6527861847951747</v>
      </c>
      <c r="AE21" s="34">
        <f t="shared" si="7"/>
        <v>0.94556204685798806</v>
      </c>
      <c r="AF21" s="34">
        <f t="shared" si="7"/>
        <v>2.6682807621234037</v>
      </c>
      <c r="AG21" s="34">
        <f t="shared" si="7"/>
        <v>0.56317800735487744</v>
      </c>
      <c r="AH21" s="34">
        <f t="shared" si="7"/>
        <v>0.33533856214152241</v>
      </c>
      <c r="AI21" s="34">
        <f t="shared" si="7"/>
        <v>0.37900528031824177</v>
      </c>
      <c r="AJ21" s="2"/>
      <c r="AK21" s="10"/>
      <c r="AM21" s="10"/>
      <c r="AN21" s="10"/>
      <c r="AO21" s="10"/>
      <c r="AP21" s="10"/>
      <c r="AQ21" s="10"/>
      <c r="AR21" s="10"/>
      <c r="AS21" s="34"/>
      <c r="AT21" s="34"/>
      <c r="AU21" s="34"/>
    </row>
    <row r="22" spans="1:47" ht="15.75" x14ac:dyDescent="0.25">
      <c r="A22" s="25" t="s">
        <v>63</v>
      </c>
      <c r="B22" s="17">
        <v>2.6622093088428187</v>
      </c>
      <c r="C22" s="17">
        <v>3.9156651128366651</v>
      </c>
      <c r="D22" s="17">
        <v>1.359458367062863</v>
      </c>
      <c r="E22" s="17">
        <v>1.2997020337021103</v>
      </c>
      <c r="F22" s="17">
        <v>2.5152387503925269</v>
      </c>
      <c r="G22" s="17">
        <v>0.95623015236102882</v>
      </c>
      <c r="H22" s="17">
        <v>0.9018793086258301</v>
      </c>
      <c r="I22" s="102"/>
      <c r="J22" s="25">
        <v>0.45711500996420912</v>
      </c>
      <c r="X22" s="10"/>
      <c r="Y22" s="10"/>
      <c r="Z22" s="33" t="s">
        <v>47</v>
      </c>
      <c r="AA22" s="35">
        <f t="shared" ref="AA22:AI22" si="8">COUNT(AA5:AA19)</f>
        <v>13</v>
      </c>
      <c r="AB22" s="35">
        <f t="shared" si="8"/>
        <v>12</v>
      </c>
      <c r="AC22" s="35">
        <f t="shared" si="8"/>
        <v>13</v>
      </c>
      <c r="AD22" s="35">
        <f t="shared" si="8"/>
        <v>11</v>
      </c>
      <c r="AE22" s="35">
        <f t="shared" si="8"/>
        <v>13</v>
      </c>
      <c r="AF22" s="35">
        <f t="shared" si="8"/>
        <v>12</v>
      </c>
      <c r="AG22" s="35">
        <f t="shared" si="8"/>
        <v>13</v>
      </c>
      <c r="AH22" s="35">
        <f t="shared" si="8"/>
        <v>13</v>
      </c>
      <c r="AI22" s="35">
        <f t="shared" si="8"/>
        <v>13</v>
      </c>
      <c r="AJ22" s="2"/>
      <c r="AS22" s="34"/>
      <c r="AT22" s="34"/>
      <c r="AU22" s="34"/>
    </row>
    <row r="23" spans="1:47" x14ac:dyDescent="0.25">
      <c r="A23" s="25" t="s">
        <v>64</v>
      </c>
      <c r="B23" s="17">
        <v>2.5518758386556319</v>
      </c>
      <c r="C23" s="17">
        <v>8.1661483080738115</v>
      </c>
      <c r="D23" s="17">
        <v>1.9184329968668858</v>
      </c>
      <c r="E23" s="17">
        <v>2.0625903986923908</v>
      </c>
      <c r="F23" s="17">
        <v>2.2123543917240847</v>
      </c>
      <c r="G23" s="17">
        <v>1.6857146622330699</v>
      </c>
      <c r="H23" s="17">
        <v>0.51232730344363586</v>
      </c>
      <c r="I23" s="17">
        <v>0.36213930007784229</v>
      </c>
      <c r="J23" s="25">
        <v>0.38905485451391864</v>
      </c>
      <c r="X23" s="10"/>
      <c r="Y23" s="10"/>
      <c r="AJ23" s="2"/>
      <c r="AK23" s="10"/>
      <c r="AL23" s="10"/>
      <c r="AM23" s="34"/>
      <c r="AN23" s="34"/>
      <c r="AO23" s="34"/>
      <c r="AP23" s="34"/>
      <c r="AQ23" s="34"/>
      <c r="AR23" s="34"/>
      <c r="AS23" s="34"/>
      <c r="AT23" s="34"/>
      <c r="AU23" s="34"/>
    </row>
    <row r="24" spans="1:47" x14ac:dyDescent="0.25">
      <c r="A24" s="25" t="s">
        <v>65</v>
      </c>
      <c r="B24" s="44"/>
      <c r="C24" s="44"/>
      <c r="D24" s="17">
        <v>0.65481862653757161</v>
      </c>
      <c r="E24" s="17">
        <v>1.2113687718924091</v>
      </c>
      <c r="F24" s="17">
        <v>0.80106431604460315</v>
      </c>
      <c r="G24" s="44"/>
      <c r="H24" s="17">
        <v>0.91528876368505685</v>
      </c>
      <c r="I24" s="17">
        <v>0.74343352556963982</v>
      </c>
      <c r="J24" s="25">
        <v>0.52908780893873586</v>
      </c>
      <c r="X24" s="10"/>
      <c r="Y24" s="10"/>
      <c r="AE24" s="17"/>
      <c r="AJ24" s="2"/>
      <c r="AK24" s="10"/>
      <c r="AL24" s="10"/>
      <c r="AM24" s="34"/>
      <c r="AN24" s="34"/>
      <c r="AO24" s="34"/>
      <c r="AP24" s="34"/>
      <c r="AQ24" s="34"/>
      <c r="AR24" s="34"/>
      <c r="AS24" s="34"/>
      <c r="AT24" s="34"/>
      <c r="AU24" s="34"/>
    </row>
    <row r="25" spans="1:47" ht="15.75" thickBot="1" x14ac:dyDescent="0.3">
      <c r="A25" s="31" t="s">
        <v>66</v>
      </c>
      <c r="B25" s="29">
        <v>3.6013987798341267</v>
      </c>
      <c r="C25" s="102"/>
      <c r="D25" s="30">
        <v>1.3380224978462913</v>
      </c>
      <c r="E25" s="30">
        <v>1.4380966856448723</v>
      </c>
      <c r="F25" s="30">
        <v>2.0360435785427167</v>
      </c>
      <c r="G25" s="102"/>
      <c r="H25" s="30">
        <v>1.9505025054875706</v>
      </c>
      <c r="I25" s="30">
        <v>0.69523749795354661</v>
      </c>
      <c r="J25" s="31">
        <v>1.5961561407971869</v>
      </c>
      <c r="X25" s="10"/>
      <c r="Y25" s="10"/>
      <c r="AJ25" s="2"/>
      <c r="AK25" s="10"/>
      <c r="AL25" s="10"/>
      <c r="AM25" s="34"/>
      <c r="AN25" s="34"/>
      <c r="AO25" s="34"/>
      <c r="AP25" s="34"/>
      <c r="AQ25" s="17"/>
      <c r="AR25" s="17"/>
      <c r="AS25" s="17"/>
      <c r="AT25" s="17"/>
      <c r="AU25" s="17"/>
    </row>
    <row r="26" spans="1:47" ht="15.75" x14ac:dyDescent="0.25">
      <c r="A26" s="33" t="s">
        <v>41</v>
      </c>
      <c r="B26" s="34">
        <f t="shared" ref="B26:J26" si="9">AVERAGE(B5:B25)</f>
        <v>2.9955039153659007</v>
      </c>
      <c r="C26" s="34">
        <f t="shared" si="9"/>
        <v>5.8839388545033176</v>
      </c>
      <c r="D26" s="34">
        <f t="shared" si="9"/>
        <v>1.2609421490533677</v>
      </c>
      <c r="E26" s="34">
        <f t="shared" si="9"/>
        <v>1.3735641937054557</v>
      </c>
      <c r="F26" s="34">
        <f t="shared" si="9"/>
        <v>2.1186640504747851</v>
      </c>
      <c r="G26" s="34">
        <f t="shared" si="9"/>
        <v>1.2482881622587818</v>
      </c>
      <c r="H26" s="34">
        <f t="shared" si="9"/>
        <v>1.0119909186658889</v>
      </c>
      <c r="I26" s="34">
        <f t="shared" si="9"/>
        <v>0.67088695189937997</v>
      </c>
      <c r="J26" s="34">
        <f t="shared" si="9"/>
        <v>0.5348146792043027</v>
      </c>
      <c r="X26" s="10"/>
      <c r="Y26" s="10"/>
      <c r="AJ26" s="2"/>
      <c r="AK26" s="10"/>
      <c r="AL26" s="10"/>
      <c r="AM26" s="34"/>
      <c r="AN26" s="34"/>
      <c r="AO26" s="34"/>
      <c r="AP26" s="34"/>
      <c r="AQ26" s="17"/>
      <c r="AR26" s="17"/>
      <c r="AS26" s="17"/>
      <c r="AT26" s="17"/>
      <c r="AU26" s="17"/>
    </row>
    <row r="27" spans="1:47" ht="15.75" x14ac:dyDescent="0.25">
      <c r="A27" s="33" t="s">
        <v>44</v>
      </c>
      <c r="B27" s="34">
        <f t="shared" ref="B27:J27" si="10">_xlfn.STDEV.S(B5:B25)</f>
        <v>0.78080769376921944</v>
      </c>
      <c r="C27" s="34">
        <f t="shared" si="10"/>
        <v>2.4213388432451013</v>
      </c>
      <c r="D27" s="34">
        <f t="shared" si="10"/>
        <v>0.40637303171056927</v>
      </c>
      <c r="E27" s="34">
        <f t="shared" si="10"/>
        <v>0.55919196559716655</v>
      </c>
      <c r="F27" s="34">
        <f t="shared" si="10"/>
        <v>0.7425702876143091</v>
      </c>
      <c r="G27" s="34">
        <f t="shared" si="10"/>
        <v>0.43127820476915829</v>
      </c>
      <c r="H27" s="34">
        <f t="shared" si="10"/>
        <v>0.45137704374661908</v>
      </c>
      <c r="I27" s="34">
        <f t="shared" si="10"/>
        <v>0.50121511211226677</v>
      </c>
      <c r="J27" s="34">
        <f t="shared" si="10"/>
        <v>0.28588283432385814</v>
      </c>
      <c r="X27" s="10"/>
      <c r="Y27" s="10"/>
      <c r="AJ27" s="2"/>
      <c r="AK27" s="10"/>
      <c r="AL27" s="10"/>
      <c r="AM27" s="34"/>
      <c r="AN27" s="34"/>
      <c r="AO27" s="34"/>
      <c r="AP27" s="17"/>
      <c r="AQ27" s="17"/>
      <c r="AR27" s="17"/>
      <c r="AS27" s="17"/>
      <c r="AT27" s="17"/>
      <c r="AU27" s="17"/>
    </row>
    <row r="28" spans="1:47" ht="15.75" x14ac:dyDescent="0.25">
      <c r="A28" s="33" t="s">
        <v>47</v>
      </c>
      <c r="B28" s="35">
        <f t="shared" ref="B28:J28" si="11">COUNT(B5:B25)</f>
        <v>19</v>
      </c>
      <c r="C28" s="35">
        <f t="shared" si="11"/>
        <v>18</v>
      </c>
      <c r="D28" s="35">
        <f t="shared" si="11"/>
        <v>19</v>
      </c>
      <c r="E28" s="35">
        <f t="shared" si="11"/>
        <v>20</v>
      </c>
      <c r="F28" s="35">
        <f t="shared" si="11"/>
        <v>20</v>
      </c>
      <c r="G28" s="35">
        <f t="shared" si="11"/>
        <v>18</v>
      </c>
      <c r="H28" s="35">
        <f t="shared" si="11"/>
        <v>19</v>
      </c>
      <c r="I28" s="35">
        <f t="shared" si="11"/>
        <v>18</v>
      </c>
      <c r="J28" s="35">
        <f t="shared" si="11"/>
        <v>19</v>
      </c>
      <c r="X28" s="10"/>
      <c r="Y28" s="10"/>
      <c r="AJ28" s="2"/>
      <c r="AK28" s="10"/>
      <c r="AL28" s="10"/>
      <c r="AM28" s="34"/>
      <c r="AN28" s="34"/>
      <c r="AO28" s="34"/>
      <c r="AP28" s="34"/>
      <c r="AQ28" s="34"/>
      <c r="AR28" s="34"/>
      <c r="AS28" s="17"/>
      <c r="AT28" s="17"/>
      <c r="AU28" s="17"/>
    </row>
    <row r="29" spans="1:47" ht="18.75" x14ac:dyDescent="0.3">
      <c r="A29" s="33"/>
      <c r="B29" s="10"/>
      <c r="C29" s="10"/>
      <c r="D29" s="10"/>
      <c r="E29" s="10"/>
      <c r="F29" s="10"/>
      <c r="G29" s="10"/>
      <c r="H29" s="10"/>
      <c r="I29" s="10"/>
      <c r="J29" s="10"/>
      <c r="X29" s="10"/>
      <c r="Y29" s="10"/>
      <c r="Z29" s="3" t="s">
        <v>67</v>
      </c>
      <c r="AJ29" s="2"/>
      <c r="AK29" s="10"/>
      <c r="AL29" s="10"/>
      <c r="AM29" s="34"/>
      <c r="AN29" s="34"/>
      <c r="AO29" s="34"/>
      <c r="AP29" s="34"/>
      <c r="AQ29" s="34"/>
      <c r="AR29" s="34"/>
      <c r="AS29" s="17"/>
      <c r="AT29" s="17"/>
      <c r="AU29" s="17"/>
    </row>
    <row r="30" spans="1:47" ht="19.5" thickBot="1" x14ac:dyDescent="0.35">
      <c r="A30" s="3" t="s">
        <v>67</v>
      </c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38" t="s">
        <v>67</v>
      </c>
      <c r="X30" s="10"/>
      <c r="Z30" s="2" t="s">
        <v>15</v>
      </c>
      <c r="AA30" s="12" t="s">
        <v>6</v>
      </c>
      <c r="AB30" s="13" t="s">
        <v>7</v>
      </c>
      <c r="AC30" s="13" t="s">
        <v>8</v>
      </c>
      <c r="AD30" s="13" t="s">
        <v>9</v>
      </c>
      <c r="AE30" s="13" t="s">
        <v>10</v>
      </c>
      <c r="AF30" s="13" t="s">
        <v>11</v>
      </c>
      <c r="AG30" s="13" t="s">
        <v>12</v>
      </c>
      <c r="AH30" s="13" t="s">
        <v>13</v>
      </c>
      <c r="AI30" s="13" t="s">
        <v>14</v>
      </c>
      <c r="AJ30" s="2"/>
      <c r="AK30" s="10"/>
      <c r="AL30" s="10"/>
      <c r="AM30" s="34"/>
      <c r="AN30" s="34"/>
      <c r="AO30" s="34"/>
      <c r="AP30" s="34"/>
      <c r="AQ30" s="34"/>
      <c r="AR30" s="34"/>
      <c r="AS30" s="17"/>
      <c r="AT30" s="17"/>
      <c r="AU30" s="17"/>
    </row>
    <row r="31" spans="1:47" ht="19.5" thickBot="1" x14ac:dyDescent="0.35">
      <c r="A31" s="4" t="s">
        <v>5</v>
      </c>
      <c r="B31" s="5" t="s">
        <v>6</v>
      </c>
      <c r="C31" s="5" t="s">
        <v>7</v>
      </c>
      <c r="D31" s="5" t="s">
        <v>8</v>
      </c>
      <c r="E31" s="5" t="s">
        <v>9</v>
      </c>
      <c r="F31" s="5" t="s">
        <v>10</v>
      </c>
      <c r="G31" s="6" t="s">
        <v>11</v>
      </c>
      <c r="H31" s="5" t="s">
        <v>12</v>
      </c>
      <c r="I31" s="5" t="s">
        <v>13</v>
      </c>
      <c r="J31" s="7" t="s">
        <v>14</v>
      </c>
      <c r="K31" s="10"/>
      <c r="L31" s="10"/>
      <c r="M31" s="39"/>
      <c r="N31" t="s">
        <v>15</v>
      </c>
      <c r="O31" t="s">
        <v>6</v>
      </c>
      <c r="P31" t="s">
        <v>7</v>
      </c>
      <c r="Q31" t="s">
        <v>8</v>
      </c>
      <c r="R31" t="s">
        <v>9</v>
      </c>
      <c r="S31" t="s">
        <v>10</v>
      </c>
      <c r="T31" t="s">
        <v>11</v>
      </c>
      <c r="U31" t="s">
        <v>12</v>
      </c>
      <c r="V31" t="s">
        <v>13</v>
      </c>
      <c r="W31" t="s">
        <v>14</v>
      </c>
      <c r="X31" s="10"/>
      <c r="Z31" s="105" t="s">
        <v>18</v>
      </c>
      <c r="AA31" s="19"/>
      <c r="AB31" s="20"/>
      <c r="AC31" s="20"/>
      <c r="AD31" s="20"/>
      <c r="AE31" s="20"/>
      <c r="AF31" s="20"/>
      <c r="AG31" s="20"/>
      <c r="AH31" s="20"/>
      <c r="AI31" s="21"/>
      <c r="AJ31" s="2"/>
      <c r="AK31" s="10"/>
      <c r="AL31" s="38" t="s">
        <v>67</v>
      </c>
      <c r="AM31" s="34"/>
      <c r="AN31" s="34"/>
      <c r="AO31" s="34"/>
      <c r="AP31" s="34"/>
      <c r="AQ31" s="34"/>
      <c r="AR31" s="34"/>
      <c r="AS31" s="34"/>
      <c r="AT31" s="34"/>
      <c r="AU31" s="34"/>
    </row>
    <row r="32" spans="1:47" ht="16.5" thickTop="1" thickBot="1" x14ac:dyDescent="0.3">
      <c r="A32" s="2" t="s">
        <v>68</v>
      </c>
      <c r="B32" s="17">
        <v>2.7030067403281617</v>
      </c>
      <c r="C32" s="17">
        <v>6.3769997961440481</v>
      </c>
      <c r="D32" s="17">
        <v>1.6836484465858881</v>
      </c>
      <c r="E32" s="17">
        <v>1.2522973056551556</v>
      </c>
      <c r="F32" s="17">
        <v>1.545073112203861</v>
      </c>
      <c r="G32" s="17">
        <v>1.0777590140153317</v>
      </c>
      <c r="H32" s="17">
        <v>0.46283441933213693</v>
      </c>
      <c r="I32" s="17">
        <v>0.56989646512698844</v>
      </c>
      <c r="J32" s="16">
        <v>0.37909613674290976</v>
      </c>
      <c r="K32" s="10"/>
      <c r="L32" s="10"/>
      <c r="M32" s="39"/>
      <c r="N32" s="18" t="s">
        <v>69</v>
      </c>
      <c r="O32" s="19">
        <v>0.53855699868882811</v>
      </c>
      <c r="P32" s="20">
        <v>0.41833314339357469</v>
      </c>
      <c r="Q32" s="20">
        <v>1.2117687796511212</v>
      </c>
      <c r="R32" s="20">
        <v>1.1758160275530807</v>
      </c>
      <c r="S32" s="20">
        <v>2.1793872970937089</v>
      </c>
      <c r="T32" s="20">
        <v>1.872421921670379</v>
      </c>
      <c r="U32" s="20">
        <v>0.89372694361921357</v>
      </c>
      <c r="V32" s="20">
        <v>1.3313122610742434</v>
      </c>
      <c r="W32" s="21">
        <v>1.0914178464655175</v>
      </c>
      <c r="X32" s="10"/>
      <c r="Z32" s="26" t="s">
        <v>22</v>
      </c>
      <c r="AA32" s="27">
        <v>2.5039233523271376</v>
      </c>
      <c r="AB32" s="28">
        <v>4.1733954274946239</v>
      </c>
      <c r="AC32" s="28">
        <v>2.2363517112853066</v>
      </c>
      <c r="AD32" s="28">
        <v>2.6280287651855505</v>
      </c>
      <c r="AE32" s="28">
        <v>2.0715400818740539</v>
      </c>
      <c r="AF32" s="28">
        <v>1.6455584590011068</v>
      </c>
      <c r="AG32" s="28">
        <v>0.81780058342457596</v>
      </c>
      <c r="AH32" s="28">
        <v>0.82969291684302948</v>
      </c>
      <c r="AI32" s="25">
        <v>0.30933652475759688</v>
      </c>
      <c r="AJ32" s="2"/>
      <c r="AK32" s="10"/>
      <c r="AL32" s="15" t="s">
        <v>15</v>
      </c>
      <c r="AM32" s="128" t="s">
        <v>6</v>
      </c>
      <c r="AN32" s="128" t="s">
        <v>7</v>
      </c>
      <c r="AO32" s="128" t="s">
        <v>8</v>
      </c>
      <c r="AP32" s="128" t="s">
        <v>9</v>
      </c>
      <c r="AQ32" s="128" t="s">
        <v>10</v>
      </c>
      <c r="AR32" s="128" t="s">
        <v>11</v>
      </c>
      <c r="AS32" s="128" t="s">
        <v>12</v>
      </c>
      <c r="AT32" s="128" t="s">
        <v>13</v>
      </c>
      <c r="AU32" s="129" t="s">
        <v>14</v>
      </c>
    </row>
    <row r="33" spans="1:47" ht="15.75" thickTop="1" x14ac:dyDescent="0.25">
      <c r="A33" s="2" t="s">
        <v>71</v>
      </c>
      <c r="B33" s="17">
        <v>1.8697899380784979</v>
      </c>
      <c r="C33" s="17">
        <v>3.2507831627835073</v>
      </c>
      <c r="D33" s="17">
        <v>1.320635245129226</v>
      </c>
      <c r="E33" s="17">
        <v>1.0569657376078527</v>
      </c>
      <c r="F33" s="17">
        <v>0.8747985312413763</v>
      </c>
      <c r="G33" s="17">
        <v>0.81342841324156501</v>
      </c>
      <c r="H33" s="17">
        <v>0.34824869268388764</v>
      </c>
      <c r="I33" s="17">
        <v>0.59273555359887697</v>
      </c>
      <c r="J33" s="25">
        <v>0.55242107450844935</v>
      </c>
      <c r="K33" s="10"/>
      <c r="L33" s="10"/>
      <c r="M33" s="39"/>
      <c r="N33" s="23" t="s">
        <v>72</v>
      </c>
      <c r="O33" s="135"/>
      <c r="P33" s="28">
        <v>3.8139595390838092</v>
      </c>
      <c r="Q33" s="28">
        <v>1.5811532282053575</v>
      </c>
      <c r="R33" s="28">
        <v>1.3850642559065827</v>
      </c>
      <c r="S33" s="28">
        <v>1.7715334807710272</v>
      </c>
      <c r="T33" s="28">
        <v>2.3578500226731416</v>
      </c>
      <c r="U33" s="28">
        <v>0.71072926360618927</v>
      </c>
      <c r="V33" s="28">
        <v>0.749190824574268</v>
      </c>
      <c r="W33" s="25">
        <v>0.67884572214630401</v>
      </c>
      <c r="X33" s="10"/>
      <c r="Z33" s="26" t="s">
        <v>25</v>
      </c>
      <c r="AA33" s="27">
        <v>1.7930589236788212</v>
      </c>
      <c r="AB33" s="28">
        <v>3.7100221003952614</v>
      </c>
      <c r="AC33" s="28">
        <v>1.2621027188743366</v>
      </c>
      <c r="AD33" s="28">
        <v>1.1894426268831697</v>
      </c>
      <c r="AE33" s="28">
        <v>1.099328820945622</v>
      </c>
      <c r="AF33" s="28">
        <v>1.3685635087138399</v>
      </c>
      <c r="AG33" s="28">
        <v>0.52217957516607361</v>
      </c>
      <c r="AH33" s="28">
        <v>1.0089086280777342</v>
      </c>
      <c r="AI33" s="25">
        <v>0.49020254002917851</v>
      </c>
      <c r="AJ33" s="2"/>
      <c r="AK33" s="40"/>
      <c r="AL33" s="2" t="s">
        <v>70</v>
      </c>
      <c r="AM33" s="19">
        <v>2.7607911410394332</v>
      </c>
      <c r="AN33" s="20">
        <v>3.3758652167365546</v>
      </c>
      <c r="AO33" s="20">
        <v>2.054344963335577</v>
      </c>
      <c r="AP33" s="20">
        <v>1.5026785258724289</v>
      </c>
      <c r="AQ33" s="20">
        <v>1.4595449696745495</v>
      </c>
      <c r="AR33" s="20">
        <v>1.4774023771266527</v>
      </c>
      <c r="AS33" s="20">
        <v>0.99938897650247271</v>
      </c>
      <c r="AT33" s="20">
        <v>1.1909670385965108</v>
      </c>
      <c r="AU33" s="21">
        <v>0.50157453265272589</v>
      </c>
    </row>
    <row r="34" spans="1:47" x14ac:dyDescent="0.25">
      <c r="A34" s="2" t="s">
        <v>73</v>
      </c>
      <c r="B34" s="17">
        <v>1.215065191879598</v>
      </c>
      <c r="C34" s="17">
        <v>2.3531535576102098</v>
      </c>
      <c r="D34" s="17">
        <v>0.95807902581317039</v>
      </c>
      <c r="E34" s="17">
        <v>1.136038463663559</v>
      </c>
      <c r="F34" s="17">
        <v>0.39158567538491551</v>
      </c>
      <c r="G34" s="17">
        <v>1.0832156541518596</v>
      </c>
      <c r="H34" s="17">
        <v>0.55671776281209839</v>
      </c>
      <c r="I34" s="17">
        <v>0.24313853366453775</v>
      </c>
      <c r="J34" s="25">
        <v>0.12030236626826636</v>
      </c>
      <c r="K34" s="10"/>
      <c r="L34" s="10"/>
      <c r="M34" s="39"/>
      <c r="N34" s="26" t="s">
        <v>74</v>
      </c>
      <c r="O34" s="27">
        <v>2.2389452123669509</v>
      </c>
      <c r="P34" s="28">
        <v>4.0787659622586832</v>
      </c>
      <c r="Q34" s="28">
        <v>2.046017181198851</v>
      </c>
      <c r="R34" s="28">
        <v>1.1576866443870595</v>
      </c>
      <c r="S34" s="28">
        <v>1.2395873745475605</v>
      </c>
      <c r="T34" s="28">
        <v>1.7742493149701903</v>
      </c>
      <c r="U34" s="28">
        <v>0.67616762177913114</v>
      </c>
      <c r="V34" s="28">
        <v>1.4000951984389576</v>
      </c>
      <c r="W34" s="25">
        <v>0.66521534684218664</v>
      </c>
      <c r="X34" s="10"/>
      <c r="Z34" s="26" t="s">
        <v>30</v>
      </c>
      <c r="AA34" s="27">
        <v>1.9286933387744114</v>
      </c>
      <c r="AB34" s="28">
        <v>2.4420839056206325</v>
      </c>
      <c r="AC34" s="28">
        <v>1.2999477006877735</v>
      </c>
      <c r="AD34" s="28">
        <v>1.2591305261328216</v>
      </c>
      <c r="AE34" s="28">
        <v>1.236674609885466</v>
      </c>
      <c r="AF34" s="28">
        <v>1.5799922407565239</v>
      </c>
      <c r="AG34" s="28">
        <v>0.7040074108320562</v>
      </c>
      <c r="AH34" s="28">
        <v>1.0370194859581419</v>
      </c>
      <c r="AI34" s="25">
        <v>0.67053783772640407</v>
      </c>
      <c r="AJ34" s="2"/>
      <c r="AK34" s="40"/>
      <c r="AL34" s="2"/>
      <c r="AM34" s="27"/>
      <c r="AN34" s="28"/>
      <c r="AO34" s="28"/>
      <c r="AP34" s="28"/>
      <c r="AQ34" s="28"/>
      <c r="AR34" s="28"/>
      <c r="AS34" s="28"/>
      <c r="AT34" s="28"/>
      <c r="AU34" s="25"/>
    </row>
    <row r="35" spans="1:47" x14ac:dyDescent="0.25">
      <c r="A35" s="2" t="s">
        <v>76</v>
      </c>
      <c r="B35" s="17">
        <v>3.0016766889345088</v>
      </c>
      <c r="C35" s="17">
        <v>8.4783177074875589</v>
      </c>
      <c r="D35" s="17">
        <v>1.499188151219631</v>
      </c>
      <c r="E35" s="17">
        <v>1.4887247767028104</v>
      </c>
      <c r="F35" s="17">
        <v>1.4555269619605649</v>
      </c>
      <c r="G35" s="17">
        <v>1.4374665100563064</v>
      </c>
      <c r="H35" s="17">
        <v>0.60849236310053478</v>
      </c>
      <c r="I35" s="17">
        <v>0.69424283624208072</v>
      </c>
      <c r="J35" s="25">
        <v>0.65719048655946144</v>
      </c>
      <c r="K35" s="10"/>
      <c r="L35" s="10"/>
      <c r="N35" s="26" t="s">
        <v>77</v>
      </c>
      <c r="O35" s="27">
        <v>2.8226511674001027</v>
      </c>
      <c r="P35" s="28">
        <v>1.7291411569724089</v>
      </c>
      <c r="Q35" s="28">
        <v>5.4340420069845115</v>
      </c>
      <c r="R35" s="28">
        <v>2.7269657323326335</v>
      </c>
      <c r="S35" s="28">
        <v>2.1561421234342495</v>
      </c>
      <c r="T35" s="28">
        <v>1.2417890953881556</v>
      </c>
      <c r="U35" s="28">
        <v>0.58840819649031906</v>
      </c>
      <c r="V35" s="28">
        <v>0.82659517136214788</v>
      </c>
      <c r="W35" s="25">
        <v>0.49002594603832317</v>
      </c>
      <c r="X35" s="10"/>
      <c r="Z35" s="26" t="s">
        <v>34</v>
      </c>
      <c r="AA35" s="27">
        <v>2.1649279149999998</v>
      </c>
      <c r="AB35" s="102"/>
      <c r="AC35" s="28">
        <v>1.5067482619999999</v>
      </c>
      <c r="AD35" s="102"/>
      <c r="AE35" s="28">
        <v>1.280262561</v>
      </c>
      <c r="AF35" s="28">
        <v>1.6448176329999999</v>
      </c>
      <c r="AG35" s="28">
        <v>0.67336539500000003</v>
      </c>
      <c r="AH35" s="28">
        <v>0.35646388200000001</v>
      </c>
      <c r="AI35" s="25">
        <v>0.40873014099999999</v>
      </c>
      <c r="AJ35" s="2"/>
      <c r="AK35" s="40"/>
      <c r="AL35" s="2" t="s">
        <v>75</v>
      </c>
      <c r="AM35" s="17">
        <v>0.76255604498671592</v>
      </c>
      <c r="AN35" s="17">
        <v>3.6800484736177599</v>
      </c>
      <c r="AO35" s="17">
        <v>0.83900431446000956</v>
      </c>
      <c r="AP35" s="17">
        <v>1.5369368281972722</v>
      </c>
      <c r="AQ35" s="17">
        <v>0.89293047801799341</v>
      </c>
      <c r="AR35" s="17">
        <v>1.6764106982560152</v>
      </c>
      <c r="AS35" s="17">
        <v>0.77550434252615408</v>
      </c>
      <c r="AT35" s="17">
        <v>1.011230299954639</v>
      </c>
      <c r="AU35" s="25">
        <v>0.4238591487923149</v>
      </c>
    </row>
    <row r="36" spans="1:47" x14ac:dyDescent="0.25">
      <c r="A36" s="2" t="s">
        <v>79</v>
      </c>
      <c r="B36" s="17">
        <v>3.4901358206496114</v>
      </c>
      <c r="C36" s="17">
        <v>9.3594798162564654</v>
      </c>
      <c r="D36" s="17">
        <v>1.2910488379809557</v>
      </c>
      <c r="E36" s="17">
        <v>1.4887247767028104</v>
      </c>
      <c r="F36" s="17">
        <v>1.2217497669372381</v>
      </c>
      <c r="G36" s="17">
        <v>1.2402171920283835</v>
      </c>
      <c r="H36" s="17">
        <v>0.53348932751176592</v>
      </c>
      <c r="I36" s="17">
        <v>0.42734854386051491</v>
      </c>
      <c r="J36" s="25">
        <v>0.38298308587980284</v>
      </c>
      <c r="K36" s="10"/>
      <c r="L36" s="10"/>
      <c r="N36" s="26" t="s">
        <v>80</v>
      </c>
      <c r="O36" s="27">
        <v>4.0437202678658082</v>
      </c>
      <c r="P36" s="102"/>
      <c r="Q36" s="28">
        <v>2.6472744321750419</v>
      </c>
      <c r="R36" s="106"/>
      <c r="S36" s="28">
        <v>1.9745667035645611</v>
      </c>
      <c r="T36" s="28">
        <v>1.315610947660637</v>
      </c>
      <c r="U36" s="28">
        <v>1.389638556444496</v>
      </c>
      <c r="V36" s="28">
        <v>0.83153146724718574</v>
      </c>
      <c r="W36" s="25">
        <v>2.7319170336943159</v>
      </c>
      <c r="X36" s="10"/>
      <c r="Y36" s="10"/>
      <c r="Z36" s="26" t="s">
        <v>38</v>
      </c>
      <c r="AA36" s="27">
        <v>1.9163023354651421</v>
      </c>
      <c r="AB36" s="28">
        <v>2.5292509654605149</v>
      </c>
      <c r="AC36" s="28">
        <v>0.9482574687036327</v>
      </c>
      <c r="AD36" s="28">
        <v>1.5478851054320133</v>
      </c>
      <c r="AE36" s="28">
        <v>2.1297645664393579</v>
      </c>
      <c r="AF36" s="28">
        <v>1.5107474040922733</v>
      </c>
      <c r="AG36" s="28">
        <v>0.88558485675290144</v>
      </c>
      <c r="AH36" s="28">
        <v>1.0756632019208445</v>
      </c>
      <c r="AI36" s="25">
        <v>0.33621828830467715</v>
      </c>
      <c r="AJ36" s="2"/>
      <c r="AK36" s="40"/>
      <c r="AL36" s="2" t="s">
        <v>78</v>
      </c>
      <c r="AM36" s="27">
        <v>2.2508622241172573</v>
      </c>
      <c r="AN36" s="28">
        <v>3.814647730128554</v>
      </c>
      <c r="AO36" s="28">
        <v>1.7646350332699359</v>
      </c>
      <c r="AP36" s="28">
        <v>1.516396503938487</v>
      </c>
      <c r="AQ36" s="28">
        <v>1.3384541541884709</v>
      </c>
      <c r="AR36" s="28"/>
      <c r="AS36" s="28">
        <v>0.84622006539788031</v>
      </c>
      <c r="AT36" s="28">
        <v>0.75461419100764648</v>
      </c>
      <c r="AU36" s="25">
        <v>0.60438175838666941</v>
      </c>
    </row>
    <row r="37" spans="1:47" ht="15.75" thickBot="1" x14ac:dyDescent="0.3">
      <c r="A37" s="2" t="s">
        <v>82</v>
      </c>
      <c r="B37" s="17">
        <v>2.2344010296718002</v>
      </c>
      <c r="C37" s="17">
        <v>3.7664086449870671</v>
      </c>
      <c r="D37" s="17">
        <v>1.2189143605829438</v>
      </c>
      <c r="E37" s="17">
        <v>1.3279371137391127</v>
      </c>
      <c r="F37" s="17">
        <v>1.0141731239542622</v>
      </c>
      <c r="G37" s="17">
        <v>0.83164217365045967</v>
      </c>
      <c r="H37" s="17">
        <v>0.45602266973530831</v>
      </c>
      <c r="I37" s="17">
        <v>0.63887929087525919</v>
      </c>
      <c r="J37" s="25">
        <v>0.37124384652349135</v>
      </c>
      <c r="K37" s="10"/>
      <c r="L37" s="10"/>
      <c r="N37" s="12" t="s">
        <v>83</v>
      </c>
      <c r="O37" s="29">
        <v>1.203151846516104</v>
      </c>
      <c r="P37" s="30">
        <v>2.2522848791287919</v>
      </c>
      <c r="Q37" s="30">
        <v>2.624150911560045</v>
      </c>
      <c r="R37" s="136"/>
      <c r="S37" s="30">
        <v>1.847845949446264</v>
      </c>
      <c r="T37" s="30">
        <v>1.6680046861578961</v>
      </c>
      <c r="U37" s="30">
        <v>0.95599961537989053</v>
      </c>
      <c r="V37" s="30">
        <v>1.4797509367591239</v>
      </c>
      <c r="W37" s="31">
        <v>1.182634846963321</v>
      </c>
      <c r="X37" s="10"/>
      <c r="Y37" s="10"/>
      <c r="Z37" s="26" t="s">
        <v>42</v>
      </c>
      <c r="AA37" s="27">
        <v>2.3169675321984133</v>
      </c>
      <c r="AB37" s="28">
        <v>2.6719051010506005</v>
      </c>
      <c r="AC37" s="28">
        <v>1.1663755866647174</v>
      </c>
      <c r="AD37" s="28">
        <v>2.4574512726351756</v>
      </c>
      <c r="AE37" s="28">
        <v>1.9993334415140427</v>
      </c>
      <c r="AF37" s="28">
        <v>1.7450607408241898</v>
      </c>
      <c r="AG37" s="28">
        <v>0.82316177798726065</v>
      </c>
      <c r="AH37" s="28">
        <v>1.0252820391134119</v>
      </c>
      <c r="AI37" s="25">
        <v>0.70170995599912145</v>
      </c>
      <c r="AJ37" s="2"/>
      <c r="AK37" s="40"/>
      <c r="AL37" s="2" t="s">
        <v>81</v>
      </c>
      <c r="AM37" s="27">
        <v>3.3127938844290861</v>
      </c>
      <c r="AN37" s="28">
        <v>7.2333787950986794</v>
      </c>
      <c r="AO37" s="28">
        <v>1.6583802561630323</v>
      </c>
      <c r="AP37" s="28">
        <v>2.1642456035265103</v>
      </c>
      <c r="AQ37" s="28">
        <v>2.8698514784604372</v>
      </c>
      <c r="AR37" s="28">
        <v>1.9300959266919453</v>
      </c>
      <c r="AS37" s="28">
        <v>0.47269749496227836</v>
      </c>
      <c r="AT37" s="28">
        <v>1.9241310235107518</v>
      </c>
      <c r="AU37" s="25">
        <v>0.69575440245505726</v>
      </c>
    </row>
    <row r="38" spans="1:47" x14ac:dyDescent="0.25">
      <c r="A38" s="2" t="s">
        <v>40</v>
      </c>
      <c r="B38" s="17">
        <v>0.9893919891285351</v>
      </c>
      <c r="C38" s="17">
        <v>6.5030351300201019</v>
      </c>
      <c r="D38" s="17">
        <v>2.5601599083715705</v>
      </c>
      <c r="E38" s="17">
        <v>3.5431648923264789</v>
      </c>
      <c r="F38" s="17">
        <v>1.2545975197083046</v>
      </c>
      <c r="G38" s="17">
        <v>2.4101660660041135</v>
      </c>
      <c r="H38" s="102"/>
      <c r="I38" s="102"/>
      <c r="J38" s="102"/>
      <c r="K38" s="10"/>
      <c r="L38" s="10"/>
      <c r="N38" t="s">
        <v>41</v>
      </c>
      <c r="O38" s="17">
        <f t="shared" ref="O38:W38" si="12">AVERAGE(O32:O37)</f>
        <v>2.1694050985675588</v>
      </c>
      <c r="P38" s="17">
        <f t="shared" si="12"/>
        <v>2.458496936167454</v>
      </c>
      <c r="Q38" s="17">
        <f t="shared" si="12"/>
        <v>2.5907344232958214</v>
      </c>
      <c r="R38" s="20">
        <f t="shared" si="12"/>
        <v>1.6113831650448391</v>
      </c>
      <c r="S38" s="17">
        <f t="shared" si="12"/>
        <v>1.861510488142895</v>
      </c>
      <c r="T38" s="17">
        <f t="shared" si="12"/>
        <v>1.7049876647534001</v>
      </c>
      <c r="U38" s="17">
        <f t="shared" si="12"/>
        <v>0.86911169955320655</v>
      </c>
      <c r="V38" s="17">
        <f t="shared" si="12"/>
        <v>1.1030793099093212</v>
      </c>
      <c r="W38" s="17">
        <f t="shared" si="12"/>
        <v>1.1400094570249948</v>
      </c>
      <c r="X38" s="10"/>
      <c r="Y38" s="10"/>
      <c r="Z38" s="26" t="s">
        <v>45</v>
      </c>
      <c r="AA38" s="27">
        <v>2.8471003024436485</v>
      </c>
      <c r="AB38" s="28">
        <v>5.9644352454971354</v>
      </c>
      <c r="AC38" s="28">
        <v>1.5281518770855997</v>
      </c>
      <c r="AD38" s="28">
        <v>1.5136509260113744</v>
      </c>
      <c r="AE38" s="28">
        <v>2.4348904434003042</v>
      </c>
      <c r="AF38" s="28">
        <v>0.72441255577314556</v>
      </c>
      <c r="AG38" s="28">
        <v>0.94194535192728279</v>
      </c>
      <c r="AH38" s="28">
        <v>0.46782223669154172</v>
      </c>
      <c r="AI38" s="25">
        <v>0.68240382538348865</v>
      </c>
      <c r="AJ38" s="2"/>
      <c r="AK38" s="40"/>
      <c r="AL38" s="23" t="s">
        <v>84</v>
      </c>
      <c r="AM38" s="17">
        <v>2.6911773936598986</v>
      </c>
      <c r="AN38" s="17">
        <v>3.4368126917156081</v>
      </c>
      <c r="AO38" s="17">
        <v>1.845166745621329</v>
      </c>
      <c r="AP38" s="17">
        <v>1.1179059518925181</v>
      </c>
      <c r="AQ38" s="17">
        <v>1.2779201426084119</v>
      </c>
      <c r="AR38" s="17">
        <v>2.3897456455505868</v>
      </c>
      <c r="AS38" s="17">
        <v>0.69467286936443351</v>
      </c>
      <c r="AT38" s="17">
        <v>1.4775345458138984</v>
      </c>
      <c r="AU38" s="25">
        <v>0.49679823741149842</v>
      </c>
    </row>
    <row r="39" spans="1:47" ht="15.75" thickBot="1" x14ac:dyDescent="0.3">
      <c r="A39" s="94" t="s">
        <v>43</v>
      </c>
      <c r="B39" s="102"/>
      <c r="C39" s="102"/>
      <c r="D39" s="102"/>
      <c r="E39" s="102"/>
      <c r="F39" s="102"/>
      <c r="G39" s="102"/>
      <c r="H39" s="102"/>
      <c r="I39" s="102"/>
      <c r="J39" s="102"/>
      <c r="K39" s="10"/>
      <c r="L39" s="10"/>
      <c r="N39" t="s">
        <v>44</v>
      </c>
      <c r="O39" s="17">
        <f t="shared" ref="O39:W39" si="13">_xlfn.STDEV.S(O32:O37)</f>
        <v>1.3727649543632743</v>
      </c>
      <c r="P39" s="17">
        <f t="shared" si="13"/>
        <v>1.5165175692416342</v>
      </c>
      <c r="Q39" s="17">
        <f t="shared" si="13"/>
        <v>1.5037439116700719</v>
      </c>
      <c r="R39" s="17">
        <f t="shared" si="13"/>
        <v>0.75084485241397592</v>
      </c>
      <c r="S39" s="17">
        <f t="shared" si="13"/>
        <v>0.34516839795270582</v>
      </c>
      <c r="T39" s="17">
        <f t="shared" si="13"/>
        <v>0.40659452729970547</v>
      </c>
      <c r="U39" s="17">
        <f t="shared" si="13"/>
        <v>0.28990015477699771</v>
      </c>
      <c r="V39" s="17">
        <f t="shared" si="13"/>
        <v>0.33394879915506342</v>
      </c>
      <c r="W39" s="17">
        <f t="shared" si="13"/>
        <v>0.82449109190184189</v>
      </c>
      <c r="X39" s="10"/>
      <c r="Y39" s="10"/>
      <c r="Z39" s="26" t="s">
        <v>48</v>
      </c>
      <c r="AA39" s="27">
        <v>1.8887460138914995</v>
      </c>
      <c r="AB39" s="28">
        <v>3.7330598982625696</v>
      </c>
      <c r="AC39" s="28">
        <v>1.1311237635612845</v>
      </c>
      <c r="AD39" s="28">
        <v>1.1565417408904437</v>
      </c>
      <c r="AE39" s="28">
        <v>1.6562963332445422</v>
      </c>
      <c r="AF39" s="102"/>
      <c r="AG39" s="28">
        <v>0.79085973944628041</v>
      </c>
      <c r="AH39" s="28">
        <v>1.108235769454307</v>
      </c>
      <c r="AI39" s="25">
        <v>0.44454409227688785</v>
      </c>
      <c r="AJ39" s="2"/>
      <c r="AK39" s="40"/>
      <c r="AL39" s="32" t="s">
        <v>96</v>
      </c>
      <c r="AM39" s="30">
        <v>3.8707458162257828</v>
      </c>
      <c r="AN39" s="30">
        <v>8.1808328841359756</v>
      </c>
      <c r="AO39" s="30">
        <v>1.6858353566626454</v>
      </c>
      <c r="AP39" s="30">
        <v>1.5423465483008463</v>
      </c>
      <c r="AQ39" s="30">
        <v>1.2313516935972406</v>
      </c>
      <c r="AR39" s="30">
        <v>3.1429334449763728</v>
      </c>
      <c r="AS39" s="30">
        <v>1.666467587243194</v>
      </c>
      <c r="AT39" s="30">
        <v>1.6372973533641035</v>
      </c>
      <c r="AU39" s="31">
        <v>1.3968772136596894</v>
      </c>
    </row>
    <row r="40" spans="1:47" ht="15.75" x14ac:dyDescent="0.25">
      <c r="A40" s="2" t="s">
        <v>46</v>
      </c>
      <c r="B40" s="17">
        <v>3.5069525507817954</v>
      </c>
      <c r="C40" s="17">
        <v>5.8819911968730327</v>
      </c>
      <c r="D40" s="17">
        <v>1.4732237253434801</v>
      </c>
      <c r="E40" s="95">
        <v>1.650844778412917</v>
      </c>
      <c r="F40" s="17">
        <v>1.3013372438036321</v>
      </c>
      <c r="G40" s="17">
        <v>1.5339355562927419</v>
      </c>
      <c r="H40" s="17">
        <v>0.97766945903492131</v>
      </c>
      <c r="I40" s="17">
        <v>0.77793531562267015</v>
      </c>
      <c r="J40" s="25">
        <v>0.49611397698383652</v>
      </c>
      <c r="L40" s="10"/>
      <c r="N40" t="s">
        <v>47</v>
      </c>
      <c r="O40" s="41">
        <f t="shared" ref="O40:W40" si="14">COUNT(O32:O37)</f>
        <v>5</v>
      </c>
      <c r="P40" s="41">
        <f t="shared" si="14"/>
        <v>5</v>
      </c>
      <c r="Q40" s="41">
        <f t="shared" si="14"/>
        <v>6</v>
      </c>
      <c r="R40" s="41">
        <f t="shared" si="14"/>
        <v>4</v>
      </c>
      <c r="S40" s="41">
        <f t="shared" si="14"/>
        <v>6</v>
      </c>
      <c r="T40" s="41">
        <f t="shared" si="14"/>
        <v>6</v>
      </c>
      <c r="U40" s="41">
        <f t="shared" si="14"/>
        <v>6</v>
      </c>
      <c r="V40" s="41">
        <f t="shared" si="14"/>
        <v>6</v>
      </c>
      <c r="W40" s="41">
        <f t="shared" si="14"/>
        <v>6</v>
      </c>
      <c r="X40" s="10"/>
      <c r="Y40" s="10"/>
      <c r="Z40" s="26" t="s">
        <v>50</v>
      </c>
      <c r="AA40" s="27">
        <v>2.5469452562773234</v>
      </c>
      <c r="AB40" s="28">
        <v>5.0572835222799668</v>
      </c>
      <c r="AC40" s="28">
        <v>1.4856322866816896</v>
      </c>
      <c r="AD40" s="28">
        <v>1.6559021220656607</v>
      </c>
      <c r="AE40" s="28">
        <v>2.3526728543958302</v>
      </c>
      <c r="AF40" s="28">
        <v>4.7623270452702799</v>
      </c>
      <c r="AG40" s="28">
        <v>0.58726771135822731</v>
      </c>
      <c r="AH40" s="28">
        <v>1.1135578149374532</v>
      </c>
      <c r="AI40" s="25">
        <v>0.66868699076694993</v>
      </c>
      <c r="AJ40" s="2"/>
      <c r="AK40" s="10"/>
      <c r="AL40" s="33" t="s">
        <v>41</v>
      </c>
      <c r="AM40" s="34">
        <f>AVERAGE(AM33:AM39)</f>
        <v>2.6081544174096956</v>
      </c>
      <c r="AN40" s="34">
        <f t="shared" ref="AN40:AU40" si="15">AVERAGE(AN33:AN39)</f>
        <v>4.9535976319055228</v>
      </c>
      <c r="AO40" s="34">
        <f t="shared" si="15"/>
        <v>1.6412277782520883</v>
      </c>
      <c r="AP40" s="34">
        <f t="shared" si="15"/>
        <v>1.5634183269546771</v>
      </c>
      <c r="AQ40" s="34">
        <f t="shared" si="15"/>
        <v>1.5116754860911839</v>
      </c>
      <c r="AR40" s="34">
        <f t="shared" si="15"/>
        <v>2.1233176185203146</v>
      </c>
      <c r="AS40" s="34">
        <f t="shared" si="15"/>
        <v>0.9091585559994021</v>
      </c>
      <c r="AT40" s="34">
        <f t="shared" si="15"/>
        <v>1.3326290753745915</v>
      </c>
      <c r="AU40" s="34">
        <f t="shared" si="15"/>
        <v>0.68654088222632603</v>
      </c>
    </row>
    <row r="41" spans="1:47" ht="15.75" x14ac:dyDescent="0.25">
      <c r="A41" s="2" t="s">
        <v>49</v>
      </c>
      <c r="B41" s="17">
        <v>2.845414871621216</v>
      </c>
      <c r="C41" s="102"/>
      <c r="D41" s="17">
        <v>0.79508690715894359</v>
      </c>
      <c r="E41" s="17">
        <v>2.0266074569882453</v>
      </c>
      <c r="F41" s="17">
        <v>2.2291045713585449</v>
      </c>
      <c r="G41" s="17">
        <v>1.3368979131294076</v>
      </c>
      <c r="H41" s="17">
        <v>1.1223412996437212</v>
      </c>
      <c r="I41" s="17">
        <v>0.32248277536751013</v>
      </c>
      <c r="J41" s="25">
        <v>0.39713630560524993</v>
      </c>
      <c r="K41" s="10"/>
      <c r="L41" s="10"/>
      <c r="M41" s="10"/>
      <c r="O41" s="17"/>
      <c r="P41" s="17"/>
      <c r="Q41" s="17"/>
      <c r="R41" s="17"/>
      <c r="S41" s="17"/>
      <c r="T41" s="17"/>
      <c r="U41" s="17"/>
      <c r="V41" s="17"/>
      <c r="W41" s="17"/>
      <c r="X41" s="10"/>
      <c r="Y41" s="10"/>
      <c r="Z41" s="42" t="s">
        <v>52</v>
      </c>
      <c r="AA41" s="27"/>
      <c r="AB41" s="28"/>
      <c r="AC41" s="28"/>
      <c r="AD41" s="28"/>
      <c r="AE41" s="28"/>
      <c r="AF41" s="28"/>
      <c r="AG41" s="28"/>
      <c r="AH41" s="28"/>
      <c r="AI41" s="25"/>
      <c r="AJ41" s="2"/>
      <c r="AK41" s="10"/>
      <c r="AL41" s="33" t="s">
        <v>44</v>
      </c>
      <c r="AM41" s="34">
        <f>_xlfn.STDEV.S(AM33:AM39)</f>
        <v>1.0634599819936494</v>
      </c>
      <c r="AN41" s="34">
        <f t="shared" ref="AN41:AU41" si="16">_xlfn.STDEV.S(AN33:AN39)</f>
        <v>2.1596972005947661</v>
      </c>
      <c r="AO41" s="34">
        <f t="shared" si="16"/>
        <v>0.41793128407016295</v>
      </c>
      <c r="AP41" s="34">
        <f t="shared" si="16"/>
        <v>0.33660670151189953</v>
      </c>
      <c r="AQ41" s="34">
        <f t="shared" si="16"/>
        <v>0.69187189870331511</v>
      </c>
      <c r="AR41" s="34">
        <f t="shared" si="16"/>
        <v>0.66424153057917978</v>
      </c>
      <c r="AS41" s="34">
        <f t="shared" si="16"/>
        <v>0.40987450946328663</v>
      </c>
      <c r="AT41" s="34">
        <f t="shared" si="16"/>
        <v>0.429222884217628</v>
      </c>
      <c r="AU41" s="34">
        <f t="shared" si="16"/>
        <v>0.36072960209972227</v>
      </c>
    </row>
    <row r="42" spans="1:47" ht="15.75" x14ac:dyDescent="0.25">
      <c r="A42" s="2" t="s">
        <v>51</v>
      </c>
      <c r="B42" s="17">
        <v>2.9222246644178922</v>
      </c>
      <c r="C42" s="17">
        <v>8.2854278711623461</v>
      </c>
      <c r="D42" s="17">
        <v>1.2802749644063354</v>
      </c>
      <c r="E42" s="17">
        <v>1.4749036721779345</v>
      </c>
      <c r="F42" s="17">
        <v>2.4498751250072637</v>
      </c>
      <c r="G42" s="17">
        <v>1.8640840313872404</v>
      </c>
      <c r="H42" s="17">
        <v>0.9854671521449947</v>
      </c>
      <c r="I42" s="17">
        <v>1.1607084135139181</v>
      </c>
      <c r="J42" s="25">
        <v>0.644612143805527</v>
      </c>
      <c r="K42" s="10"/>
      <c r="L42" s="10"/>
      <c r="M42" s="10"/>
      <c r="N42" s="103" t="s">
        <v>85</v>
      </c>
      <c r="O42" s="98">
        <f t="shared" ref="O42:W42" si="17">_xlfn.T.TEST(O5:O10,O32:O37,2,1)</f>
        <v>0.36453471952661198</v>
      </c>
      <c r="P42" s="49">
        <f t="shared" si="17"/>
        <v>0.40583381106868383</v>
      </c>
      <c r="Q42" s="49">
        <f t="shared" si="17"/>
        <v>0.34991532317155055</v>
      </c>
      <c r="R42" s="49">
        <f t="shared" si="17"/>
        <v>0.66010408906714191</v>
      </c>
      <c r="S42" s="49">
        <f t="shared" si="17"/>
        <v>0.41057553844126271</v>
      </c>
      <c r="T42" s="101">
        <f t="shared" si="17"/>
        <v>1.1274980782558635E-2</v>
      </c>
      <c r="U42" s="101">
        <f t="shared" si="17"/>
        <v>3.2347408480574533E-2</v>
      </c>
      <c r="V42" s="49">
        <f t="shared" si="17"/>
        <v>0.30259717901340955</v>
      </c>
      <c r="W42" s="99">
        <f t="shared" si="17"/>
        <v>0.37170799307264069</v>
      </c>
      <c r="X42" s="10"/>
      <c r="Y42" s="10"/>
      <c r="Z42" s="26" t="s">
        <v>54</v>
      </c>
      <c r="AA42" s="27">
        <v>2.4903999429751829</v>
      </c>
      <c r="AB42" s="28">
        <v>6.8012004912802215</v>
      </c>
      <c r="AC42" s="28">
        <v>1.7738317992123895</v>
      </c>
      <c r="AD42" s="28">
        <v>1.3172867621252551</v>
      </c>
      <c r="AE42" s="28">
        <v>1.4570904592755352</v>
      </c>
      <c r="AF42" s="28">
        <v>4.8870105343714041</v>
      </c>
      <c r="AG42" s="28">
        <v>1.3506639120863506</v>
      </c>
      <c r="AH42" s="28">
        <v>2.7006945832494615</v>
      </c>
      <c r="AI42" s="25">
        <v>0.7434937573752729</v>
      </c>
      <c r="AJ42" s="2"/>
      <c r="AK42" s="10"/>
      <c r="AL42" s="33" t="s">
        <v>47</v>
      </c>
      <c r="AM42" s="35">
        <f>COUNT(AM33:AM39)</f>
        <v>6</v>
      </c>
      <c r="AN42" s="35">
        <f t="shared" ref="AN42:AU42" si="18">COUNT(AN33:AN39)</f>
        <v>6</v>
      </c>
      <c r="AO42" s="35">
        <f t="shared" si="18"/>
        <v>6</v>
      </c>
      <c r="AP42" s="35">
        <f t="shared" si="18"/>
        <v>6</v>
      </c>
      <c r="AQ42" s="35">
        <f t="shared" si="18"/>
        <v>6</v>
      </c>
      <c r="AR42" s="35">
        <f t="shared" si="18"/>
        <v>5</v>
      </c>
      <c r="AS42" s="35">
        <f t="shared" si="18"/>
        <v>6</v>
      </c>
      <c r="AT42" s="35">
        <f t="shared" si="18"/>
        <v>6</v>
      </c>
      <c r="AU42" s="35">
        <f t="shared" si="18"/>
        <v>6</v>
      </c>
    </row>
    <row r="43" spans="1:47" x14ac:dyDescent="0.25">
      <c r="A43" s="2" t="s">
        <v>53</v>
      </c>
      <c r="B43" s="17">
        <v>0.84549297664088796</v>
      </c>
      <c r="C43" s="17">
        <v>1.3517835012951791</v>
      </c>
      <c r="D43" s="17">
        <v>1.2641403202133985</v>
      </c>
      <c r="E43" s="17">
        <v>0.53768364056769258</v>
      </c>
      <c r="F43" s="17">
        <v>1.0158946062813912</v>
      </c>
      <c r="G43" s="17">
        <v>0.84194663664345104</v>
      </c>
      <c r="H43" s="17">
        <v>0.60839627507922089</v>
      </c>
      <c r="I43" s="17">
        <v>0.67699647543503072</v>
      </c>
      <c r="J43" s="25">
        <v>0.59725034336231597</v>
      </c>
      <c r="K43" s="10"/>
      <c r="L43" s="10"/>
      <c r="M43" s="10"/>
      <c r="N43" s="104" t="s">
        <v>86</v>
      </c>
      <c r="O43" s="91">
        <f t="shared" ref="O43:W43" si="19">(O38-O11)/AVERAGE(O12,O39)</f>
        <v>0.33591836354150822</v>
      </c>
      <c r="P43" s="52">
        <f t="shared" si="19"/>
        <v>0.13739442762569726</v>
      </c>
      <c r="Q43" s="52">
        <f t="shared" si="19"/>
        <v>0.63908199103586194</v>
      </c>
      <c r="R43" s="52">
        <f t="shared" si="19"/>
        <v>0.33107205307728965</v>
      </c>
      <c r="S43" s="52">
        <f t="shared" si="19"/>
        <v>-0.37638364331285107</v>
      </c>
      <c r="T43" s="51">
        <f t="shared" si="19"/>
        <v>1.2204806505357066</v>
      </c>
      <c r="U43" s="51">
        <f t="shared" si="19"/>
        <v>-0.81975303111769582</v>
      </c>
      <c r="V43" s="52">
        <f t="shared" si="19"/>
        <v>-0.27325208603551615</v>
      </c>
      <c r="W43" s="74">
        <f t="shared" si="19"/>
        <v>0.54187786256691839</v>
      </c>
      <c r="X43" s="10"/>
      <c r="Y43" s="10"/>
      <c r="Z43" s="26" t="s">
        <v>56</v>
      </c>
      <c r="AA43" s="107">
        <v>0.81443745151086488</v>
      </c>
      <c r="AB43" s="44">
        <v>0.59500667840161214</v>
      </c>
      <c r="AC43" s="17">
        <v>0.77568095524524772</v>
      </c>
      <c r="AD43" s="102"/>
      <c r="AE43" s="17">
        <v>1.0808574651108247</v>
      </c>
      <c r="AF43" s="17">
        <v>0.59694703651789471</v>
      </c>
      <c r="AG43" s="17">
        <v>0.566234424533545</v>
      </c>
      <c r="AH43" s="17">
        <v>0.97421401547345554</v>
      </c>
      <c r="AI43" s="17">
        <v>0.47092399450979922</v>
      </c>
      <c r="AJ43" s="23"/>
      <c r="AK43" s="10"/>
    </row>
    <row r="44" spans="1:47" x14ac:dyDescent="0.25">
      <c r="A44" s="2" t="s">
        <v>55</v>
      </c>
      <c r="B44" s="17">
        <v>2.0631693719999999</v>
      </c>
      <c r="C44" s="17">
        <v>3.0007221340000001</v>
      </c>
      <c r="D44" s="17">
        <v>1.271660883</v>
      </c>
      <c r="E44" s="17">
        <v>1.2219670810000001</v>
      </c>
      <c r="F44" s="17">
        <v>1.6926024989999999</v>
      </c>
      <c r="G44" s="17">
        <v>1.6294505429999999</v>
      </c>
      <c r="H44" s="17">
        <v>0.78526652500000005</v>
      </c>
      <c r="I44" s="17">
        <v>1.2375628569999999</v>
      </c>
      <c r="J44" s="25">
        <v>0.68033547999999999</v>
      </c>
      <c r="K44" s="10"/>
      <c r="L44" s="10"/>
      <c r="M44" s="10"/>
      <c r="X44" s="10"/>
      <c r="Y44" s="10"/>
      <c r="Z44" s="26" t="s">
        <v>87</v>
      </c>
      <c r="AA44" s="27">
        <v>3.3734891558474858</v>
      </c>
      <c r="AB44" s="28">
        <v>5.00587183550756</v>
      </c>
      <c r="AC44" s="28">
        <v>1.1636351290469666</v>
      </c>
      <c r="AD44" s="28">
        <v>1.2782976363512675</v>
      </c>
      <c r="AE44" s="28">
        <v>1.2854718829238991</v>
      </c>
      <c r="AF44" s="28">
        <v>3.9845711476086794</v>
      </c>
      <c r="AG44" s="28">
        <v>0.83553456822109773</v>
      </c>
      <c r="AH44" s="28">
        <v>1.3799143084231582</v>
      </c>
      <c r="AI44" s="25">
        <v>0.44127335119937355</v>
      </c>
      <c r="AJ44" s="2"/>
      <c r="AK44" s="10"/>
    </row>
    <row r="45" spans="1:47" ht="15.75" thickBot="1" x14ac:dyDescent="0.3">
      <c r="A45" s="23" t="s">
        <v>57</v>
      </c>
      <c r="B45" s="17">
        <v>3.1395606698873966</v>
      </c>
      <c r="C45" s="17">
        <v>9.3993945313369043</v>
      </c>
      <c r="D45" s="102"/>
      <c r="E45" s="17">
        <v>1.7286065098570012</v>
      </c>
      <c r="F45" s="17">
        <v>1.5407197437489297</v>
      </c>
      <c r="G45" s="17">
        <v>1.5019872679600879</v>
      </c>
      <c r="H45" s="17">
        <v>1.282157008149521</v>
      </c>
      <c r="I45" s="17">
        <v>0.88659401398722903</v>
      </c>
      <c r="J45" s="25">
        <v>1.1498462420544717</v>
      </c>
      <c r="K45" s="10"/>
      <c r="L45" s="10"/>
      <c r="M45" s="10"/>
      <c r="X45" s="10"/>
      <c r="Y45" s="10"/>
      <c r="Z45" s="12" t="s">
        <v>60</v>
      </c>
      <c r="AA45" s="29">
        <v>1.4893886598298161</v>
      </c>
      <c r="AB45" s="30">
        <v>3.6351767570616396</v>
      </c>
      <c r="AC45" s="30">
        <v>1.0796703632902407</v>
      </c>
      <c r="AD45" s="30">
        <v>1.2639210181880374</v>
      </c>
      <c r="AE45" s="30">
        <v>2.5969712382887709</v>
      </c>
      <c r="AF45" s="30">
        <v>1.5107474040922733</v>
      </c>
      <c r="AG45" s="30">
        <v>0.49738183225460952</v>
      </c>
      <c r="AH45" s="30">
        <v>1.3323125416403128</v>
      </c>
      <c r="AI45" s="31">
        <v>0.65866562595606482</v>
      </c>
      <c r="AJ45" s="2"/>
      <c r="AK45" s="10"/>
    </row>
    <row r="46" spans="1:47" ht="15.75" x14ac:dyDescent="0.25">
      <c r="A46" s="23" t="s">
        <v>59</v>
      </c>
      <c r="B46" s="17">
        <v>2.9962353253237972</v>
      </c>
      <c r="C46" s="17">
        <v>12.255911246769829</v>
      </c>
      <c r="D46" s="17">
        <v>1.0594778527686208</v>
      </c>
      <c r="E46" s="17">
        <v>1.1178373148211267</v>
      </c>
      <c r="F46" s="17">
        <v>1.5394163009685573</v>
      </c>
      <c r="G46" s="17">
        <v>1.2384305860596587</v>
      </c>
      <c r="H46" s="17">
        <v>0.53075065289489087</v>
      </c>
      <c r="I46" s="17">
        <v>0.38974020488531436</v>
      </c>
      <c r="J46" s="25">
        <v>0.37796712661199805</v>
      </c>
      <c r="K46" s="10"/>
      <c r="L46" s="10"/>
      <c r="M46" s="10"/>
      <c r="X46" s="10"/>
      <c r="Y46" s="10"/>
      <c r="Z46" s="33" t="s">
        <v>41</v>
      </c>
      <c r="AA46" s="34">
        <f>AVERAGE(AA31:AA45)</f>
        <v>2.1595677061707503</v>
      </c>
      <c r="AB46" s="34">
        <f t="shared" ref="AB46:AI46" si="20">AVERAGE(AB31:AB45)</f>
        <v>3.8598909940260278</v>
      </c>
      <c r="AC46" s="34">
        <f t="shared" si="20"/>
        <v>1.3351930478722449</v>
      </c>
      <c r="AD46" s="34">
        <f t="shared" si="20"/>
        <v>1.5697762274455243</v>
      </c>
      <c r="AE46" s="34">
        <f t="shared" si="20"/>
        <v>1.7447042121767884</v>
      </c>
      <c r="AF46" s="34">
        <f t="shared" si="20"/>
        <v>2.1633963091684678</v>
      </c>
      <c r="AG46" s="34">
        <f t="shared" si="20"/>
        <v>0.76892208761463543</v>
      </c>
      <c r="AH46" s="34">
        <f t="shared" si="20"/>
        <v>1.1084447249063734</v>
      </c>
      <c r="AI46" s="34">
        <f t="shared" si="20"/>
        <v>0.54051745579113952</v>
      </c>
      <c r="AJ46" s="2"/>
      <c r="AK46" s="10"/>
      <c r="AL46" s="103" t="s">
        <v>85</v>
      </c>
      <c r="AM46" s="49">
        <f t="shared" ref="AM46:AU46" si="21">_xlfn.T.TEST(AM5:AM10,AM33:AM38,2,1)</f>
        <v>0.2703653652105435</v>
      </c>
      <c r="AN46" s="49">
        <f t="shared" si="21"/>
        <v>0.17274328423375779</v>
      </c>
      <c r="AO46" s="49">
        <f t="shared" si="21"/>
        <v>0.25127121927470758</v>
      </c>
      <c r="AP46" s="49">
        <f t="shared" si="21"/>
        <v>0.41347790101347343</v>
      </c>
      <c r="AQ46" s="49">
        <f t="shared" si="21"/>
        <v>0.1534882242166794</v>
      </c>
      <c r="AR46" s="49">
        <f t="shared" si="21"/>
        <v>0.5862203167143345</v>
      </c>
      <c r="AS46" s="17">
        <f t="shared" si="21"/>
        <v>0.15064759585786303</v>
      </c>
      <c r="AT46" s="49">
        <f t="shared" si="21"/>
        <v>0.40142010720525217</v>
      </c>
      <c r="AU46" s="99">
        <f t="shared" si="21"/>
        <v>0.10558945144160807</v>
      </c>
    </row>
    <row r="47" spans="1:47" ht="15.75" x14ac:dyDescent="0.25">
      <c r="A47" s="23" t="s">
        <v>61</v>
      </c>
      <c r="B47" s="17">
        <v>2.8344910938131416</v>
      </c>
      <c r="C47" s="17">
        <v>12.080183256307253</v>
      </c>
      <c r="D47" s="17">
        <v>1.7007429261549256</v>
      </c>
      <c r="E47" s="17">
        <v>1.419633880483427</v>
      </c>
      <c r="F47" s="17">
        <v>1.7457017624267384</v>
      </c>
      <c r="G47" s="17">
        <v>1.7476846041259346</v>
      </c>
      <c r="H47" s="17">
        <v>0.5850775689934512</v>
      </c>
      <c r="I47" s="102"/>
      <c r="J47" s="25">
        <v>0.94273030926887846</v>
      </c>
      <c r="Z47" s="33" t="s">
        <v>44</v>
      </c>
      <c r="AA47" s="34">
        <f>_xlfn.STDEV.S(AA31:AA45)</f>
        <v>0.64082442910053494</v>
      </c>
      <c r="AB47" s="34">
        <f t="shared" ref="AB47:AI47" si="22">_xlfn.STDEV.S(AB31:AB45)</f>
        <v>1.702039345045202</v>
      </c>
      <c r="AC47" s="34">
        <f t="shared" si="22"/>
        <v>0.3794746457746993</v>
      </c>
      <c r="AD47" s="34">
        <f t="shared" si="22"/>
        <v>0.5072561097145154</v>
      </c>
      <c r="AE47" s="34">
        <f t="shared" si="22"/>
        <v>0.5419644186939796</v>
      </c>
      <c r="AF47" s="34">
        <f t="shared" si="22"/>
        <v>1.4939190674735181</v>
      </c>
      <c r="AG47" s="34">
        <f t="shared" si="22"/>
        <v>0.2262487407358908</v>
      </c>
      <c r="AH47" s="34">
        <f t="shared" si="22"/>
        <v>0.55929202324129224</v>
      </c>
      <c r="AI47" s="34">
        <f t="shared" si="22"/>
        <v>0.15099438482461458</v>
      </c>
      <c r="AJ47" s="2"/>
      <c r="AK47" s="10"/>
      <c r="AL47" s="104" t="s">
        <v>86</v>
      </c>
      <c r="AM47" s="52">
        <f t="shared" ref="AM47:AU47" si="23">(AM40-AM12)/AVERAGE(AM12,AM40)</f>
        <v>-8.8342169920083882E-2</v>
      </c>
      <c r="AN47" s="52">
        <f t="shared" si="23"/>
        <v>-0.56701545124285957</v>
      </c>
      <c r="AO47" s="52">
        <f t="shared" si="23"/>
        <v>-0.25100264523521826</v>
      </c>
      <c r="AP47" s="52">
        <f t="shared" si="23"/>
        <v>0.16164733138446111</v>
      </c>
      <c r="AQ47" s="52">
        <f t="shared" si="23"/>
        <v>-0.41547715738077895</v>
      </c>
      <c r="AR47" s="52">
        <f t="shared" si="23"/>
        <v>5.3021896875331966E-2</v>
      </c>
      <c r="AS47" s="17">
        <f t="shared" si="23"/>
        <v>-0.431536499336382</v>
      </c>
      <c r="AT47" s="52">
        <f t="shared" si="23"/>
        <v>-0.13651096605021407</v>
      </c>
      <c r="AU47" s="74">
        <f t="shared" si="23"/>
        <v>-0.20089389587603534</v>
      </c>
    </row>
    <row r="48" spans="1:47" ht="15.75" x14ac:dyDescent="0.25">
      <c r="A48" s="23" t="s">
        <v>62</v>
      </c>
      <c r="B48" s="17">
        <v>3.5520806973993988</v>
      </c>
      <c r="C48" s="17">
        <v>4.9396125211408002</v>
      </c>
      <c r="D48" s="17">
        <v>2.0417783383640247</v>
      </c>
      <c r="E48" s="17">
        <v>1.6411857374766481</v>
      </c>
      <c r="F48" s="17">
        <v>1.7088954795490832</v>
      </c>
      <c r="G48" s="17">
        <v>2.3418574675243349</v>
      </c>
      <c r="H48" s="17">
        <v>0.66691640951301612</v>
      </c>
      <c r="I48" s="17">
        <v>0.48604772331593016</v>
      </c>
      <c r="J48" s="25">
        <v>0.49615412464458791</v>
      </c>
      <c r="Z48" s="33" t="s">
        <v>47</v>
      </c>
      <c r="AA48" s="35">
        <f>COUNT(AA31:AA45)</f>
        <v>13</v>
      </c>
      <c r="AB48" s="35">
        <f t="shared" ref="AB48:AI48" si="24">COUNT(AB31:AB45)</f>
        <v>12</v>
      </c>
      <c r="AC48" s="35">
        <f t="shared" si="24"/>
        <v>13</v>
      </c>
      <c r="AD48" s="35">
        <f t="shared" si="24"/>
        <v>11</v>
      </c>
      <c r="AE48" s="35">
        <f t="shared" si="24"/>
        <v>13</v>
      </c>
      <c r="AF48" s="35">
        <f t="shared" si="24"/>
        <v>12</v>
      </c>
      <c r="AG48" s="35">
        <f t="shared" si="24"/>
        <v>13</v>
      </c>
      <c r="AH48" s="35">
        <f t="shared" si="24"/>
        <v>13</v>
      </c>
      <c r="AI48" s="35">
        <f t="shared" si="24"/>
        <v>13</v>
      </c>
      <c r="AJ48" s="2"/>
      <c r="AK48" s="10"/>
    </row>
    <row r="49" spans="1:47" x14ac:dyDescent="0.25">
      <c r="A49" s="23" t="s">
        <v>63</v>
      </c>
      <c r="B49" s="17">
        <v>2.3861463414800586</v>
      </c>
      <c r="C49" s="17">
        <v>4.102590117261542</v>
      </c>
      <c r="D49" s="17">
        <v>1.2984483100521393</v>
      </c>
      <c r="E49" s="17">
        <v>1.2997175817747546</v>
      </c>
      <c r="F49" s="17">
        <v>1.8958151176836182</v>
      </c>
      <c r="G49" s="17">
        <v>1.0232140816289279</v>
      </c>
      <c r="H49" s="17">
        <v>0.31318399975955852</v>
      </c>
      <c r="I49" s="102"/>
      <c r="J49" s="25">
        <v>0.91589183084192871</v>
      </c>
      <c r="AG49" s="81"/>
      <c r="AJ49" s="2"/>
    </row>
    <row r="50" spans="1:47" x14ac:dyDescent="0.25">
      <c r="A50" s="23" t="s">
        <v>64</v>
      </c>
      <c r="B50" s="17">
        <v>2.8024427694035987</v>
      </c>
      <c r="C50" s="17">
        <v>6.412995129022887</v>
      </c>
      <c r="D50" s="17">
        <v>2.3358399343419451</v>
      </c>
      <c r="E50" s="17">
        <v>1.7013892465657428</v>
      </c>
      <c r="F50" s="17">
        <v>1.627302794274728</v>
      </c>
      <c r="G50" s="17">
        <v>1.8279148388484225</v>
      </c>
      <c r="H50" s="17">
        <v>0.40064175810359648</v>
      </c>
      <c r="I50" s="17">
        <v>0.50222219629850318</v>
      </c>
      <c r="J50" s="25">
        <v>0.52948871758720129</v>
      </c>
      <c r="Z50" s="103" t="s">
        <v>85</v>
      </c>
      <c r="AA50" s="49">
        <f>_xlfn.T.TEST(AA5:AA19,AA31:AA45,2,1)</f>
        <v>0.21617185847516368</v>
      </c>
      <c r="AB50" s="49">
        <f t="shared" ref="AB50:AI50" si="25">_xlfn.T.TEST(AB5:AB19,AB31:AB45,2,1)</f>
        <v>0.35103259071169846</v>
      </c>
      <c r="AC50" s="49">
        <f t="shared" si="25"/>
        <v>0.46608200193152094</v>
      </c>
      <c r="AD50" s="49">
        <f t="shared" si="25"/>
        <v>0.3548259113480523</v>
      </c>
      <c r="AE50" s="49">
        <f t="shared" si="25"/>
        <v>0.49748635840052546</v>
      </c>
      <c r="AF50" s="49">
        <f t="shared" si="25"/>
        <v>0.69119623978742539</v>
      </c>
      <c r="AG50" s="133">
        <f t="shared" si="25"/>
        <v>6.3550386315486457E-2</v>
      </c>
      <c r="AH50" s="49">
        <f t="shared" si="25"/>
        <v>0.15357594016244822</v>
      </c>
      <c r="AI50" s="102">
        <f t="shared" si="25"/>
        <v>8.1252130537370626E-2</v>
      </c>
      <c r="AJ50" s="2"/>
    </row>
    <row r="51" spans="1:47" x14ac:dyDescent="0.25">
      <c r="A51" s="23" t="s">
        <v>65</v>
      </c>
      <c r="B51" s="44"/>
      <c r="C51" s="44"/>
      <c r="D51" s="17">
        <v>0.51439798789422164</v>
      </c>
      <c r="E51" s="17">
        <v>0.8917879899392912</v>
      </c>
      <c r="F51" s="17">
        <v>0.21317391662165541</v>
      </c>
      <c r="G51" s="44"/>
      <c r="H51" s="17">
        <v>0.51661331455915072</v>
      </c>
      <c r="I51" s="17">
        <v>0.90579527683872785</v>
      </c>
      <c r="J51" s="25">
        <v>0.51226473721667265</v>
      </c>
      <c r="Z51" s="104" t="s">
        <v>86</v>
      </c>
      <c r="AA51" s="52">
        <f>(AA46-AA20)/AVERAGE(AA21,AA47)</f>
        <v>-0.24192604060954401</v>
      </c>
      <c r="AB51" s="52">
        <f t="shared" ref="AB51:AI51" si="26">(AB46-AB20)/AVERAGE(AB21,AB47)</f>
        <v>-0.19290925740035456</v>
      </c>
      <c r="AC51" s="52">
        <f t="shared" si="26"/>
        <v>-0.14050321498299642</v>
      </c>
      <c r="AD51" s="52">
        <f t="shared" si="26"/>
        <v>0.34541928769497676</v>
      </c>
      <c r="AE51" s="52">
        <f t="shared" si="26"/>
        <v>-0.25662224105953924</v>
      </c>
      <c r="AF51" s="52">
        <f t="shared" si="26"/>
        <v>-0.11119146640029427</v>
      </c>
      <c r="AG51" s="134">
        <f t="shared" si="26"/>
        <v>-0.80014454324726314</v>
      </c>
      <c r="AH51" s="52">
        <f t="shared" si="26"/>
        <v>0.38830610229787288</v>
      </c>
      <c r="AI51" s="102">
        <f t="shared" si="26"/>
        <v>-0.68991003139714024</v>
      </c>
      <c r="AJ51" s="2"/>
    </row>
    <row r="52" spans="1:47" ht="15.75" thickBot="1" x14ac:dyDescent="0.3">
      <c r="A52" s="46" t="s">
        <v>66</v>
      </c>
      <c r="B52" s="29">
        <v>4.3477025619525778</v>
      </c>
      <c r="C52" s="102"/>
      <c r="D52" s="30">
        <v>1.2828389364875665</v>
      </c>
      <c r="E52" s="30">
        <v>1.5317658782307522</v>
      </c>
      <c r="F52" s="30">
        <v>1.680238454407067</v>
      </c>
      <c r="G52" s="102"/>
      <c r="H52" s="30">
        <v>0.81646163555889983</v>
      </c>
      <c r="I52" s="30">
        <v>0.97595831709941516</v>
      </c>
      <c r="J52" s="31">
        <v>1.3656201761630653</v>
      </c>
      <c r="AJ52" s="2"/>
    </row>
    <row r="53" spans="1:47" ht="15.75" x14ac:dyDescent="0.25">
      <c r="A53" s="33" t="s">
        <v>41</v>
      </c>
      <c r="B53" s="17">
        <f t="shared" ref="B53:J53" si="27">AVERAGE(B32:B51)</f>
        <v>2.5220932628577715</v>
      </c>
      <c r="C53" s="17">
        <f t="shared" si="27"/>
        <v>6.3411052541446313</v>
      </c>
      <c r="D53" s="17">
        <f t="shared" si="27"/>
        <v>1.4203747847434123</v>
      </c>
      <c r="E53" s="17">
        <f t="shared" si="27"/>
        <v>1.4740009450769769</v>
      </c>
      <c r="F53" s="17">
        <f t="shared" si="27"/>
        <v>1.4061759922165613</v>
      </c>
      <c r="G53" s="17">
        <f t="shared" si="27"/>
        <v>1.4322943638749015</v>
      </c>
      <c r="H53" s="17">
        <f t="shared" si="27"/>
        <v>0.65223814766954313</v>
      </c>
      <c r="I53" s="17">
        <f t="shared" si="27"/>
        <v>0.65702040472706824</v>
      </c>
      <c r="J53" s="17">
        <f t="shared" si="27"/>
        <v>0.56683490747028054</v>
      </c>
      <c r="AJ53" s="2"/>
    </row>
    <row r="54" spans="1:47" ht="15.75" x14ac:dyDescent="0.25">
      <c r="A54" s="33" t="s">
        <v>44</v>
      </c>
      <c r="B54" s="17">
        <f t="shared" ref="B54:J54" si="28">_xlfn.STDEV.S(B32:B51)</f>
        <v>0.83607656787767093</v>
      </c>
      <c r="C54" s="17">
        <f t="shared" si="28"/>
        <v>3.260432586931346</v>
      </c>
      <c r="D54" s="17">
        <f t="shared" si="28"/>
        <v>0.50783706304739895</v>
      </c>
      <c r="E54" s="17">
        <f t="shared" si="28"/>
        <v>0.6037379841244509</v>
      </c>
      <c r="F54" s="17">
        <f t="shared" si="28"/>
        <v>0.55330714189483221</v>
      </c>
      <c r="G54" s="17">
        <f t="shared" si="28"/>
        <v>0.47717404094336219</v>
      </c>
      <c r="H54" s="17">
        <f t="shared" si="28"/>
        <v>0.27250701725482956</v>
      </c>
      <c r="I54" s="17">
        <f t="shared" si="28"/>
        <v>0.28217925275231714</v>
      </c>
      <c r="J54" s="17">
        <f t="shared" si="28"/>
        <v>0.24456467951577787</v>
      </c>
      <c r="AJ54" s="2"/>
    </row>
    <row r="55" spans="1:47" ht="15.75" x14ac:dyDescent="0.25">
      <c r="A55" s="33" t="s">
        <v>47</v>
      </c>
      <c r="B55" s="41">
        <f t="shared" ref="B55:J55" si="29">COUNT(B32:B51)</f>
        <v>18</v>
      </c>
      <c r="C55" s="41">
        <f t="shared" si="29"/>
        <v>17</v>
      </c>
      <c r="D55" s="41">
        <f t="shared" si="29"/>
        <v>18</v>
      </c>
      <c r="E55" s="41">
        <f t="shared" si="29"/>
        <v>19</v>
      </c>
      <c r="F55" s="41">
        <f t="shared" si="29"/>
        <v>19</v>
      </c>
      <c r="G55" s="41">
        <f t="shared" si="29"/>
        <v>18</v>
      </c>
      <c r="H55" s="41">
        <f t="shared" si="29"/>
        <v>18</v>
      </c>
      <c r="I55" s="41">
        <f t="shared" si="29"/>
        <v>16</v>
      </c>
      <c r="J55" s="41">
        <f t="shared" si="29"/>
        <v>18</v>
      </c>
      <c r="AJ55" s="2"/>
    </row>
    <row r="56" spans="1:47" ht="15.75" x14ac:dyDescent="0.25">
      <c r="A56" s="33"/>
      <c r="AJ56" s="2"/>
    </row>
    <row r="57" spans="1:47" ht="15.75" x14ac:dyDescent="0.25">
      <c r="A57" s="47" t="s">
        <v>85</v>
      </c>
      <c r="B57" s="87">
        <f>_xlfn.T.TEST(B5:B25,B32:B52,2,1)</f>
        <v>2.7853941919374986E-2</v>
      </c>
      <c r="C57" s="49">
        <f t="shared" ref="C57:J57" si="30">_xlfn.T.TEST(C5:C25,C32:C52,2,1)</f>
        <v>0.53980620441343508</v>
      </c>
      <c r="D57" s="49">
        <f t="shared" si="30"/>
        <v>0.13109363501662008</v>
      </c>
      <c r="E57" s="49">
        <f t="shared" si="30"/>
        <v>0.15239376004863933</v>
      </c>
      <c r="F57" s="48">
        <f t="shared" si="30"/>
        <v>6.2818297534214702E-4</v>
      </c>
      <c r="G57" s="102">
        <f t="shared" si="30"/>
        <v>5.091860751987802E-2</v>
      </c>
      <c r="H57" s="48">
        <f t="shared" si="30"/>
        <v>2.5258404250595474E-4</v>
      </c>
      <c r="I57" s="102">
        <f t="shared" si="30"/>
        <v>6.981657757953913E-2</v>
      </c>
      <c r="J57" s="99">
        <f t="shared" si="30"/>
        <v>0.17264079130981977</v>
      </c>
      <c r="AJ57" s="2"/>
    </row>
    <row r="58" spans="1:47" ht="15.75" x14ac:dyDescent="0.25">
      <c r="A58" s="50" t="s">
        <v>86</v>
      </c>
      <c r="B58" s="100">
        <f t="shared" ref="B58:J58" si="31">(B53-B26)/AVERAGE(B27,B54)</f>
        <v>-0.58558384633657456</v>
      </c>
      <c r="C58" s="52">
        <f t="shared" si="31"/>
        <v>0.16092389680206357</v>
      </c>
      <c r="D58" s="52">
        <f t="shared" si="31"/>
        <v>0.34878773840766542</v>
      </c>
      <c r="E58" s="52">
        <f t="shared" si="31"/>
        <v>0.1727305267106824</v>
      </c>
      <c r="F58" s="51">
        <f t="shared" si="31"/>
        <v>-1.0996226063264385</v>
      </c>
      <c r="G58" s="102">
        <f t="shared" si="31"/>
        <v>0.40509823710502096</v>
      </c>
      <c r="H58" s="51">
        <f t="shared" si="31"/>
        <v>-0.99395135320053907</v>
      </c>
      <c r="I58" s="102">
        <f t="shared" si="31"/>
        <v>-3.5401192028509609E-2</v>
      </c>
      <c r="J58" s="74">
        <f t="shared" si="31"/>
        <v>0.12072911053612038</v>
      </c>
      <c r="AJ58" s="2"/>
    </row>
    <row r="59" spans="1:47" x14ac:dyDescent="0.25">
      <c r="AJ59" s="2"/>
    </row>
    <row r="60" spans="1:47" x14ac:dyDescent="0.25">
      <c r="AJ60" s="2"/>
    </row>
    <row r="61" spans="1:47" ht="18.75" x14ac:dyDescent="0.3">
      <c r="A61" s="38" t="s">
        <v>88</v>
      </c>
      <c r="B61" s="10"/>
      <c r="C61" s="10"/>
      <c r="D61" s="10"/>
      <c r="E61" s="10"/>
      <c r="F61" s="10"/>
      <c r="G61" s="10"/>
      <c r="H61" s="10"/>
      <c r="I61" s="10"/>
      <c r="J61" s="10"/>
      <c r="N61" s="38" t="s">
        <v>88</v>
      </c>
      <c r="Z61" s="38" t="s">
        <v>88</v>
      </c>
      <c r="AJ61" s="2"/>
    </row>
    <row r="62" spans="1:47" ht="15.75" thickBot="1" x14ac:dyDescent="0.3">
      <c r="A62" s="4" t="s">
        <v>5</v>
      </c>
      <c r="B62" s="12" t="s">
        <v>6</v>
      </c>
      <c r="C62" s="13" t="s">
        <v>7</v>
      </c>
      <c r="D62" s="13" t="s">
        <v>8</v>
      </c>
      <c r="E62" s="13" t="s">
        <v>9</v>
      </c>
      <c r="F62" s="13" t="s">
        <v>10</v>
      </c>
      <c r="G62" s="53" t="s">
        <v>11</v>
      </c>
      <c r="H62" s="13" t="s">
        <v>12</v>
      </c>
      <c r="I62" s="13" t="s">
        <v>13</v>
      </c>
      <c r="J62" s="11" t="s">
        <v>14</v>
      </c>
      <c r="N62" s="15" t="s">
        <v>15</v>
      </c>
      <c r="O62" s="54" t="s">
        <v>6</v>
      </c>
      <c r="P62" s="54" t="s">
        <v>7</v>
      </c>
      <c r="Q62" s="54" t="s">
        <v>8</v>
      </c>
      <c r="R62" s="54" t="s">
        <v>9</v>
      </c>
      <c r="S62" s="54" t="s">
        <v>10</v>
      </c>
      <c r="T62" s="55" t="s">
        <v>11</v>
      </c>
      <c r="U62" s="54" t="s">
        <v>12</v>
      </c>
      <c r="V62" s="54" t="s">
        <v>13</v>
      </c>
      <c r="W62" s="56" t="s">
        <v>14</v>
      </c>
      <c r="Z62" s="2" t="s">
        <v>15</v>
      </c>
      <c r="AA62" s="12" t="s">
        <v>6</v>
      </c>
      <c r="AB62" s="13" t="s">
        <v>7</v>
      </c>
      <c r="AC62" s="13" t="s">
        <v>8</v>
      </c>
      <c r="AD62" s="13" t="s">
        <v>9</v>
      </c>
      <c r="AE62" s="13" t="s">
        <v>10</v>
      </c>
      <c r="AF62" s="13" t="s">
        <v>11</v>
      </c>
      <c r="AG62" s="13" t="s">
        <v>12</v>
      </c>
      <c r="AH62" s="13" t="s">
        <v>13</v>
      </c>
      <c r="AI62" s="13" t="s">
        <v>14</v>
      </c>
      <c r="AJ62" s="2"/>
    </row>
    <row r="63" spans="1:47" ht="19.5" thickTop="1" x14ac:dyDescent="0.3">
      <c r="A63" s="2" t="s">
        <v>16</v>
      </c>
      <c r="B63" s="17">
        <f>(B32-B5)/B5*100</f>
        <v>-15.497568096585931</v>
      </c>
      <c r="C63" s="17">
        <f t="shared" ref="C63:J63" si="32">(C32-C5)/C5*100</f>
        <v>-4.4174280612559222</v>
      </c>
      <c r="D63" s="17">
        <f t="shared" si="32"/>
        <v>137.19380669748998</v>
      </c>
      <c r="E63" s="17">
        <f t="shared" si="32"/>
        <v>26.396022227914184</v>
      </c>
      <c r="F63" s="17">
        <f t="shared" si="32"/>
        <v>-26.617505532218015</v>
      </c>
      <c r="G63" s="17">
        <f t="shared" si="32"/>
        <v>-29.603046817458043</v>
      </c>
      <c r="H63" s="17">
        <f t="shared" si="32"/>
        <v>-45.049139537633501</v>
      </c>
      <c r="I63" s="17">
        <f t="shared" si="32"/>
        <v>16.8835519870692</v>
      </c>
      <c r="J63" s="25">
        <f t="shared" si="32"/>
        <v>-3.8569442411873593</v>
      </c>
      <c r="N63" s="23" t="s">
        <v>69</v>
      </c>
      <c r="O63" s="19">
        <f t="shared" ref="O63:W65" si="33">(O32-O5)/O5*100</f>
        <v>-19.760684445773833</v>
      </c>
      <c r="P63" s="20">
        <f t="shared" si="33"/>
        <v>-53.165958099629684</v>
      </c>
      <c r="Q63" s="20">
        <f t="shared" si="33"/>
        <v>-7.1658318315588572</v>
      </c>
      <c r="R63" s="20">
        <f t="shared" si="33"/>
        <v>-26.549563445394298</v>
      </c>
      <c r="S63" s="20">
        <f t="shared" si="33"/>
        <v>-9.4472027679863775</v>
      </c>
      <c r="T63" s="20">
        <f t="shared" si="33"/>
        <v>4.3913719299983427</v>
      </c>
      <c r="U63" s="20">
        <f t="shared" si="33"/>
        <v>-44.528895817540679</v>
      </c>
      <c r="V63" s="20">
        <f t="shared" si="33"/>
        <v>-11.13340642852642</v>
      </c>
      <c r="W63" s="21">
        <f t="shared" si="33"/>
        <v>-1.178935528155052</v>
      </c>
      <c r="Z63" s="22" t="s">
        <v>18</v>
      </c>
      <c r="AA63" s="17"/>
      <c r="AB63" s="17"/>
      <c r="AC63" s="17"/>
      <c r="AD63" s="17"/>
      <c r="AE63" s="17"/>
      <c r="AF63" s="17"/>
      <c r="AG63" s="17"/>
      <c r="AH63" s="17"/>
      <c r="AI63" s="21"/>
      <c r="AJ63" s="2"/>
      <c r="AL63" s="38" t="s">
        <v>88</v>
      </c>
      <c r="AM63" s="10"/>
      <c r="AN63" s="10"/>
      <c r="AO63" s="10"/>
      <c r="AP63" s="10"/>
      <c r="AQ63" s="10"/>
      <c r="AR63" s="10"/>
      <c r="AS63" s="10"/>
      <c r="AT63" s="10"/>
      <c r="AU63" s="10"/>
    </row>
    <row r="64" spans="1:47" ht="15.75" thickBot="1" x14ac:dyDescent="0.3">
      <c r="A64" s="2" t="s">
        <v>89</v>
      </c>
      <c r="B64" s="17">
        <f t="shared" ref="B64:J69" si="34">(B33-B6)/B6*100</f>
        <v>-48.460763253541842</v>
      </c>
      <c r="C64" s="17">
        <f t="shared" si="34"/>
        <v>-54.975531211208519</v>
      </c>
      <c r="D64" s="17">
        <f t="shared" si="34"/>
        <v>12.410027964800188</v>
      </c>
      <c r="E64" s="17">
        <f t="shared" si="34"/>
        <v>-31.219228902156033</v>
      </c>
      <c r="F64" s="17">
        <f t="shared" si="34"/>
        <v>-62.435267984558251</v>
      </c>
      <c r="G64" s="17">
        <f t="shared" si="34"/>
        <v>48.892010470287296</v>
      </c>
      <c r="H64" s="17">
        <f t="shared" si="34"/>
        <v>-52.185683346573427</v>
      </c>
      <c r="I64" s="17">
        <f t="shared" si="34"/>
        <v>24.115478810500147</v>
      </c>
      <c r="J64" s="25">
        <f t="shared" si="34"/>
        <v>13.634587353826921</v>
      </c>
      <c r="N64" s="23" t="s">
        <v>72</v>
      </c>
      <c r="O64" s="102"/>
      <c r="P64" s="17">
        <f t="shared" si="33"/>
        <v>-1.8674120021685252</v>
      </c>
      <c r="Q64" s="17">
        <f t="shared" si="33"/>
        <v>23.928470400714865</v>
      </c>
      <c r="R64" s="17">
        <f t="shared" si="33"/>
        <v>20.364035817387339</v>
      </c>
      <c r="S64" s="17">
        <f t="shared" si="33"/>
        <v>-23.732791610831647</v>
      </c>
      <c r="T64" s="17">
        <f t="shared" si="33"/>
        <v>61.511707642052748</v>
      </c>
      <c r="U64" s="17">
        <f t="shared" si="33"/>
        <v>-17.952297261871987</v>
      </c>
      <c r="V64" s="17">
        <f t="shared" si="33"/>
        <v>25.189552063061004</v>
      </c>
      <c r="W64" s="25">
        <f t="shared" si="33"/>
        <v>58.855998932666608</v>
      </c>
      <c r="Z64" s="23" t="s">
        <v>22</v>
      </c>
      <c r="AA64" s="27">
        <f t="shared" ref="AA64:AI72" si="35">(AA32-AA6)/AA6*100</f>
        <v>-9.4555958318580444</v>
      </c>
      <c r="AB64" s="28">
        <f t="shared" si="35"/>
        <v>41.002061979353336</v>
      </c>
      <c r="AC64" s="28">
        <f t="shared" si="35"/>
        <v>5.8575602461151757</v>
      </c>
      <c r="AD64" s="28">
        <f t="shared" si="35"/>
        <v>7.1873831399820132</v>
      </c>
      <c r="AE64" s="28">
        <f t="shared" si="35"/>
        <v>-11.400117978401255</v>
      </c>
      <c r="AF64" s="28">
        <f t="shared" si="35"/>
        <v>-17.093956128674119</v>
      </c>
      <c r="AG64" s="28">
        <f t="shared" si="35"/>
        <v>110.64516084075046</v>
      </c>
      <c r="AH64" s="28">
        <f t="shared" si="35"/>
        <v>-37.371742849134755</v>
      </c>
      <c r="AI64" s="25">
        <f t="shared" si="35"/>
        <v>-26.567994159040143</v>
      </c>
      <c r="AJ64" s="2"/>
      <c r="AK64" s="23"/>
      <c r="AL64" s="4" t="s">
        <v>15</v>
      </c>
      <c r="AM64" s="57" t="s">
        <v>6</v>
      </c>
      <c r="AN64" s="58" t="s">
        <v>7</v>
      </c>
      <c r="AO64" s="58" t="s">
        <v>8</v>
      </c>
      <c r="AP64" s="58" t="s">
        <v>9</v>
      </c>
      <c r="AQ64" s="58" t="s">
        <v>10</v>
      </c>
      <c r="AR64" s="58" t="s">
        <v>11</v>
      </c>
      <c r="AS64" s="58" t="s">
        <v>12</v>
      </c>
      <c r="AT64" s="58" t="s">
        <v>13</v>
      </c>
      <c r="AU64" s="59" t="s">
        <v>14</v>
      </c>
    </row>
    <row r="65" spans="1:47" ht="15.75" thickTop="1" x14ac:dyDescent="0.25">
      <c r="A65" s="2" t="s">
        <v>23</v>
      </c>
      <c r="B65" s="17">
        <f t="shared" si="34"/>
        <v>-60.812187960439111</v>
      </c>
      <c r="C65" s="17">
        <f t="shared" si="34"/>
        <v>-54.826989801434266</v>
      </c>
      <c r="D65" s="17">
        <f t="shared" si="34"/>
        <v>9.8504375616621598</v>
      </c>
      <c r="E65" s="17">
        <f t="shared" si="34"/>
        <v>-14.991392650418012</v>
      </c>
      <c r="F65" s="17">
        <f t="shared" si="34"/>
        <v>-78.490697528735595</v>
      </c>
      <c r="G65" s="17">
        <f t="shared" si="34"/>
        <v>-22.345249159921064</v>
      </c>
      <c r="H65" s="17">
        <f t="shared" si="34"/>
        <v>24.122369428523761</v>
      </c>
      <c r="I65" s="17">
        <f t="shared" si="34"/>
        <v>-53.235363211868943</v>
      </c>
      <c r="J65" s="25">
        <f t="shared" si="34"/>
        <v>-61.674395392015178</v>
      </c>
      <c r="N65" s="23" t="s">
        <v>74</v>
      </c>
      <c r="O65" s="17">
        <f>(O34-O7)/O7*100</f>
        <v>1.35180720270878</v>
      </c>
      <c r="P65" s="17">
        <f t="shared" si="33"/>
        <v>17.940879995061056</v>
      </c>
      <c r="Q65" s="17">
        <f t="shared" si="33"/>
        <v>7.2348250152843132</v>
      </c>
      <c r="R65" s="17">
        <f t="shared" si="33"/>
        <v>-16.769730086484518</v>
      </c>
      <c r="S65" s="17">
        <f t="shared" si="33"/>
        <v>-27.069829842307996</v>
      </c>
      <c r="T65" s="17">
        <f t="shared" si="33"/>
        <v>26.034807103611769</v>
      </c>
      <c r="U65" s="17">
        <f t="shared" si="33"/>
        <v>-15.35078660971484</v>
      </c>
      <c r="V65" s="17">
        <f t="shared" si="33"/>
        <v>-26.987822620642017</v>
      </c>
      <c r="W65" s="25">
        <f t="shared" si="33"/>
        <v>-9.7374431877411869</v>
      </c>
      <c r="Z65" s="23" t="s">
        <v>25</v>
      </c>
      <c r="AA65" s="27">
        <f t="shared" si="35"/>
        <v>-16.10194111673971</v>
      </c>
      <c r="AB65" s="28">
        <f t="shared" si="35"/>
        <v>-40.558854073368614</v>
      </c>
      <c r="AC65" s="28">
        <f t="shared" si="35"/>
        <v>-7.5248885826380185</v>
      </c>
      <c r="AD65" s="28">
        <f t="shared" si="35"/>
        <v>22.914470441334643</v>
      </c>
      <c r="AE65" s="28">
        <f t="shared" si="35"/>
        <v>-44.784170466965648</v>
      </c>
      <c r="AF65" s="28">
        <f t="shared" si="35"/>
        <v>29.5828127212386</v>
      </c>
      <c r="AG65" s="28">
        <f t="shared" si="35"/>
        <v>13.157269513210847</v>
      </c>
      <c r="AH65" s="28">
        <f t="shared" si="35"/>
        <v>48.197000429490885</v>
      </c>
      <c r="AI65" s="25">
        <f t="shared" si="35"/>
        <v>14.493968069585122</v>
      </c>
      <c r="AJ65" s="2"/>
      <c r="AK65" s="23"/>
      <c r="AL65" s="2" t="s">
        <v>97</v>
      </c>
      <c r="AM65" s="17">
        <f t="shared" ref="AM65:AU65" si="36">(AM33-AM5)/AM5*100</f>
        <v>-22.802962327034912</v>
      </c>
      <c r="AN65" s="17">
        <f t="shared" si="36"/>
        <v>-63.378969169373391</v>
      </c>
      <c r="AO65" s="17">
        <f t="shared" si="36"/>
        <v>-9.2153320855907737</v>
      </c>
      <c r="AP65" s="17">
        <f t="shared" si="36"/>
        <v>-27.353851054232827</v>
      </c>
      <c r="AQ65" s="17">
        <f t="shared" si="36"/>
        <v>-49.539511096038133</v>
      </c>
      <c r="AR65" s="17">
        <f t="shared" si="36"/>
        <v>-10.491058619615346</v>
      </c>
      <c r="AS65" s="17">
        <f t="shared" si="36"/>
        <v>-21.053328816913243</v>
      </c>
      <c r="AT65" s="17">
        <f t="shared" si="36"/>
        <v>-32.570079701659857</v>
      </c>
      <c r="AU65" s="25">
        <f t="shared" si="36"/>
        <v>-51.254616867513136</v>
      </c>
    </row>
    <row r="66" spans="1:47" x14ac:dyDescent="0.25">
      <c r="A66" s="2" t="s">
        <v>90</v>
      </c>
      <c r="B66" s="17">
        <f t="shared" si="34"/>
        <v>-17.658244835816095</v>
      </c>
      <c r="C66" s="17">
        <f t="shared" si="34"/>
        <v>14.324534541308825</v>
      </c>
      <c r="D66" s="17">
        <f t="shared" si="34"/>
        <v>37.233092431148549</v>
      </c>
      <c r="E66" s="17">
        <f t="shared" si="34"/>
        <v>51.725549064557782</v>
      </c>
      <c r="F66" s="17">
        <f t="shared" si="34"/>
        <v>-65.916964045452715</v>
      </c>
      <c r="G66" s="17">
        <f t="shared" si="34"/>
        <v>33.862261191790601</v>
      </c>
      <c r="H66" s="17">
        <f t="shared" si="34"/>
        <v>-41.055821614295958</v>
      </c>
      <c r="I66" s="17">
        <f t="shared" si="34"/>
        <v>-15.836012361962162</v>
      </c>
      <c r="J66" s="25">
        <f t="shared" si="34"/>
        <v>54.35096516935608</v>
      </c>
      <c r="N66" s="23" t="s">
        <v>77</v>
      </c>
      <c r="O66" s="17">
        <f>(O35-O8)/O8*100</f>
        <v>459.72532576979603</v>
      </c>
      <c r="P66" s="17">
        <f t="shared" ref="P66:W66" si="37">(P35-P8)/P8*100</f>
        <v>58.944471473208935</v>
      </c>
      <c r="Q66" s="17">
        <f t="shared" si="37"/>
        <v>353.93131373450018</v>
      </c>
      <c r="R66" s="17">
        <f t="shared" si="37"/>
        <v>64.855307030902026</v>
      </c>
      <c r="S66" s="17">
        <f t="shared" si="37"/>
        <v>-11.638169593008747</v>
      </c>
      <c r="T66" s="17">
        <f t="shared" si="37"/>
        <v>53.498667876752592</v>
      </c>
      <c r="U66" s="17">
        <f t="shared" si="37"/>
        <v>-21.944000913299593</v>
      </c>
      <c r="V66" s="17">
        <f t="shared" si="37"/>
        <v>28.94013423061806</v>
      </c>
      <c r="W66" s="25">
        <f t="shared" si="37"/>
        <v>-1.9358770581514084</v>
      </c>
      <c r="Z66" s="23" t="s">
        <v>30</v>
      </c>
      <c r="AA66" s="27">
        <f t="shared" si="35"/>
        <v>4.3046595775276577</v>
      </c>
      <c r="AB66" s="28">
        <f t="shared" si="35"/>
        <v>-8.4422638852806706</v>
      </c>
      <c r="AC66" s="28">
        <f t="shared" si="35"/>
        <v>-22.469232902184018</v>
      </c>
      <c r="AD66" s="28">
        <f t="shared" si="35"/>
        <v>-55.042282668467969</v>
      </c>
      <c r="AE66" s="28">
        <f t="shared" si="35"/>
        <v>-19.399051311387346</v>
      </c>
      <c r="AF66" s="28">
        <f t="shared" si="35"/>
        <v>2.1370851547764866</v>
      </c>
      <c r="AG66" s="28">
        <f t="shared" si="35"/>
        <v>-44.172861835926611</v>
      </c>
      <c r="AH66" s="28">
        <f t="shared" si="35"/>
        <v>13.295285768976321</v>
      </c>
      <c r="AI66" s="25">
        <f t="shared" si="35"/>
        <v>-41.920707621176803</v>
      </c>
      <c r="AJ66" s="2"/>
      <c r="AK66" s="23"/>
      <c r="AL66" s="2" t="s">
        <v>98</v>
      </c>
      <c r="AM66" s="17"/>
      <c r="AN66" s="17"/>
      <c r="AO66" s="17"/>
      <c r="AP66" s="17"/>
      <c r="AQ66" s="17"/>
      <c r="AR66" s="17"/>
      <c r="AS66" s="17"/>
      <c r="AT66" s="17"/>
      <c r="AU66" s="25"/>
    </row>
    <row r="67" spans="1:47" x14ac:dyDescent="0.25">
      <c r="A67" s="2" t="s">
        <v>32</v>
      </c>
      <c r="B67" s="17">
        <f t="shared" si="34"/>
        <v>12.657249302584809</v>
      </c>
      <c r="C67" s="17">
        <f t="shared" si="34"/>
        <v>-4.9375155848514494</v>
      </c>
      <c r="D67" s="17">
        <f t="shared" si="34"/>
        <v>19.26015594583308</v>
      </c>
      <c r="E67" s="17">
        <f t="shared" si="34"/>
        <v>0</v>
      </c>
      <c r="F67" s="17">
        <f t="shared" si="34"/>
        <v>-42.266234756449045</v>
      </c>
      <c r="G67" s="17">
        <f t="shared" si="34"/>
        <v>41.396415449924866</v>
      </c>
      <c r="H67" s="17">
        <f t="shared" si="34"/>
        <v>-17.047167295948551</v>
      </c>
      <c r="I67" s="17">
        <f t="shared" si="34"/>
        <v>4.036170474501132</v>
      </c>
      <c r="J67" s="25">
        <f t="shared" si="34"/>
        <v>-21.937588614545074</v>
      </c>
      <c r="N67" s="23" t="s">
        <v>80</v>
      </c>
      <c r="O67" s="17">
        <f t="shared" ref="O67:W68" si="38">(O36-O9)/O9*100</f>
        <v>1.3457127050447566</v>
      </c>
      <c r="P67" s="102"/>
      <c r="Q67" s="17">
        <f t="shared" si="38"/>
        <v>-21.572058508824284</v>
      </c>
      <c r="R67" s="44"/>
      <c r="S67" s="17">
        <f t="shared" si="38"/>
        <v>-2.3685413256763299</v>
      </c>
      <c r="T67" s="17">
        <f t="shared" si="38"/>
        <v>37.702413147058387</v>
      </c>
      <c r="U67" s="17">
        <f t="shared" si="38"/>
        <v>-32.452833438580889</v>
      </c>
      <c r="V67" s="17">
        <f t="shared" si="38"/>
        <v>-14.145571975122131</v>
      </c>
      <c r="W67" s="25">
        <f t="shared" si="38"/>
        <v>236.44738392501131</v>
      </c>
      <c r="Z67" s="23" t="s">
        <v>34</v>
      </c>
      <c r="AA67" s="27">
        <f t="shared" si="35"/>
        <v>1.8406403543524623</v>
      </c>
      <c r="AB67" s="28"/>
      <c r="AC67" s="28">
        <f t="shared" si="35"/>
        <v>2.1708142163036936</v>
      </c>
      <c r="AD67" s="28"/>
      <c r="AE67" s="28">
        <f t="shared" si="35"/>
        <v>-29.621988950398105</v>
      </c>
      <c r="AF67" s="28">
        <f t="shared" si="35"/>
        <v>35.422162014825417</v>
      </c>
      <c r="AG67" s="28">
        <f t="shared" si="35"/>
        <v>-4.6102851424635443</v>
      </c>
      <c r="AH67" s="28">
        <f t="shared" si="35"/>
        <v>14.460160952223061</v>
      </c>
      <c r="AI67" s="25">
        <f t="shared" si="35"/>
        <v>1.919660682216064</v>
      </c>
      <c r="AJ67" s="2"/>
      <c r="AK67" s="23"/>
      <c r="AL67" s="2" t="s">
        <v>99</v>
      </c>
      <c r="AM67" s="17">
        <f t="shared" ref="AM67:AU67" si="39">(AM35-AM7)/AM7*100</f>
        <v>-50.897050755327747</v>
      </c>
      <c r="AN67" s="17">
        <f t="shared" si="39"/>
        <v>-80.966945072016898</v>
      </c>
      <c r="AO67" s="17">
        <f t="shared" si="39"/>
        <v>-71.539230632949824</v>
      </c>
      <c r="AP67" s="17">
        <f t="shared" si="39"/>
        <v>43.978951967326395</v>
      </c>
      <c r="AQ67" s="17">
        <f t="shared" si="39"/>
        <v>-72.910568125704089</v>
      </c>
      <c r="AR67" s="17">
        <f t="shared" si="39"/>
        <v>15.386699104219293</v>
      </c>
      <c r="AS67" s="17">
        <f t="shared" si="39"/>
        <v>-62.426033268292969</v>
      </c>
      <c r="AT67" s="17">
        <f t="shared" si="39"/>
        <v>-42.543503620757122</v>
      </c>
      <c r="AU67" s="25">
        <f t="shared" si="39"/>
        <v>-49.548839739593895</v>
      </c>
    </row>
    <row r="68" spans="1:47" ht="15.75" thickBot="1" x14ac:dyDescent="0.3">
      <c r="A68" s="2" t="s">
        <v>36</v>
      </c>
      <c r="B68" s="17">
        <f t="shared" si="34"/>
        <v>-13.738429498721471</v>
      </c>
      <c r="C68" s="17">
        <f t="shared" si="34"/>
        <v>-21.691492062355717</v>
      </c>
      <c r="D68" s="17">
        <f t="shared" si="34"/>
        <v>99.62508199753978</v>
      </c>
      <c r="E68" s="17">
        <f t="shared" si="34"/>
        <v>111.88267914751432</v>
      </c>
      <c r="F68" s="17">
        <f t="shared" si="34"/>
        <v>-42.171967308908918</v>
      </c>
      <c r="G68" s="17">
        <f t="shared" si="34"/>
        <v>-7.9386945914051656</v>
      </c>
      <c r="H68" s="17">
        <f t="shared" si="34"/>
        <v>-32.862037609316999</v>
      </c>
      <c r="I68" s="17">
        <f t="shared" si="34"/>
        <v>19.996593198839111</v>
      </c>
      <c r="J68" s="25">
        <f t="shared" si="34"/>
        <v>-11.411866053886085</v>
      </c>
      <c r="N68" s="32" t="s">
        <v>83</v>
      </c>
      <c r="O68" s="29">
        <f t="shared" si="38"/>
        <v>8.7137164045775855</v>
      </c>
      <c r="P68" s="30">
        <f t="shared" si="38"/>
        <v>13.847474210965355</v>
      </c>
      <c r="Q68" s="30">
        <f t="shared" si="38"/>
        <v>30.149334672612198</v>
      </c>
      <c r="R68" s="136"/>
      <c r="S68" s="30">
        <f t="shared" si="38"/>
        <v>52.28700608365989</v>
      </c>
      <c r="T68" s="30">
        <f t="shared" si="38"/>
        <v>93.979368174517575</v>
      </c>
      <c r="U68" s="30">
        <f t="shared" si="38"/>
        <v>-15.568337170263725</v>
      </c>
      <c r="V68" s="30">
        <f t="shared" si="38"/>
        <v>-14.663813970505174</v>
      </c>
      <c r="W68" s="31">
        <f t="shared" si="38"/>
        <v>-12.147974127288556</v>
      </c>
      <c r="Z68" s="23" t="s">
        <v>38</v>
      </c>
      <c r="AA68" s="27">
        <f t="shared" si="35"/>
        <v>-2.3255297007149838</v>
      </c>
      <c r="AB68" s="28">
        <f t="shared" si="35"/>
        <v>-9.2114346110813159</v>
      </c>
      <c r="AC68" s="28">
        <f t="shared" si="35"/>
        <v>1.286936755374475</v>
      </c>
      <c r="AD68" s="28">
        <f t="shared" si="35"/>
        <v>31.116663974170311</v>
      </c>
      <c r="AE68" s="28">
        <f t="shared" si="35"/>
        <v>78.205928437260297</v>
      </c>
      <c r="AF68" s="28">
        <f t="shared" si="35"/>
        <v>8.0843749295453584</v>
      </c>
      <c r="AG68" s="28">
        <f t="shared" si="35"/>
        <v>49.604705138658986</v>
      </c>
      <c r="AH68" s="28">
        <f t="shared" si="35"/>
        <v>41.998919099347816</v>
      </c>
      <c r="AI68" s="25">
        <f t="shared" si="35"/>
        <v>-62.969056253661826</v>
      </c>
      <c r="AJ68" s="2"/>
      <c r="AK68" s="23"/>
      <c r="AL68" s="2" t="s">
        <v>100</v>
      </c>
      <c r="AM68" s="17">
        <f t="shared" ref="AM68:AQ69" si="40">(AM36-AM8)/AM8*100</f>
        <v>-6.3995454441708617</v>
      </c>
      <c r="AN68" s="17">
        <f t="shared" si="40"/>
        <v>-38.125110416392808</v>
      </c>
      <c r="AO68" s="17">
        <f t="shared" si="40"/>
        <v>5.8673951659295041</v>
      </c>
      <c r="AP68" s="17">
        <f t="shared" si="40"/>
        <v>69.466026877855995</v>
      </c>
      <c r="AQ68" s="17">
        <f t="shared" si="40"/>
        <v>8.1908349415324722</v>
      </c>
      <c r="AR68" s="17"/>
      <c r="AS68" s="17">
        <f t="shared" ref="AS68:AU69" si="41">(AS36-AS8)/AS8*100</f>
        <v>-19.293899093895515</v>
      </c>
      <c r="AT68" s="17">
        <f t="shared" si="41"/>
        <v>-60.85136240517437</v>
      </c>
      <c r="AU68" s="25">
        <f t="shared" si="41"/>
        <v>-42.817421449818241</v>
      </c>
    </row>
    <row r="69" spans="1:47" x14ac:dyDescent="0.25">
      <c r="A69" s="2" t="s">
        <v>40</v>
      </c>
      <c r="B69" s="17">
        <f t="shared" si="34"/>
        <v>-53.162777693705308</v>
      </c>
      <c r="C69" s="17">
        <f t="shared" ref="C69:G69" si="42">(C38-C11)/C11*100</f>
        <v>74.61504959814917</v>
      </c>
      <c r="D69" s="17">
        <f t="shared" si="42"/>
        <v>64.08246567528731</v>
      </c>
      <c r="E69" s="17">
        <f t="shared" si="42"/>
        <v>8.5760772328887818</v>
      </c>
      <c r="F69" s="17">
        <f t="shared" si="42"/>
        <v>-21.937235065817127</v>
      </c>
      <c r="G69" s="17">
        <f t="shared" si="42"/>
        <v>120.4649900852808</v>
      </c>
      <c r="H69" s="102"/>
      <c r="I69" s="102"/>
      <c r="J69" s="102"/>
      <c r="N69" t="s">
        <v>41</v>
      </c>
      <c r="O69" s="17">
        <f t="shared" ref="O69:W69" si="43">AVERAGE(O63:O68)</f>
        <v>90.275175527270676</v>
      </c>
      <c r="P69" s="17">
        <f t="shared" si="43"/>
        <v>7.1398911154874272</v>
      </c>
      <c r="Q69" s="17">
        <f t="shared" si="43"/>
        <v>64.417675580454741</v>
      </c>
      <c r="R69" s="20">
        <f t="shared" si="43"/>
        <v>10.475012329102636</v>
      </c>
      <c r="S69" s="17">
        <f t="shared" si="43"/>
        <v>-3.6615881760252029</v>
      </c>
      <c r="T69" s="17">
        <f t="shared" si="43"/>
        <v>46.186389312331904</v>
      </c>
      <c r="U69" s="17">
        <f t="shared" si="43"/>
        <v>-24.632858535211952</v>
      </c>
      <c r="V69" s="17">
        <f t="shared" si="43"/>
        <v>-2.1334881168527797</v>
      </c>
      <c r="W69" s="17">
        <f t="shared" si="43"/>
        <v>45.050525492723629</v>
      </c>
      <c r="Z69" s="23" t="s">
        <v>42</v>
      </c>
      <c r="AA69" s="27">
        <f t="shared" si="35"/>
        <v>-11.910248112097294</v>
      </c>
      <c r="AB69" s="28">
        <f t="shared" si="35"/>
        <v>-30.275595527595367</v>
      </c>
      <c r="AC69" s="28">
        <f t="shared" si="35"/>
        <v>-13.263381615715758</v>
      </c>
      <c r="AD69" s="28">
        <f t="shared" si="35"/>
        <v>112.27257691447932</v>
      </c>
      <c r="AE69" s="28">
        <f t="shared" si="35"/>
        <v>49.325536330500846</v>
      </c>
      <c r="AF69" s="28">
        <f t="shared" si="35"/>
        <v>19.46925894210997</v>
      </c>
      <c r="AG69" s="28">
        <f t="shared" si="35"/>
        <v>-51.589116723701423</v>
      </c>
      <c r="AH69" s="28">
        <f t="shared" si="35"/>
        <v>-16.661557018664162</v>
      </c>
      <c r="AI69" s="25">
        <f t="shared" si="35"/>
        <v>-13.674331597103407</v>
      </c>
      <c r="AJ69" s="2"/>
      <c r="AK69" s="23"/>
      <c r="AL69" s="2" t="s">
        <v>101</v>
      </c>
      <c r="AM69" s="17">
        <f t="shared" si="40"/>
        <v>6.0909988091952396</v>
      </c>
      <c r="AN69" s="17">
        <f t="shared" si="40"/>
        <v>-4.3226526463799386</v>
      </c>
      <c r="AO69" s="17">
        <f t="shared" si="40"/>
        <v>-9.3296333333305093</v>
      </c>
      <c r="AP69" s="17">
        <f t="shared" si="40"/>
        <v>22.633132815967834</v>
      </c>
      <c r="AQ69" s="17">
        <f t="shared" si="40"/>
        <v>-21.360916614800885</v>
      </c>
      <c r="AR69" s="17">
        <f>(AR37-AR9)/AR9*100</f>
        <v>-33.504238579183124</v>
      </c>
      <c r="AS69" s="17">
        <f t="shared" si="41"/>
        <v>-4.8608947333230814</v>
      </c>
      <c r="AT69" s="17">
        <f t="shared" si="41"/>
        <v>63.005787768823986</v>
      </c>
      <c r="AU69" s="25">
        <f t="shared" si="41"/>
        <v>8.7519289167042178</v>
      </c>
    </row>
    <row r="70" spans="1:47" x14ac:dyDescent="0.25">
      <c r="A70" s="94" t="s">
        <v>43</v>
      </c>
      <c r="B70" s="102"/>
      <c r="C70" s="102"/>
      <c r="D70" s="102"/>
      <c r="E70" s="102"/>
      <c r="F70" s="102"/>
      <c r="G70" s="102"/>
      <c r="H70" s="102"/>
      <c r="I70" s="102"/>
      <c r="J70" s="102"/>
      <c r="N70" t="s">
        <v>44</v>
      </c>
      <c r="O70" s="34">
        <f t="shared" ref="O70:W70" si="44">_xlfn.STDEV.S(O63:O68)</f>
        <v>206.80267793266734</v>
      </c>
      <c r="P70" s="34">
        <f t="shared" si="44"/>
        <v>40.507081284661865</v>
      </c>
      <c r="Q70" s="34">
        <f t="shared" si="44"/>
        <v>143.12243213610094</v>
      </c>
      <c r="R70" s="34">
        <f t="shared" si="44"/>
        <v>41.50543915351961</v>
      </c>
      <c r="S70" s="34">
        <f t="shared" si="44"/>
        <v>28.913025930639051</v>
      </c>
      <c r="T70" s="34">
        <f t="shared" si="44"/>
        <v>30.975445834756229</v>
      </c>
      <c r="U70" s="34">
        <f t="shared" si="44"/>
        <v>11.637753804515766</v>
      </c>
      <c r="V70" s="34">
        <f t="shared" si="44"/>
        <v>23.290144818468921</v>
      </c>
      <c r="W70" s="34">
        <f t="shared" si="44"/>
        <v>97.408031985577125</v>
      </c>
      <c r="Z70" s="23" t="s">
        <v>45</v>
      </c>
      <c r="AA70" s="27">
        <f t="shared" si="35"/>
        <v>14.907741566857698</v>
      </c>
      <c r="AB70" s="28">
        <f t="shared" si="35"/>
        <v>18.242826864173821</v>
      </c>
      <c r="AC70" s="28">
        <f t="shared" si="35"/>
        <v>-4.623655329413177</v>
      </c>
      <c r="AD70" s="28">
        <f t="shared" si="35"/>
        <v>47.407701137843354</v>
      </c>
      <c r="AE70" s="28">
        <f t="shared" si="35"/>
        <v>-49.631925645260225</v>
      </c>
      <c r="AF70" s="28">
        <f t="shared" si="35"/>
        <v>-58.811802466367958</v>
      </c>
      <c r="AG70" s="28">
        <f t="shared" si="35"/>
        <v>-46.210078299330817</v>
      </c>
      <c r="AH70" s="28">
        <f t="shared" si="35"/>
        <v>-41.14786196456069</v>
      </c>
      <c r="AI70" s="25">
        <f t="shared" si="35"/>
        <v>11.128343352786914</v>
      </c>
      <c r="AJ70" s="2"/>
      <c r="AK70" s="23"/>
      <c r="AL70" s="23" t="s">
        <v>102</v>
      </c>
      <c r="AM70" s="17">
        <f>(AM38-AM10)/AM10*100</f>
        <v>6.2351139868605552</v>
      </c>
      <c r="AN70" s="17">
        <f t="shared" ref="AN70:AU70" si="45">(AN38-AN10)/AN10*100</f>
        <v>2.7678426008771519</v>
      </c>
      <c r="AO70" s="17">
        <f t="shared" si="45"/>
        <v>-13.255408047286476</v>
      </c>
      <c r="AP70" s="17">
        <f t="shared" si="45"/>
        <v>3.995188051167585</v>
      </c>
      <c r="AQ70" s="17">
        <f t="shared" si="45"/>
        <v>19.866379887140006</v>
      </c>
      <c r="AR70" s="17">
        <f t="shared" si="45"/>
        <v>10.841479927826082</v>
      </c>
      <c r="AS70" s="17">
        <f t="shared" si="45"/>
        <v>-24.18538499819195</v>
      </c>
      <c r="AT70" s="17">
        <f t="shared" si="45"/>
        <v>11.494679391987479</v>
      </c>
      <c r="AU70" s="25">
        <f t="shared" si="45"/>
        <v>6.3003533211399478</v>
      </c>
    </row>
    <row r="71" spans="1:47" ht="15.75" thickBot="1" x14ac:dyDescent="0.3">
      <c r="A71" s="2" t="s">
        <v>46</v>
      </c>
      <c r="B71" s="17">
        <f t="shared" ref="B71:J71" si="46">(B40-B13)/B13*100</f>
        <v>-6.3613877898335138</v>
      </c>
      <c r="C71" s="17">
        <f t="shared" si="46"/>
        <v>-1.3621258993826391</v>
      </c>
      <c r="D71" s="17">
        <f t="shared" si="46"/>
        <v>27.143032494160963</v>
      </c>
      <c r="E71" s="17">
        <f t="shared" si="46"/>
        <v>34.093206268748396</v>
      </c>
      <c r="F71" s="17">
        <f t="shared" si="46"/>
        <v>-45.961579635678362</v>
      </c>
      <c r="G71" s="17">
        <f t="shared" si="46"/>
        <v>35.147636743825103</v>
      </c>
      <c r="H71" s="17">
        <f t="shared" si="46"/>
        <v>-39.326278550351361</v>
      </c>
      <c r="I71" s="17">
        <f t="shared" si="46"/>
        <v>-14.129845667729048</v>
      </c>
      <c r="J71" s="25">
        <f t="shared" si="46"/>
        <v>-20.541448260225962</v>
      </c>
      <c r="N71" t="s">
        <v>47</v>
      </c>
      <c r="O71" s="10">
        <f t="shared" ref="O71:W71" si="47">COUNT(O63:O68)</f>
        <v>5</v>
      </c>
      <c r="P71" s="10">
        <f t="shared" si="47"/>
        <v>5</v>
      </c>
      <c r="Q71" s="10">
        <f t="shared" si="47"/>
        <v>6</v>
      </c>
      <c r="R71" s="10">
        <f t="shared" si="47"/>
        <v>4</v>
      </c>
      <c r="S71" s="10">
        <f t="shared" si="47"/>
        <v>6</v>
      </c>
      <c r="T71" s="10">
        <f t="shared" si="47"/>
        <v>6</v>
      </c>
      <c r="U71" s="10">
        <f t="shared" si="47"/>
        <v>6</v>
      </c>
      <c r="V71" s="10">
        <f t="shared" si="47"/>
        <v>6</v>
      </c>
      <c r="W71" s="10">
        <f t="shared" si="47"/>
        <v>6</v>
      </c>
      <c r="Z71" s="23" t="s">
        <v>48</v>
      </c>
      <c r="AA71" s="17">
        <f t="shared" si="35"/>
        <v>-10.007381895329434</v>
      </c>
      <c r="AB71" s="17">
        <f t="shared" ref="AB71:AI71" si="48">(AB39-AB13)/AB13*100</f>
        <v>-21.196787229585322</v>
      </c>
      <c r="AC71" s="17">
        <f t="shared" si="48"/>
        <v>6.1852585446873727</v>
      </c>
      <c r="AD71" s="17">
        <f t="shared" si="48"/>
        <v>42.085217645085571</v>
      </c>
      <c r="AE71" s="17">
        <f t="shared" si="48"/>
        <v>-3.0861464153585419E-3</v>
      </c>
      <c r="AF71" s="17"/>
      <c r="AG71" s="17">
        <f t="shared" si="48"/>
        <v>32.365431105683534</v>
      </c>
      <c r="AH71" s="17">
        <f t="shared" si="48"/>
        <v>38.199733659306858</v>
      </c>
      <c r="AI71" s="25">
        <f t="shared" si="48"/>
        <v>-26.733935430228183</v>
      </c>
      <c r="AJ71" s="2"/>
      <c r="AK71" s="23"/>
      <c r="AL71" s="32" t="s">
        <v>103</v>
      </c>
      <c r="AM71" s="29">
        <f>(AM39-AM11)/AM11*100</f>
        <v>-0.88804530184692765</v>
      </c>
      <c r="AN71" s="30">
        <f t="shared" ref="AN71:AU71" si="49">(AN39-AN11)/AN11*100</f>
        <v>7.3653713176318876</v>
      </c>
      <c r="AO71" s="30">
        <f t="shared" si="49"/>
        <v>-8.3790932988835909</v>
      </c>
      <c r="AP71" s="30">
        <f t="shared" si="49"/>
        <v>39.323920255457232</v>
      </c>
      <c r="AQ71" s="30">
        <f t="shared" si="49"/>
        <v>-26.933182526338378</v>
      </c>
      <c r="AR71" s="30">
        <f t="shared" si="49"/>
        <v>64.879573335856662</v>
      </c>
      <c r="AS71" s="30">
        <f t="shared" si="49"/>
        <v>-37.471585230856533</v>
      </c>
      <c r="AT71" s="30">
        <f t="shared" si="49"/>
        <v>35.554964489930285</v>
      </c>
      <c r="AU71" s="31">
        <f t="shared" si="49"/>
        <v>38.851015664308044</v>
      </c>
    </row>
    <row r="72" spans="1:47" ht="15.75" x14ac:dyDescent="0.25">
      <c r="A72" s="2" t="s">
        <v>49</v>
      </c>
      <c r="B72" s="17">
        <f t="shared" ref="B72:J72" si="50">(B41-B14)/B14*100</f>
        <v>-17.91871658096872</v>
      </c>
      <c r="C72" s="102"/>
      <c r="D72" s="17">
        <f t="shared" si="50"/>
        <v>-43.428399582855619</v>
      </c>
      <c r="E72" s="17">
        <f t="shared" si="50"/>
        <v>30.400398850021599</v>
      </c>
      <c r="F72" s="17">
        <f t="shared" si="50"/>
        <v>12.3141229850487</v>
      </c>
      <c r="G72" s="17">
        <f t="shared" si="50"/>
        <v>1.8016771914570149</v>
      </c>
      <c r="H72" s="17">
        <f t="shared" si="50"/>
        <v>-34.069017778440369</v>
      </c>
      <c r="I72" s="17">
        <f t="shared" si="50"/>
        <v>-47.833823776586833</v>
      </c>
      <c r="J72" s="25">
        <f t="shared" si="50"/>
        <v>-19.523405329353611</v>
      </c>
      <c r="Z72" s="23" t="s">
        <v>50</v>
      </c>
      <c r="AA72" s="17">
        <f t="shared" si="35"/>
        <v>-26.460001092160688</v>
      </c>
      <c r="AB72" s="17">
        <f t="shared" ref="AB72:AI72" si="51">(AB40-AB14)/AB14*100</f>
        <v>-25.228867141791188</v>
      </c>
      <c r="AC72" s="17">
        <f t="shared" si="51"/>
        <v>-18.372744894141054</v>
      </c>
      <c r="AD72" s="17">
        <f t="shared" si="51"/>
        <v>48.745521165019085</v>
      </c>
      <c r="AE72" s="17">
        <f t="shared" si="51"/>
        <v>35.402155866539594</v>
      </c>
      <c r="AF72" s="17">
        <f t="shared" si="51"/>
        <v>146.9814941083292</v>
      </c>
      <c r="AG72" s="17">
        <f t="shared" si="51"/>
        <v>-56.147671655304684</v>
      </c>
      <c r="AH72" s="17">
        <f t="shared" si="51"/>
        <v>43.392636981932689</v>
      </c>
      <c r="AI72" s="25">
        <f t="shared" si="51"/>
        <v>-60.110969719034991</v>
      </c>
      <c r="AJ72" s="2"/>
      <c r="AL72" s="33" t="s">
        <v>41</v>
      </c>
      <c r="AM72" s="34">
        <f>AVERAGE(AM65:AM71)</f>
        <v>-11.443581838720775</v>
      </c>
      <c r="AN72" s="34">
        <f t="shared" ref="AN72:AU72" si="52">AVERAGE(AN65:AN71)</f>
        <v>-29.443410564275666</v>
      </c>
      <c r="AO72" s="34">
        <f t="shared" si="52"/>
        <v>-17.641883705351944</v>
      </c>
      <c r="AP72" s="34">
        <f t="shared" si="52"/>
        <v>25.340561485590371</v>
      </c>
      <c r="AQ72" s="34">
        <f t="shared" si="52"/>
        <v>-23.781160589034837</v>
      </c>
      <c r="AR72" s="34">
        <f t="shared" si="52"/>
        <v>9.4224910338207142</v>
      </c>
      <c r="AS72" s="34">
        <f t="shared" si="52"/>
        <v>-28.215187690245546</v>
      </c>
      <c r="AT72" s="34">
        <f t="shared" si="52"/>
        <v>-4.3182523461416027</v>
      </c>
      <c r="AU72" s="34">
        <f t="shared" si="52"/>
        <v>-14.95293002579551</v>
      </c>
    </row>
    <row r="73" spans="1:47" ht="15.75" x14ac:dyDescent="0.25">
      <c r="A73" s="2" t="s">
        <v>51</v>
      </c>
      <c r="B73" s="17">
        <f t="shared" ref="B73:J73" si="53">(B42-B15)/B15*100</f>
        <v>-11.293202615994247</v>
      </c>
      <c r="C73" s="17">
        <f t="shared" si="53"/>
        <v>-15.489403308575062</v>
      </c>
      <c r="D73" s="17">
        <f t="shared" si="53"/>
        <v>-3.4753913242844963</v>
      </c>
      <c r="E73" s="17">
        <f t="shared" si="53"/>
        <v>11.542162452189638</v>
      </c>
      <c r="F73" s="17">
        <f t="shared" si="53"/>
        <v>43.28251050124328</v>
      </c>
      <c r="G73" s="17">
        <f t="shared" si="53"/>
        <v>24.761623111943461</v>
      </c>
      <c r="H73" s="17">
        <f t="shared" si="53"/>
        <v>-26.764381670390936</v>
      </c>
      <c r="I73" s="17">
        <f t="shared" si="53"/>
        <v>107.15571728966296</v>
      </c>
      <c r="J73" s="25">
        <f t="shared" si="53"/>
        <v>2.3627348833926645</v>
      </c>
      <c r="O73" s="17"/>
      <c r="P73" s="17"/>
      <c r="Q73" s="17"/>
      <c r="R73" s="17"/>
      <c r="S73" s="17"/>
      <c r="T73" s="17"/>
      <c r="U73" s="17"/>
      <c r="V73" s="17"/>
      <c r="W73" s="17"/>
      <c r="Z73" s="60" t="s">
        <v>52</v>
      </c>
      <c r="AA73" s="17"/>
      <c r="AB73" s="17"/>
      <c r="AC73" s="17"/>
      <c r="AD73" s="17"/>
      <c r="AE73" s="17"/>
      <c r="AF73" s="17"/>
      <c r="AG73" s="17"/>
      <c r="AH73" s="17"/>
      <c r="AI73" s="25"/>
      <c r="AJ73" s="2"/>
      <c r="AL73" s="33" t="s">
        <v>44</v>
      </c>
      <c r="AM73" s="34">
        <f>_xlfn.STDEV.S(AM65:AM71)</f>
        <v>22.101905772826402</v>
      </c>
      <c r="AN73" s="34">
        <f t="shared" ref="AN73:AU73" si="54">_xlfn.STDEV.S(AN65:AN71)</f>
        <v>37.162272241620563</v>
      </c>
      <c r="AO73" s="34">
        <f t="shared" si="54"/>
        <v>27.213051766173368</v>
      </c>
      <c r="AP73" s="34">
        <f t="shared" si="54"/>
        <v>33.851549058480749</v>
      </c>
      <c r="AQ73" s="34">
        <f t="shared" si="54"/>
        <v>34.699568921702088</v>
      </c>
      <c r="AR73" s="34">
        <f t="shared" si="54"/>
        <v>36.579799274705266</v>
      </c>
      <c r="AS73" s="34">
        <f t="shared" si="54"/>
        <v>19.741361516320854</v>
      </c>
      <c r="AT73" s="34">
        <f t="shared" si="54"/>
        <v>48.63697508129561</v>
      </c>
      <c r="AU73" s="34">
        <f t="shared" si="54"/>
        <v>37.946294367517375</v>
      </c>
    </row>
    <row r="74" spans="1:47" ht="15.75" x14ac:dyDescent="0.25">
      <c r="A74" s="2" t="s">
        <v>53</v>
      </c>
      <c r="B74" s="17">
        <f t="shared" ref="B74:J74" si="55">(B43-B16)/B16*100</f>
        <v>30.40313277225296</v>
      </c>
      <c r="C74" s="17">
        <f t="shared" si="55"/>
        <v>20.440580698432505</v>
      </c>
      <c r="D74" s="17">
        <f t="shared" si="55"/>
        <v>4.9116392876761923</v>
      </c>
      <c r="E74" s="17">
        <f t="shared" si="55"/>
        <v>-24.138406353776276</v>
      </c>
      <c r="F74" s="17">
        <f t="shared" si="55"/>
        <v>25.930064009139546</v>
      </c>
      <c r="G74" s="17">
        <f t="shared" si="55"/>
        <v>76.168652566924621</v>
      </c>
      <c r="H74" s="17">
        <f t="shared" si="55"/>
        <v>-62.894082738173061</v>
      </c>
      <c r="I74" s="17">
        <f t="shared" si="55"/>
        <v>33.433249387963102</v>
      </c>
      <c r="J74" s="25">
        <f t="shared" si="55"/>
        <v>65.652297624920777</v>
      </c>
      <c r="K74" s="96"/>
      <c r="L74" s="96"/>
      <c r="O74" s="61"/>
      <c r="P74" s="61"/>
      <c r="Q74" s="61"/>
      <c r="R74" s="61"/>
      <c r="S74" s="61"/>
      <c r="T74" s="62"/>
      <c r="U74" s="61"/>
      <c r="V74" s="61"/>
      <c r="W74" s="61"/>
      <c r="Z74" s="23" t="s">
        <v>54</v>
      </c>
      <c r="AA74" s="17">
        <f t="shared" ref="AA74:AI75" si="56">(AA42-AA16)/AA16*100</f>
        <v>-21.31843322367558</v>
      </c>
      <c r="AB74" s="17">
        <f t="shared" ref="AB74" si="57">(AB42-AB16)/AB16*100</f>
        <v>-10.320977947529832</v>
      </c>
      <c r="AC74" s="17">
        <f t="shared" si="56"/>
        <v>29.511783494408682</v>
      </c>
      <c r="AD74" s="17">
        <f t="shared" si="56"/>
        <v>-14.993762183288858</v>
      </c>
      <c r="AE74" s="17">
        <f t="shared" si="56"/>
        <v>-27.24599833625939</v>
      </c>
      <c r="AF74" s="17">
        <f t="shared" si="56"/>
        <v>-53.974105636009654</v>
      </c>
      <c r="AG74" s="17">
        <f t="shared" si="56"/>
        <v>-11.946493160461806</v>
      </c>
      <c r="AH74" s="17">
        <f t="shared" si="56"/>
        <v>78.185731342894584</v>
      </c>
      <c r="AI74" s="25">
        <f t="shared" si="56"/>
        <v>-10.715308040984965</v>
      </c>
      <c r="AJ74" s="2"/>
      <c r="AL74" s="33" t="s">
        <v>47</v>
      </c>
      <c r="AM74" s="35">
        <f>COUNT(AM65:AM71)</f>
        <v>6</v>
      </c>
      <c r="AN74" s="35">
        <f t="shared" ref="AN74:AU74" si="58">COUNT(AN65:AN71)</f>
        <v>6</v>
      </c>
      <c r="AO74" s="35">
        <f t="shared" si="58"/>
        <v>6</v>
      </c>
      <c r="AP74" s="35">
        <f t="shared" si="58"/>
        <v>6</v>
      </c>
      <c r="AQ74" s="35">
        <f t="shared" si="58"/>
        <v>6</v>
      </c>
      <c r="AR74" s="35">
        <f t="shared" si="58"/>
        <v>5</v>
      </c>
      <c r="AS74" s="35">
        <f t="shared" si="58"/>
        <v>6</v>
      </c>
      <c r="AT74" s="35">
        <f t="shared" si="58"/>
        <v>6</v>
      </c>
      <c r="AU74" s="35">
        <f t="shared" si="58"/>
        <v>6</v>
      </c>
    </row>
    <row r="75" spans="1:47" x14ac:dyDescent="0.25">
      <c r="A75" s="2" t="s">
        <v>55</v>
      </c>
      <c r="B75" s="17">
        <f t="shared" ref="B75:J75" si="59">(B44-B17)/B17*100</f>
        <v>1.1772726640831694</v>
      </c>
      <c r="C75" s="17">
        <f t="shared" si="59"/>
        <v>52.944125577995607</v>
      </c>
      <c r="D75" s="17">
        <f t="shared" si="59"/>
        <v>-28.105596963570562</v>
      </c>
      <c r="E75" s="17">
        <f t="shared" si="59"/>
        <v>46.056492026850648</v>
      </c>
      <c r="F75" s="17">
        <f t="shared" si="59"/>
        <v>-9.9034669925613361</v>
      </c>
      <c r="G75" s="17">
        <f t="shared" si="59"/>
        <v>18.721322282289496</v>
      </c>
      <c r="H75" s="17">
        <f t="shared" si="59"/>
        <v>18.406576066040152</v>
      </c>
      <c r="I75" s="17">
        <f t="shared" si="59"/>
        <v>53.410694648987281</v>
      </c>
      <c r="J75" s="25">
        <f t="shared" si="59"/>
        <v>-12.210789263929103</v>
      </c>
      <c r="O75" s="41"/>
      <c r="P75" s="41"/>
      <c r="Q75" s="41"/>
      <c r="R75" s="41"/>
      <c r="S75" s="41"/>
      <c r="T75" s="41"/>
      <c r="U75" s="41"/>
      <c r="V75" s="41"/>
      <c r="W75" s="41"/>
      <c r="Z75" s="23" t="s">
        <v>56</v>
      </c>
      <c r="AA75" s="44">
        <f t="shared" si="56"/>
        <v>46.245128419425413</v>
      </c>
      <c r="AB75" s="44">
        <f t="shared" ref="AB75" si="60">(AB43-AB17)/AB17*100</f>
        <v>-21.792328728803152</v>
      </c>
      <c r="AC75" s="17">
        <f t="shared" ref="AC75:AI75" si="61">(AC43-AC17)/AC17*100</f>
        <v>-27.914563164226969</v>
      </c>
      <c r="AD75" s="17"/>
      <c r="AE75" s="17">
        <f t="shared" si="61"/>
        <v>-25.494919575383516</v>
      </c>
      <c r="AF75" s="17">
        <f t="shared" si="61"/>
        <v>-3.2734192498845531</v>
      </c>
      <c r="AG75" s="17">
        <f t="shared" si="61"/>
        <v>-72.870339051982185</v>
      </c>
      <c r="AH75" s="17">
        <f t="shared" si="61"/>
        <v>38.569247553193215</v>
      </c>
      <c r="AI75" s="25">
        <f t="shared" si="61"/>
        <v>40.949207826370824</v>
      </c>
      <c r="AJ75" s="2"/>
    </row>
    <row r="76" spans="1:47" x14ac:dyDescent="0.25">
      <c r="A76" s="23" t="s">
        <v>57</v>
      </c>
      <c r="B76" s="17">
        <f t="shared" ref="B76:J76" si="62">(B45-B18)/B18*100</f>
        <v>-3.0718689066537386</v>
      </c>
      <c r="C76" s="17">
        <f t="shared" si="62"/>
        <v>88.006061818854434</v>
      </c>
      <c r="D76" s="102"/>
      <c r="E76" s="17">
        <f t="shared" si="62"/>
        <v>5.7479890828097897</v>
      </c>
      <c r="F76" s="17">
        <f t="shared" si="62"/>
        <v>-32.66020903300879</v>
      </c>
      <c r="G76" s="17">
        <f t="shared" si="62"/>
        <v>8.5650795633836765</v>
      </c>
      <c r="H76" s="17">
        <f t="shared" si="62"/>
        <v>-6.1863129399793086</v>
      </c>
      <c r="I76" s="17">
        <f t="shared" si="62"/>
        <v>123.44597021382826</v>
      </c>
      <c r="J76" s="25">
        <f t="shared" si="62"/>
        <v>133.78025079746442</v>
      </c>
      <c r="O76" s="64"/>
      <c r="P76" s="64"/>
      <c r="Q76" s="64"/>
      <c r="R76" s="64"/>
      <c r="S76" s="64"/>
      <c r="T76" s="64"/>
      <c r="U76" s="64"/>
      <c r="V76" s="64"/>
      <c r="W76" s="64"/>
      <c r="Z76" s="23" t="s">
        <v>87</v>
      </c>
      <c r="AA76" s="17">
        <f t="shared" ref="AA76:AI76" si="63">(AA44-AA18)/AA18*100</f>
        <v>23.342419735938318</v>
      </c>
      <c r="AB76" s="17">
        <f t="shared" si="63"/>
        <v>64.872506088736387</v>
      </c>
      <c r="AC76" s="17">
        <f t="shared" si="63"/>
        <v>-22.055226350280893</v>
      </c>
      <c r="AD76" s="17">
        <f t="shared" si="63"/>
        <v>22.599442174292786</v>
      </c>
      <c r="AE76" s="17">
        <f t="shared" si="63"/>
        <v>-40.289698315813048</v>
      </c>
      <c r="AF76" s="17">
        <f t="shared" si="63"/>
        <v>22.545718478233042</v>
      </c>
      <c r="AG76" s="17">
        <f t="shared" si="63"/>
        <v>-18.292502969514356</v>
      </c>
      <c r="AH76" s="17">
        <f t="shared" si="63"/>
        <v>2.6055422765783747</v>
      </c>
      <c r="AI76" s="25">
        <f t="shared" si="63"/>
        <v>-46.044981794182419</v>
      </c>
      <c r="AJ76" s="2"/>
    </row>
    <row r="77" spans="1:47" ht="15.75" thickBot="1" x14ac:dyDescent="0.3">
      <c r="A77" s="23" t="s">
        <v>59</v>
      </c>
      <c r="B77" s="17">
        <f t="shared" ref="B77:J77" si="64">(B46-B19)/B19*100</f>
        <v>5.3730030875472634</v>
      </c>
      <c r="C77" s="17">
        <f t="shared" si="64"/>
        <v>62.520795447239031</v>
      </c>
      <c r="D77" s="17">
        <f t="shared" si="64"/>
        <v>-9.9401245884336831</v>
      </c>
      <c r="E77" s="17">
        <f t="shared" si="64"/>
        <v>3.2147410414245097</v>
      </c>
      <c r="F77" s="17">
        <f t="shared" si="64"/>
        <v>-44.66083992506001</v>
      </c>
      <c r="G77" s="17">
        <f t="shared" si="64"/>
        <v>5.7623475462540927</v>
      </c>
      <c r="H77" s="17">
        <f t="shared" si="64"/>
        <v>-8.7256195726951304</v>
      </c>
      <c r="I77" s="17">
        <f t="shared" si="64"/>
        <v>45.282632816694175</v>
      </c>
      <c r="J77" s="25">
        <f t="shared" si="64"/>
        <v>24.529938664197157</v>
      </c>
      <c r="Z77" s="32" t="s">
        <v>60</v>
      </c>
      <c r="AA77" s="29">
        <f t="shared" ref="AA77:AI77" si="65">(AA45-AA19)/AA19*100</f>
        <v>-33.405636008831394</v>
      </c>
      <c r="AB77" s="30">
        <f t="shared" si="65"/>
        <v>-12.373963694222283</v>
      </c>
      <c r="AC77" s="30">
        <f t="shared" si="65"/>
        <v>51.177708021506952</v>
      </c>
      <c r="AD77" s="30">
        <f t="shared" si="65"/>
        <v>31.811817837569535</v>
      </c>
      <c r="AE77" s="30">
        <f t="shared" si="65"/>
        <v>133.64855549032802</v>
      </c>
      <c r="AF77" s="30">
        <f t="shared" si="65"/>
        <v>-20.613836757257239</v>
      </c>
      <c r="AG77" s="30">
        <f t="shared" si="65"/>
        <v>-24.78684308198763</v>
      </c>
      <c r="AH77" s="30">
        <f t="shared" si="65"/>
        <v>33.948706851069218</v>
      </c>
      <c r="AI77" s="31">
        <f t="shared" si="65"/>
        <v>66.400214724898561</v>
      </c>
      <c r="AJ77" s="2"/>
    </row>
    <row r="78" spans="1:47" x14ac:dyDescent="0.25">
      <c r="A78" s="23" t="s">
        <v>61</v>
      </c>
      <c r="B78" s="17">
        <f t="shared" ref="B78:J78" si="66">(B47-B20)/B20*100</f>
        <v>-26.185125708447636</v>
      </c>
      <c r="C78" s="17">
        <f t="shared" si="66"/>
        <v>51.754827937050983</v>
      </c>
      <c r="D78" s="17">
        <f t="shared" si="66"/>
        <v>22.615419926475248</v>
      </c>
      <c r="E78" s="17">
        <f t="shared" si="66"/>
        <v>5.3882290645392175</v>
      </c>
      <c r="F78" s="17">
        <f t="shared" si="66"/>
        <v>-8.5175543518708281</v>
      </c>
      <c r="G78" s="17">
        <f t="shared" si="66"/>
        <v>-6.8990636375025449</v>
      </c>
      <c r="H78" s="17">
        <f t="shared" si="66"/>
        <v>-26.384190360724258</v>
      </c>
      <c r="I78" s="102"/>
      <c r="J78" s="25">
        <f t="shared" si="66"/>
        <v>44.140720080917184</v>
      </c>
      <c r="Z78" t="s">
        <v>41</v>
      </c>
      <c r="AA78" s="17">
        <f>AVERAGE(AA63:AA77)</f>
        <v>-3.1033982559465825</v>
      </c>
      <c r="AB78" s="17">
        <f t="shared" ref="AB78:AI78" si="67">AVERAGE(AB63:AB77)</f>
        <v>-4.6069731589161833</v>
      </c>
      <c r="AC78" s="17">
        <f t="shared" si="67"/>
        <v>-1.5410485815541184</v>
      </c>
      <c r="AD78" s="17">
        <f t="shared" si="67"/>
        <v>26.918613598001798</v>
      </c>
      <c r="AE78" s="17">
        <f t="shared" si="67"/>
        <v>3.747016876795759</v>
      </c>
      <c r="AF78" s="17">
        <f t="shared" si="67"/>
        <v>9.2046488425720465</v>
      </c>
      <c r="AG78" s="17">
        <f t="shared" si="67"/>
        <v>-9.6041250247976322</v>
      </c>
      <c r="AH78" s="17">
        <f t="shared" si="67"/>
        <v>19.820907929434878</v>
      </c>
      <c r="AI78" s="17">
        <f t="shared" si="67"/>
        <v>-11.834299227658098</v>
      </c>
      <c r="AJ78" s="2"/>
      <c r="AM78" s="63"/>
      <c r="AN78" s="63"/>
      <c r="AO78" s="63"/>
    </row>
    <row r="79" spans="1:47" x14ac:dyDescent="0.25">
      <c r="A79" s="23" t="s">
        <v>62</v>
      </c>
      <c r="B79" s="17">
        <f t="shared" ref="B79:J79" si="68">(B48-B21)/B21*100</f>
        <v>-1.5960417542382817</v>
      </c>
      <c r="C79" s="17">
        <f t="shared" si="68"/>
        <v>-3.324270198930436</v>
      </c>
      <c r="D79" s="17">
        <f t="shared" si="68"/>
        <v>-5.3291167899124785</v>
      </c>
      <c r="E79" s="17">
        <f t="shared" si="68"/>
        <v>8.1129200557268053</v>
      </c>
      <c r="F79" s="17">
        <f t="shared" si="68"/>
        <v>-43.787094970235948</v>
      </c>
      <c r="G79" s="17">
        <f t="shared" si="68"/>
        <v>7.27331068709805</v>
      </c>
      <c r="H79" s="17">
        <f t="shared" si="68"/>
        <v>-23.252824460993835</v>
      </c>
      <c r="I79" s="17">
        <f t="shared" si="68"/>
        <v>19.847346664515875</v>
      </c>
      <c r="J79" s="25">
        <f t="shared" si="68"/>
        <v>51.367319294882478</v>
      </c>
      <c r="Z79" t="s">
        <v>44</v>
      </c>
      <c r="AA79" s="17">
        <f>_xlfn.STDEV.S(AA63:AA77)</f>
        <v>21.735281577283104</v>
      </c>
      <c r="AB79" s="17">
        <f t="shared" ref="AB79:AI79" si="69">_xlfn.STDEV.S(AB63:AB77)</f>
        <v>30.904278610487104</v>
      </c>
      <c r="AC79" s="17">
        <f t="shared" si="69"/>
        <v>22.173871441728675</v>
      </c>
      <c r="AD79" s="17">
        <f t="shared" si="69"/>
        <v>41.654956762702426</v>
      </c>
      <c r="AE79" s="17">
        <f t="shared" si="69"/>
        <v>55.038014339068823</v>
      </c>
      <c r="AF79" s="17">
        <f t="shared" si="69"/>
        <v>52.892594461344693</v>
      </c>
      <c r="AG79" s="17">
        <f t="shared" si="69"/>
        <v>50.865981990146345</v>
      </c>
      <c r="AH79" s="17">
        <f t="shared" si="69"/>
        <v>35.160196038171875</v>
      </c>
      <c r="AI79" s="17">
        <f t="shared" si="69"/>
        <v>38.493561868509488</v>
      </c>
      <c r="AJ79" s="2"/>
      <c r="AM79" s="65"/>
      <c r="AN79" s="65"/>
      <c r="AO79" s="65"/>
    </row>
    <row r="80" spans="1:47" x14ac:dyDescent="0.25">
      <c r="A80" s="23" t="s">
        <v>63</v>
      </c>
      <c r="B80" s="17">
        <f t="shared" ref="B80:J80" si="70">(B49-B22)/B22*100</f>
        <v>-10.369694315386354</v>
      </c>
      <c r="C80" s="17">
        <f t="shared" si="70"/>
        <v>4.7737740342524067</v>
      </c>
      <c r="D80" s="17">
        <f t="shared" si="70"/>
        <v>-4.4878209211023616</v>
      </c>
      <c r="E80" s="17">
        <f t="shared" si="70"/>
        <v>1.1962797811409314E-3</v>
      </c>
      <c r="F80" s="17">
        <f t="shared" si="70"/>
        <v>-24.626832447307109</v>
      </c>
      <c r="G80" s="17">
        <f t="shared" si="70"/>
        <v>7.0050007419771285</v>
      </c>
      <c r="H80" s="17">
        <f t="shared" si="70"/>
        <v>-65.274289279709862</v>
      </c>
      <c r="I80" s="102"/>
      <c r="J80" s="25">
        <f t="shared" si="70"/>
        <v>100.36354328282518</v>
      </c>
      <c r="Z80" t="s">
        <v>47</v>
      </c>
      <c r="AA80">
        <f>COUNT(AA63:AA77)</f>
        <v>13</v>
      </c>
      <c r="AB80">
        <f t="shared" ref="AB80:AI80" si="71">COUNT(AB63:AB77)</f>
        <v>12</v>
      </c>
      <c r="AC80">
        <f t="shared" si="71"/>
        <v>13</v>
      </c>
      <c r="AD80">
        <f t="shared" si="71"/>
        <v>11</v>
      </c>
      <c r="AE80">
        <f t="shared" si="71"/>
        <v>13</v>
      </c>
      <c r="AF80">
        <f t="shared" si="71"/>
        <v>12</v>
      </c>
      <c r="AG80">
        <f t="shared" si="71"/>
        <v>13</v>
      </c>
      <c r="AH80">
        <f t="shared" si="71"/>
        <v>13</v>
      </c>
      <c r="AI80">
        <f t="shared" si="71"/>
        <v>13</v>
      </c>
      <c r="AJ80" s="2"/>
      <c r="AM80" s="65"/>
      <c r="AN80" s="65"/>
      <c r="AO80" s="65"/>
    </row>
    <row r="81" spans="1:46" x14ac:dyDescent="0.25">
      <c r="A81" s="23" t="s">
        <v>64</v>
      </c>
      <c r="B81" s="17">
        <f t="shared" ref="B81:J81" si="72">(B50-B23)/B23*100</f>
        <v>9.8189311153935037</v>
      </c>
      <c r="C81" s="17">
        <f t="shared" si="72"/>
        <v>-21.468544446071284</v>
      </c>
      <c r="D81" s="17">
        <f t="shared" si="72"/>
        <v>21.7577021536198</v>
      </c>
      <c r="E81" s="17">
        <f t="shared" si="72"/>
        <v>-17.512015587565848</v>
      </c>
      <c r="F81" s="17">
        <f t="shared" si="72"/>
        <v>-26.44475042687111</v>
      </c>
      <c r="G81" s="17">
        <f t="shared" si="72"/>
        <v>8.435601813356703</v>
      </c>
      <c r="H81" s="17">
        <f t="shared" si="72"/>
        <v>-21.799647332738058</v>
      </c>
      <c r="I81" s="17">
        <f t="shared" si="72"/>
        <v>38.682047540973848</v>
      </c>
      <c r="J81" s="25">
        <f t="shared" si="72"/>
        <v>36.096160077153996</v>
      </c>
      <c r="AJ81" s="2"/>
    </row>
    <row r="82" spans="1:46" x14ac:dyDescent="0.25">
      <c r="A82" s="23" t="s">
        <v>65</v>
      </c>
      <c r="B82" s="44"/>
      <c r="C82" s="44"/>
      <c r="D82" s="17">
        <f t="shared" ref="D82:J82" si="73">(D51-D24)/D24*100</f>
        <v>-21.444203471400954</v>
      </c>
      <c r="E82" s="17">
        <f t="shared" si="73"/>
        <v>-26.381791356059679</v>
      </c>
      <c r="F82" s="17">
        <f t="shared" si="73"/>
        <v>-73.388664012118355</v>
      </c>
      <c r="G82" s="44"/>
      <c r="H82" s="17">
        <f t="shared" si="73"/>
        <v>-43.55734113033283</v>
      </c>
      <c r="I82" s="17">
        <f t="shared" si="73"/>
        <v>21.839444373278948</v>
      </c>
      <c r="J82" s="25">
        <f t="shared" si="73"/>
        <v>-3.1796369974593737</v>
      </c>
      <c r="AJ82" s="2"/>
    </row>
    <row r="83" spans="1:46" ht="15.75" thickBot="1" x14ac:dyDescent="0.3">
      <c r="A83" s="46" t="s">
        <v>66</v>
      </c>
      <c r="B83" s="29">
        <f t="shared" ref="B83:J83" si="74">(B52-B25)/B25*100</f>
        <v>20.722608845689237</v>
      </c>
      <c r="C83" s="102"/>
      <c r="D83" s="30">
        <f t="shared" si="74"/>
        <v>-4.124262592560993</v>
      </c>
      <c r="E83" s="30">
        <f t="shared" si="74"/>
        <v>6.5134141202666571</v>
      </c>
      <c r="F83" s="30">
        <f t="shared" si="74"/>
        <v>-17.475319678094248</v>
      </c>
      <c r="G83" s="102"/>
      <c r="H83" s="30">
        <f t="shared" si="74"/>
        <v>-58.14095940600663</v>
      </c>
      <c r="I83" s="30">
        <f t="shared" si="74"/>
        <v>40.377686757716475</v>
      </c>
      <c r="J83" s="31">
        <f t="shared" si="74"/>
        <v>-14.443196297762096</v>
      </c>
      <c r="AA83" s="66"/>
      <c r="AB83" s="66"/>
      <c r="AC83" s="66"/>
      <c r="AD83" s="66"/>
      <c r="AE83" s="66"/>
      <c r="AF83" s="66"/>
      <c r="AG83" s="66"/>
      <c r="AH83" s="66"/>
      <c r="AI83" s="66"/>
      <c r="AJ83" s="2"/>
    </row>
    <row r="84" spans="1:46" ht="15.75" x14ac:dyDescent="0.25">
      <c r="A84" s="33" t="s">
        <v>41</v>
      </c>
      <c r="B84" s="17">
        <f t="shared" ref="B84:J84" si="75">AVERAGE(B63:B83)</f>
        <v>-10.840726906462177</v>
      </c>
      <c r="C84" s="17">
        <f t="shared" si="75"/>
        <v>10.993320534071627</v>
      </c>
      <c r="D84" s="17">
        <f t="shared" si="75"/>
        <v>17.670944521135379</v>
      </c>
      <c r="E84" s="17">
        <f t="shared" si="75"/>
        <v>11.770412103262881</v>
      </c>
      <c r="F84" s="17">
        <f t="shared" si="75"/>
        <v>-29.286774309975716</v>
      </c>
      <c r="G84" s="17">
        <f t="shared" si="75"/>
        <v>20.637326402194784</v>
      </c>
      <c r="H84" s="17">
        <f t="shared" si="75"/>
        <v>-29.581360480512643</v>
      </c>
      <c r="I84" s="17">
        <f t="shared" si="75"/>
        <v>24.557149361551971</v>
      </c>
      <c r="J84" s="17">
        <f t="shared" si="75"/>
        <v>18.81574983045121</v>
      </c>
      <c r="AJ84" s="2"/>
    </row>
    <row r="85" spans="1:46" ht="15.75" x14ac:dyDescent="0.25">
      <c r="A85" s="33" t="s">
        <v>44</v>
      </c>
      <c r="B85" s="17">
        <f t="shared" ref="B85:J85" si="76">_xlfn.STDEV.S(B63:B83)</f>
        <v>23.939256727953818</v>
      </c>
      <c r="C85" s="17">
        <f t="shared" si="76"/>
        <v>42.242387287813102</v>
      </c>
      <c r="D85" s="17">
        <f t="shared" si="76"/>
        <v>43.453126015170803</v>
      </c>
      <c r="E85" s="17">
        <f t="shared" si="76"/>
        <v>32.846558487140037</v>
      </c>
      <c r="F85" s="17">
        <f t="shared" si="76"/>
        <v>31.589882271848239</v>
      </c>
      <c r="G85" s="17">
        <f t="shared" si="76"/>
        <v>35.864311485567342</v>
      </c>
      <c r="H85" s="17">
        <f t="shared" si="76"/>
        <v>24.548737335428111</v>
      </c>
      <c r="I85" s="17">
        <f t="shared" si="76"/>
        <v>45.6502724789027</v>
      </c>
      <c r="J85" s="17">
        <f t="shared" si="76"/>
        <v>47.604738750359182</v>
      </c>
      <c r="AJ85" s="2"/>
    </row>
    <row r="86" spans="1:46" ht="15.75" x14ac:dyDescent="0.25">
      <c r="A86" s="33" t="s">
        <v>47</v>
      </c>
      <c r="B86" s="41">
        <f t="shared" ref="B86:J86" si="77">COUNT(B63:B83)</f>
        <v>19</v>
      </c>
      <c r="C86" s="41">
        <f t="shared" si="77"/>
        <v>17</v>
      </c>
      <c r="D86" s="41">
        <f t="shared" si="77"/>
        <v>19</v>
      </c>
      <c r="E86" s="41">
        <f t="shared" si="77"/>
        <v>20</v>
      </c>
      <c r="F86" s="41">
        <f t="shared" si="77"/>
        <v>20</v>
      </c>
      <c r="G86" s="41">
        <f t="shared" si="77"/>
        <v>18</v>
      </c>
      <c r="H86" s="41">
        <f t="shared" si="77"/>
        <v>19</v>
      </c>
      <c r="I86" s="41">
        <f t="shared" si="77"/>
        <v>17</v>
      </c>
      <c r="J86" s="41">
        <f t="shared" si="77"/>
        <v>19</v>
      </c>
      <c r="AJ86" s="2"/>
    </row>
    <row r="87" spans="1:46" ht="15.75" thickBot="1" x14ac:dyDescent="0.3">
      <c r="A87" s="67"/>
      <c r="B87" s="67"/>
      <c r="C87" s="67"/>
      <c r="D87" s="67"/>
      <c r="E87" s="67"/>
      <c r="F87" s="67"/>
      <c r="G87" s="67"/>
      <c r="H87" s="67"/>
      <c r="I87" s="67"/>
      <c r="J87" s="67"/>
      <c r="K87" s="67"/>
      <c r="L87" s="67"/>
      <c r="M87" s="67"/>
      <c r="N87" s="67"/>
      <c r="O87" s="67"/>
      <c r="P87" s="67"/>
      <c r="Q87" s="67"/>
      <c r="R87" s="67"/>
      <c r="S87" s="67"/>
      <c r="T87" s="67"/>
      <c r="U87" s="67"/>
      <c r="V87" s="67"/>
      <c r="W87" s="67"/>
      <c r="X87" s="67"/>
      <c r="Y87" s="67"/>
      <c r="Z87" s="67"/>
      <c r="AA87" s="67"/>
      <c r="AB87" s="67"/>
      <c r="AC87" s="67"/>
      <c r="AD87" s="67"/>
      <c r="AE87" s="67"/>
      <c r="AF87" s="67"/>
      <c r="AG87" s="67"/>
      <c r="AH87" s="67"/>
      <c r="AI87" s="67"/>
      <c r="AJ87" s="68"/>
      <c r="AK87" s="67"/>
      <c r="AL87" s="67"/>
      <c r="AM87" s="67"/>
      <c r="AN87" s="67"/>
      <c r="AO87" s="67"/>
      <c r="AP87" s="67"/>
      <c r="AQ87" s="67"/>
      <c r="AR87" s="67"/>
      <c r="AS87" s="67"/>
      <c r="AT87" s="67"/>
    </row>
    <row r="88" spans="1:46" ht="15.75" thickTop="1" x14ac:dyDescent="0.25">
      <c r="Z88" s="69"/>
      <c r="AJ88" s="2"/>
    </row>
    <row r="89" spans="1:46" ht="18.75" customHeight="1" x14ac:dyDescent="0.3">
      <c r="I89" s="144" t="s">
        <v>93</v>
      </c>
      <c r="J89" s="144"/>
      <c r="K89" s="144"/>
      <c r="L89" s="144"/>
      <c r="M89" s="144"/>
      <c r="N89" s="70" t="s">
        <v>4</v>
      </c>
      <c r="O89" s="71" t="s">
        <v>6</v>
      </c>
      <c r="P89" s="71" t="s">
        <v>7</v>
      </c>
      <c r="Q89" s="71" t="s">
        <v>8</v>
      </c>
      <c r="R89" s="71" t="s">
        <v>9</v>
      </c>
      <c r="S89" s="71" t="s">
        <v>10</v>
      </c>
      <c r="T89" s="72" t="s">
        <v>11</v>
      </c>
      <c r="U89" s="71" t="s">
        <v>12</v>
      </c>
      <c r="V89" s="71" t="s">
        <v>13</v>
      </c>
      <c r="W89" s="72" t="s">
        <v>14</v>
      </c>
      <c r="Y89" s="73"/>
      <c r="Z89" s="3" t="s">
        <v>4</v>
      </c>
      <c r="AA89" s="71" t="s">
        <v>6</v>
      </c>
      <c r="AB89" s="71" t="s">
        <v>7</v>
      </c>
      <c r="AC89" s="71" t="s">
        <v>8</v>
      </c>
      <c r="AD89" s="71" t="s">
        <v>9</v>
      </c>
      <c r="AE89" s="71" t="s">
        <v>10</v>
      </c>
      <c r="AF89" s="72" t="s">
        <v>11</v>
      </c>
      <c r="AG89" s="71" t="s">
        <v>12</v>
      </c>
      <c r="AH89" s="71" t="s">
        <v>13</v>
      </c>
      <c r="AI89" s="72" t="s">
        <v>14</v>
      </c>
      <c r="AJ89" s="2"/>
    </row>
    <row r="90" spans="1:46" ht="15.75" x14ac:dyDescent="0.25">
      <c r="I90" s="144"/>
      <c r="J90" s="144"/>
      <c r="K90" s="144"/>
      <c r="L90" s="144"/>
      <c r="M90" s="144"/>
      <c r="N90" s="88" t="s">
        <v>85</v>
      </c>
      <c r="O90" s="17">
        <f>_xlfn.T.TEST(O5:O10,B5:B25,2,3)</f>
        <v>0.11485401784371183</v>
      </c>
      <c r="P90" s="45">
        <f>_xlfn.T.TEST(P5:P10,C5:C25,2,3)</f>
        <v>9.6372095579157018E-4</v>
      </c>
      <c r="Q90" s="17">
        <f t="shared" ref="Q90:W90" si="78">_xlfn.T.TEST(Q5:Q10,D5:D25,2,3)</f>
        <v>0.14712140464688422</v>
      </c>
      <c r="R90" s="17">
        <f t="shared" si="78"/>
        <v>0.66382649439879504</v>
      </c>
      <c r="S90" s="17">
        <f t="shared" si="78"/>
        <v>0.70158899771848293</v>
      </c>
      <c r="T90" s="99">
        <f t="shared" si="78"/>
        <v>0.86278254294370949</v>
      </c>
      <c r="U90" s="17">
        <f t="shared" si="78"/>
        <v>0.44664347527496817</v>
      </c>
      <c r="V90" s="136">
        <f t="shared" si="78"/>
        <v>6.6309162643574546E-2</v>
      </c>
      <c r="W90" s="138">
        <f t="shared" si="78"/>
        <v>0.11200212861393846</v>
      </c>
      <c r="Y90" s="73"/>
      <c r="Z90" s="75" t="s">
        <v>85</v>
      </c>
      <c r="AA90" s="43">
        <f>_xlfn.T.TEST(AA5:AA19,B5:B25,2,3)</f>
        <v>1.7867728298481596E-2</v>
      </c>
      <c r="AB90" s="43">
        <f t="shared" ref="AB90:AE90" si="79">_xlfn.T.TEST(AB5:AB19,C5:C25,2,3)</f>
        <v>4.7523340505225255E-2</v>
      </c>
      <c r="AC90" s="17">
        <f t="shared" si="79"/>
        <v>0.37193719877548725</v>
      </c>
      <c r="AD90" s="17">
        <f t="shared" si="79"/>
        <v>0.98603378041285039</v>
      </c>
      <c r="AE90" s="17">
        <f t="shared" si="79"/>
        <v>0.56146178782185918</v>
      </c>
      <c r="AF90" s="17">
        <f>_xlfn.T.TEST(AF5:AF19,G5:G25,2,3)</f>
        <v>0.16714950711423421</v>
      </c>
      <c r="AG90" s="17">
        <f t="shared" ref="AG90:AI90" si="80">_xlfn.T.TEST(AG5:AG19,H5:H25,2,3)</f>
        <v>0.70156277429487091</v>
      </c>
      <c r="AH90" s="102">
        <f t="shared" si="80"/>
        <v>8.9874665600630621E-2</v>
      </c>
      <c r="AI90" s="17">
        <f t="shared" si="80"/>
        <v>0.14299390476599516</v>
      </c>
      <c r="AJ90" s="76"/>
    </row>
    <row r="91" spans="1:46" x14ac:dyDescent="0.25">
      <c r="N91" s="77" t="s">
        <v>86</v>
      </c>
      <c r="O91" s="78">
        <f>(O11-B26)/SQRT(B27^2 + O12^2)</f>
        <v>-0.79134962468834447</v>
      </c>
      <c r="P91" s="112">
        <f t="shared" ref="P91:W91" si="81">(P11-C26)/SQRT(C27^2 + P12^2)</f>
        <v>-1.3045163216747548</v>
      </c>
      <c r="Q91" s="79">
        <f t="shared" si="81"/>
        <v>0.63597225811961267</v>
      </c>
      <c r="R91" s="79">
        <f t="shared" si="81"/>
        <v>0.12510304660055574</v>
      </c>
      <c r="S91" s="79">
        <f t="shared" si="81"/>
        <v>-0.1140909644059496</v>
      </c>
      <c r="T91" s="80">
        <f t="shared" si="81"/>
        <v>-5.8017179584646479E-2</v>
      </c>
      <c r="U91" s="79">
        <f t="shared" si="81"/>
        <v>0.27615415486229783</v>
      </c>
      <c r="V91" s="137">
        <f t="shared" si="81"/>
        <v>0.73324672469086405</v>
      </c>
      <c r="W91" s="80">
        <f t="shared" si="81"/>
        <v>0.63072439536107661</v>
      </c>
      <c r="Z91" s="77" t="s">
        <v>86</v>
      </c>
      <c r="AA91" s="43">
        <f>(AA20-B26)/SQRT(B27^2 + AA21^2)</f>
        <v>-0.63575548319216335</v>
      </c>
      <c r="AB91" s="43">
        <f t="shared" ref="AB91:AI91" si="82">(AB20-C26)/SQRT(C27^2 + AB21^2)</f>
        <v>-0.53589339451087104</v>
      </c>
      <c r="AC91" s="17">
        <f t="shared" si="82"/>
        <v>0.22954318804233501</v>
      </c>
      <c r="AD91" s="17">
        <f t="shared" si="82"/>
        <v>-4.8146819607826153E-3</v>
      </c>
      <c r="AE91" s="17">
        <f t="shared" si="82"/>
        <v>-0.15228758654729077</v>
      </c>
      <c r="AF91" s="17">
        <f t="shared" si="82"/>
        <v>0.42417566525271039</v>
      </c>
      <c r="AG91" s="17">
        <f t="shared" si="82"/>
        <v>0.10081023132204495</v>
      </c>
      <c r="AH91" s="102">
        <f t="shared" si="82"/>
        <v>0.43754712191372419</v>
      </c>
      <c r="AI91" s="17">
        <f t="shared" si="82"/>
        <v>0.39712373457448025</v>
      </c>
      <c r="AJ91" s="2"/>
    </row>
    <row r="92" spans="1:46" ht="18.75" x14ac:dyDescent="0.3">
      <c r="N92" s="38"/>
      <c r="Z92" s="81"/>
      <c r="AA92" s="17"/>
      <c r="AB92" s="17"/>
      <c r="AC92" s="17"/>
      <c r="AD92" s="17"/>
      <c r="AE92" s="17"/>
      <c r="AF92" s="17"/>
      <c r="AG92" s="17"/>
      <c r="AH92" s="17"/>
      <c r="AI92" s="17"/>
      <c r="AJ92" s="2"/>
    </row>
    <row r="93" spans="1:46" ht="18.75" x14ac:dyDescent="0.3">
      <c r="B93" s="66"/>
      <c r="C93" s="66"/>
      <c r="D93" s="66"/>
      <c r="E93" s="66"/>
      <c r="F93" s="66"/>
      <c r="G93" s="66"/>
      <c r="H93" s="66"/>
      <c r="I93" s="66"/>
      <c r="J93" s="66"/>
      <c r="N93" s="82" t="s">
        <v>67</v>
      </c>
      <c r="O93" s="77" t="s">
        <v>6</v>
      </c>
      <c r="P93" s="142" t="s">
        <v>7</v>
      </c>
      <c r="Q93" s="142" t="s">
        <v>8</v>
      </c>
      <c r="R93" s="142" t="s">
        <v>9</v>
      </c>
      <c r="S93" s="142" t="s">
        <v>10</v>
      </c>
      <c r="T93" s="142" t="s">
        <v>11</v>
      </c>
      <c r="U93" s="142" t="s">
        <v>12</v>
      </c>
      <c r="V93" s="142" t="s">
        <v>13</v>
      </c>
      <c r="W93" s="143" t="s">
        <v>14</v>
      </c>
      <c r="Y93" s="73"/>
      <c r="Z93" s="85" t="s">
        <v>67</v>
      </c>
      <c r="AA93" s="17" t="s">
        <v>6</v>
      </c>
      <c r="AB93" s="17" t="s">
        <v>7</v>
      </c>
      <c r="AC93" s="17" t="s">
        <v>8</v>
      </c>
      <c r="AD93" s="17" t="s">
        <v>9</v>
      </c>
      <c r="AE93" s="17" t="s">
        <v>10</v>
      </c>
      <c r="AF93" s="17" t="s">
        <v>11</v>
      </c>
      <c r="AG93" s="17" t="s">
        <v>12</v>
      </c>
      <c r="AH93" s="17" t="s">
        <v>13</v>
      </c>
      <c r="AI93" s="17" t="s">
        <v>14</v>
      </c>
      <c r="AJ93" s="2"/>
    </row>
    <row r="94" spans="1:46" ht="15.75" x14ac:dyDescent="0.25">
      <c r="A94" s="64"/>
      <c r="B94" s="64"/>
      <c r="C94" s="64"/>
      <c r="D94" s="64"/>
      <c r="E94" s="64"/>
      <c r="F94" s="64"/>
      <c r="G94" s="64"/>
      <c r="H94" s="64"/>
      <c r="I94" s="64"/>
      <c r="N94" s="86" t="s">
        <v>85</v>
      </c>
      <c r="O94" s="17">
        <f>_xlfn.T.TEST(O32:O37,B32:B52,2,3)</f>
        <v>0.52005511400465276</v>
      </c>
      <c r="P94" s="43">
        <f t="shared" ref="P94:W94" si="83">_xlfn.T.TEST(P32:P37,C32:C52,2,3)</f>
        <v>1.9773307810926196E-3</v>
      </c>
      <c r="Q94" s="17">
        <f t="shared" si="83"/>
        <v>0.11416318951184902</v>
      </c>
      <c r="R94" s="17">
        <f t="shared" si="83"/>
        <v>0.75324545990359681</v>
      </c>
      <c r="S94" s="43">
        <f t="shared" si="83"/>
        <v>3.3252705941889581E-2</v>
      </c>
      <c r="T94" s="17">
        <f t="shared" si="83"/>
        <v>0.20362497795883697</v>
      </c>
      <c r="U94" s="17">
        <f t="shared" si="83"/>
        <v>0.15744385018114759</v>
      </c>
      <c r="V94" s="43">
        <f t="shared" si="83"/>
        <v>2.4118379199987956E-2</v>
      </c>
      <c r="W94" s="17">
        <f t="shared" si="83"/>
        <v>0.1782479463283087</v>
      </c>
      <c r="Z94" s="88" t="s">
        <v>85</v>
      </c>
      <c r="AA94" s="17">
        <f>_xlfn.T.TEST(AA31:AA45,B32:B52,2,3)</f>
        <v>0.10567568308386735</v>
      </c>
      <c r="AB94" s="43">
        <f>_xlfn.T.TEST(AB31:AB45,C32:C52,2,3)</f>
        <v>1.3221139415383821E-2</v>
      </c>
      <c r="AC94" s="17">
        <f>_xlfn.T.TEST(AC31:AC45,D32:D52,2,3)</f>
        <v>0.61824110768591312</v>
      </c>
      <c r="AD94" s="17">
        <f>_xlfn.T.TEST(AD31:AD45,E32:E52,2,3)</f>
        <v>0.64931039264641155</v>
      </c>
      <c r="AE94" s="102">
        <f>_xlfn.T.TEST(AE31:AE45,F32:F52,2,3)</f>
        <v>0.10459172298042156</v>
      </c>
      <c r="AF94" s="17">
        <f>_xlfn.T.TEST(AF31:AF45,G32:G52,2,3)</f>
        <v>0.12580724831140169</v>
      </c>
      <c r="AG94" s="17">
        <f>_xlfn.T.TEST(AG31:AG45,H32:H52,2,3)</f>
        <v>0.22839236229699256</v>
      </c>
      <c r="AH94" s="43">
        <f>_xlfn.T.TEST(AH31:AH45,I32:I52,2,3)</f>
        <v>2.0933117367746949E-2</v>
      </c>
      <c r="AI94" s="17">
        <f>_xlfn.T.TEST(AI31:AI45,J32:J52,2,3)</f>
        <v>0.40348311217518351</v>
      </c>
      <c r="AJ94" s="2"/>
    </row>
    <row r="95" spans="1:46" x14ac:dyDescent="0.25">
      <c r="N95" s="77" t="s">
        <v>86</v>
      </c>
      <c r="O95" s="91">
        <f>(O38-B53)/SQRT(O39^2 + B54^2)</f>
        <v>-0.21942495092884856</v>
      </c>
      <c r="P95" s="51">
        <f t="shared" ref="P95:W95" si="84">(P38-C53)/SQRT(P39^2 + C54^2)</f>
        <v>-1.0797424691416697</v>
      </c>
      <c r="Q95" s="52">
        <f t="shared" si="84"/>
        <v>0.73738248766332937</v>
      </c>
      <c r="R95" s="52">
        <f t="shared" si="84"/>
        <v>0.14259160139281038</v>
      </c>
      <c r="S95" s="51">
        <f t="shared" si="84"/>
        <v>0.69821304662299122</v>
      </c>
      <c r="T95" s="74">
        <f t="shared" si="84"/>
        <v>0.43498107448156603</v>
      </c>
      <c r="U95" s="52">
        <f t="shared" si="84"/>
        <v>0.54508364625975148</v>
      </c>
      <c r="V95" s="51">
        <f t="shared" si="84"/>
        <v>1.0202545709906563</v>
      </c>
      <c r="W95" s="74">
        <f t="shared" si="84"/>
        <v>0.66648318643298732</v>
      </c>
      <c r="Z95" s="77" t="s">
        <v>86</v>
      </c>
      <c r="AA95" s="17">
        <f>(AA46-B53)/SQRT(B54^2 + AA47^2)</f>
        <v>-0.34414364433757699</v>
      </c>
      <c r="AB95" s="43">
        <f>(AB46-C53)/SQRT(C54^2 + AB47^2)</f>
        <v>-0.6746177552939232</v>
      </c>
      <c r="AC95" s="17">
        <f t="shared" ref="AB95:AI95" si="85">(AC46-D53)/SQRT(D54^2 + AC47^2)</f>
        <v>-0.13436549733763523</v>
      </c>
      <c r="AD95" s="17">
        <f t="shared" si="85"/>
        <v>0.12145773520517386</v>
      </c>
      <c r="AE95" s="102">
        <f t="shared" si="85"/>
        <v>0.43708386718076336</v>
      </c>
      <c r="AF95" s="17">
        <f t="shared" si="85"/>
        <v>0.46618197293749603</v>
      </c>
      <c r="AG95" s="17">
        <f t="shared" si="85"/>
        <v>0.32944144369366057</v>
      </c>
      <c r="AH95" s="43">
        <f t="shared" si="85"/>
        <v>0.72061344304509578</v>
      </c>
      <c r="AI95" s="17">
        <f t="shared" si="85"/>
        <v>-9.1563925591228154E-2</v>
      </c>
      <c r="AJ95" s="2"/>
    </row>
    <row r="96" spans="1:46" x14ac:dyDescent="0.25">
      <c r="Z96" s="81"/>
      <c r="AA96" s="17"/>
      <c r="AB96" s="17"/>
      <c r="AC96" s="17"/>
      <c r="AD96" s="17"/>
      <c r="AE96" s="17"/>
      <c r="AF96" s="17"/>
      <c r="AG96" s="17"/>
      <c r="AH96" s="17"/>
      <c r="AI96" s="17"/>
      <c r="AJ96" s="2"/>
    </row>
    <row r="97" spans="9:36" ht="18.75" x14ac:dyDescent="0.3">
      <c r="K97" s="89"/>
      <c r="L97" s="89"/>
      <c r="N97" s="70" t="s">
        <v>88</v>
      </c>
      <c r="O97" s="77" t="s">
        <v>6</v>
      </c>
      <c r="P97" s="142" t="s">
        <v>7</v>
      </c>
      <c r="Q97" s="142" t="s">
        <v>8</v>
      </c>
      <c r="R97" s="142" t="s">
        <v>9</v>
      </c>
      <c r="S97" s="142" t="s">
        <v>10</v>
      </c>
      <c r="T97" s="142" t="s">
        <v>11</v>
      </c>
      <c r="U97" s="142" t="s">
        <v>12</v>
      </c>
      <c r="V97" s="142" t="s">
        <v>13</v>
      </c>
      <c r="W97" s="143" t="s">
        <v>14</v>
      </c>
      <c r="Y97" s="73"/>
      <c r="Z97" s="38" t="s">
        <v>88</v>
      </c>
      <c r="AA97" s="17" t="s">
        <v>6</v>
      </c>
      <c r="AB97" s="17" t="s">
        <v>7</v>
      </c>
      <c r="AC97" s="17" t="s">
        <v>8</v>
      </c>
      <c r="AD97" s="17" t="s">
        <v>9</v>
      </c>
      <c r="AE97" s="17" t="s">
        <v>10</v>
      </c>
      <c r="AF97" s="17" t="s">
        <v>11</v>
      </c>
      <c r="AG97" s="17" t="s">
        <v>12</v>
      </c>
      <c r="AH97" s="17" t="s">
        <v>13</v>
      </c>
      <c r="AI97" s="17" t="s">
        <v>14</v>
      </c>
      <c r="AJ97" s="2"/>
    </row>
    <row r="98" spans="9:36" ht="15.75" x14ac:dyDescent="0.25">
      <c r="N98" s="90" t="s">
        <v>85</v>
      </c>
      <c r="O98" s="98">
        <f>_xlfn.T.TEST(O63:O68,B63:B83,2,3)</f>
        <v>0.33603094643891396</v>
      </c>
      <c r="P98" s="49">
        <f t="shared" ref="O98:P98" si="86">_xlfn.T.TEST(P63:P68,C63:C83,2,3)</f>
        <v>0.85851210487371754</v>
      </c>
      <c r="Q98" s="49">
        <f>_xlfn.T.TEST(Q63:Q68,D63:D83,2,3)</f>
        <v>0.46414950741783545</v>
      </c>
      <c r="R98" s="49">
        <f t="shared" ref="R98:W98" si="87">_xlfn.T.TEST(R63:R68,E63:E83,2,3)</f>
        <v>0.9560476189112822</v>
      </c>
      <c r="S98" s="139">
        <f t="shared" si="87"/>
        <v>9.5668458234359086E-2</v>
      </c>
      <c r="T98" s="140">
        <f t="shared" si="87"/>
        <v>0.124296944080332</v>
      </c>
      <c r="U98" s="49">
        <f t="shared" si="87"/>
        <v>0.51006000320323741</v>
      </c>
      <c r="V98" s="139">
        <f t="shared" si="87"/>
        <v>8.4394105790486534E-2</v>
      </c>
      <c r="W98" s="99">
        <f t="shared" si="87"/>
        <v>0.54904054913408862</v>
      </c>
      <c r="Z98" s="88" t="s">
        <v>85</v>
      </c>
      <c r="AA98" s="17">
        <f>_xlfn.T.TEST(AA63:AA77,B63:B83,2,3)</f>
        <v>0.35097845423739193</v>
      </c>
      <c r="AB98" s="17">
        <f>_xlfn.T.TEST(AB63:AB77,C63:C83,2,3)</f>
        <v>0.26092542342949654</v>
      </c>
      <c r="AC98" s="17">
        <f t="shared" ref="AC98:AI98" si="88">_xlfn.T.TEST(AC63:AC77,D63:D83,2,3)</f>
        <v>0.11207882035459607</v>
      </c>
      <c r="AD98" s="17">
        <f t="shared" si="88"/>
        <v>0.31241343873808386</v>
      </c>
      <c r="AE98" s="102">
        <f t="shared" si="88"/>
        <v>6.5914176504181618E-2</v>
      </c>
      <c r="AF98" s="17">
        <f t="shared" si="88"/>
        <v>0.52084594115241889</v>
      </c>
      <c r="AG98" s="17">
        <f t="shared" si="88"/>
        <v>0.20716228585735347</v>
      </c>
      <c r="AH98" s="17">
        <f t="shared" si="88"/>
        <v>0.75058422938877001</v>
      </c>
      <c r="AI98" s="102">
        <f t="shared" si="88"/>
        <v>5.4152183661059915E-2</v>
      </c>
      <c r="AJ98" s="2"/>
    </row>
    <row r="99" spans="9:36" x14ac:dyDescent="0.25">
      <c r="N99" s="92" t="s">
        <v>86</v>
      </c>
      <c r="O99" s="91">
        <f>(O69-B84)/SQRT(O70^2 + B85^2)</f>
        <v>0.48570528169625748</v>
      </c>
      <c r="P99" s="52">
        <f t="shared" ref="P99:W99" si="89">(P69-C84)/SQRT(P70^2 + C85^2)</f>
        <v>-6.5841803772636417E-2</v>
      </c>
      <c r="Q99" s="52">
        <f t="shared" si="89"/>
        <v>0.31253370039470385</v>
      </c>
      <c r="R99" s="52">
        <f t="shared" si="89"/>
        <v>-2.4473772387016042E-2</v>
      </c>
      <c r="S99" s="134">
        <f t="shared" si="89"/>
        <v>0.5983855945758787</v>
      </c>
      <c r="T99" s="141">
        <f t="shared" si="89"/>
        <v>0.53913370993715759</v>
      </c>
      <c r="U99" s="52">
        <f t="shared" si="89"/>
        <v>0.18214727086552374</v>
      </c>
      <c r="V99" s="134">
        <f t="shared" si="89"/>
        <v>-0.52081119651860219</v>
      </c>
      <c r="W99" s="74">
        <f t="shared" si="89"/>
        <v>0.24197729215907185</v>
      </c>
      <c r="X99" s="89"/>
      <c r="Z99" s="77" t="s">
        <v>86</v>
      </c>
      <c r="AA99" s="17">
        <f>(AA78-B84)/SQRT(B85^2 + AA79^2)</f>
        <v>0.23929126717591059</v>
      </c>
      <c r="AB99" s="17">
        <f t="shared" ref="AB99:AI99" si="90">(AB78-C84)/SQRT(C85^2 + AB79^2)</f>
        <v>-0.29805582918081358</v>
      </c>
      <c r="AC99" s="17">
        <f t="shared" si="90"/>
        <v>-0.39381948294218982</v>
      </c>
      <c r="AD99" s="17">
        <f t="shared" si="90"/>
        <v>0.28555947230067896</v>
      </c>
      <c r="AE99" s="102">
        <f t="shared" si="90"/>
        <v>0.52054947584515432</v>
      </c>
      <c r="AF99" s="17">
        <f t="shared" si="90"/>
        <v>-0.17890056583237535</v>
      </c>
      <c r="AG99" s="17">
        <f t="shared" si="90"/>
        <v>0.35370469196947923</v>
      </c>
      <c r="AH99" s="17">
        <f t="shared" si="90"/>
        <v>-8.2196358141420831E-2</v>
      </c>
      <c r="AI99" s="102">
        <f t="shared" si="90"/>
        <v>-0.5006490359282304</v>
      </c>
      <c r="AJ99" s="2"/>
    </row>
    <row r="100" spans="9:36" ht="15.75" thickBot="1" x14ac:dyDescent="0.3">
      <c r="N100" s="89"/>
      <c r="O100" s="108"/>
      <c r="P100" s="108"/>
      <c r="Q100" s="108"/>
      <c r="R100" s="108"/>
      <c r="S100" s="108"/>
      <c r="T100" s="108"/>
      <c r="U100" s="108"/>
      <c r="V100" s="108"/>
      <c r="W100" s="108"/>
    </row>
    <row r="101" spans="9:36" ht="19.5" thickTop="1" x14ac:dyDescent="0.3">
      <c r="I101" s="145" t="s">
        <v>92</v>
      </c>
      <c r="J101" s="145"/>
      <c r="K101" s="145"/>
      <c r="L101" s="145"/>
      <c r="M101" s="145"/>
      <c r="N101" s="109" t="s">
        <v>4</v>
      </c>
      <c r="O101" s="110" t="s">
        <v>6</v>
      </c>
      <c r="P101" s="110" t="s">
        <v>7</v>
      </c>
      <c r="Q101" s="110" t="s">
        <v>8</v>
      </c>
      <c r="R101" s="110" t="s">
        <v>9</v>
      </c>
      <c r="S101" s="110" t="s">
        <v>10</v>
      </c>
      <c r="T101" s="111" t="s">
        <v>11</v>
      </c>
      <c r="U101" s="110" t="s">
        <v>12</v>
      </c>
      <c r="V101" s="110" t="s">
        <v>13</v>
      </c>
      <c r="W101" s="111" t="s">
        <v>14</v>
      </c>
    </row>
    <row r="102" spans="9:36" ht="15.75" x14ac:dyDescent="0.25">
      <c r="I102" s="146"/>
      <c r="J102" s="146"/>
      <c r="K102" s="146"/>
      <c r="L102" s="146"/>
      <c r="M102" s="146"/>
      <c r="N102" s="88" t="s">
        <v>85</v>
      </c>
      <c r="O102" s="78">
        <f>_xlfn.T.TEST(O5:O10,AA5:AA19,2,3)</f>
        <v>0.39778000941594577</v>
      </c>
      <c r="P102" s="112">
        <f t="shared" ref="P102:R102" si="91">_xlfn.T.TEST(P5:P10,AB5:AB19,2,3)</f>
        <v>3.8689336413641896E-2</v>
      </c>
      <c r="Q102" s="79">
        <f t="shared" si="91"/>
        <v>0.24247908420213304</v>
      </c>
      <c r="R102" s="79">
        <f t="shared" si="91"/>
        <v>0.73185406338173542</v>
      </c>
      <c r="S102" s="79">
        <f>_xlfn.T.TEST(S5:S10,AE5:AE19,2,3)</f>
        <v>0.80591605001797928</v>
      </c>
      <c r="T102" s="80">
        <f t="shared" ref="T102:W102" si="92">_xlfn.T.TEST(T5:T10,AF5:AF19,2,3)</f>
        <v>0.15964578054865036</v>
      </c>
      <c r="U102" s="17">
        <f t="shared" si="92"/>
        <v>0.66419753458412512</v>
      </c>
      <c r="V102" s="79">
        <f t="shared" si="92"/>
        <v>0.28322725755501643</v>
      </c>
      <c r="W102" s="80">
        <f t="shared" si="92"/>
        <v>0.5948123052940385</v>
      </c>
    </row>
    <row r="103" spans="9:36" x14ac:dyDescent="0.25">
      <c r="N103" s="97" t="s">
        <v>86</v>
      </c>
      <c r="O103" s="78">
        <f>(O11-AA20)/SQRT(O12^2 + AA21^2)</f>
        <v>-0.38932683923198419</v>
      </c>
      <c r="P103" s="51">
        <f t="shared" ref="P103:W103" si="93">(P11-AB20)/SQRT(P12^2 + AB21^2)</f>
        <v>-0.81747608782357961</v>
      </c>
      <c r="Q103" s="52">
        <f t="shared" si="93"/>
        <v>0.50391124463890347</v>
      </c>
      <c r="R103" s="52">
        <f t="shared" si="93"/>
        <v>0.11525918900774672</v>
      </c>
      <c r="S103" s="52">
        <f t="shared" si="93"/>
        <v>7.7169790717849407E-2</v>
      </c>
      <c r="T103" s="52">
        <f t="shared" si="93"/>
        <v>-0.43760379777637937</v>
      </c>
      <c r="U103" s="78">
        <f t="shared" si="93"/>
        <v>0.15387894614475095</v>
      </c>
      <c r="V103" s="52">
        <f t="shared" si="93"/>
        <v>0.44204877603564524</v>
      </c>
      <c r="W103" s="74">
        <f t="shared" si="93"/>
        <v>0.18885563419889986</v>
      </c>
    </row>
    <row r="104" spans="9:36" x14ac:dyDescent="0.25">
      <c r="O104" s="17"/>
      <c r="P104" s="17"/>
      <c r="Q104" s="17"/>
      <c r="R104" s="17"/>
      <c r="S104" s="17"/>
      <c r="T104" s="17"/>
      <c r="U104" s="17"/>
      <c r="V104" s="17"/>
      <c r="W104" s="17"/>
    </row>
    <row r="105" spans="9:36" ht="18.75" x14ac:dyDescent="0.3">
      <c r="N105" s="70" t="s">
        <v>67</v>
      </c>
      <c r="O105" s="83" t="s">
        <v>6</v>
      </c>
      <c r="P105" s="83" t="s">
        <v>7</v>
      </c>
      <c r="Q105" s="83" t="s">
        <v>8</v>
      </c>
      <c r="R105" s="83" t="s">
        <v>9</v>
      </c>
      <c r="S105" s="83" t="s">
        <v>10</v>
      </c>
      <c r="T105" s="84" t="s">
        <v>11</v>
      </c>
      <c r="U105" s="83" t="s">
        <v>12</v>
      </c>
      <c r="V105" s="83" t="s">
        <v>13</v>
      </c>
      <c r="W105" s="84" t="s">
        <v>14</v>
      </c>
    </row>
    <row r="106" spans="9:36" ht="15.75" x14ac:dyDescent="0.25">
      <c r="N106" s="90" t="s">
        <v>85</v>
      </c>
      <c r="O106" s="17">
        <f>_xlfn.T.TEST(O32:O37,AA31:AA45,2,3)</f>
        <v>0.98835294114602934</v>
      </c>
      <c r="P106" s="52">
        <f>_xlfn.T.TEST(P32:P37,AB31:AB45,2,3)</f>
        <v>0.13076579200999264</v>
      </c>
      <c r="Q106" s="102">
        <f t="shared" ref="P106:W106" si="94">_xlfn.T.TEST(Q32:Q37,AC31:AC45,2,3)</f>
        <v>9.6727886757643933E-2</v>
      </c>
      <c r="R106" s="79">
        <f t="shared" si="94"/>
        <v>0.92313866837448422</v>
      </c>
      <c r="S106" s="52">
        <f t="shared" si="94"/>
        <v>0.57924115122615205</v>
      </c>
      <c r="T106" s="74">
        <f t="shared" si="94"/>
        <v>0.33822795296846508</v>
      </c>
      <c r="U106" s="52">
        <f t="shared" si="94"/>
        <v>0.47606114823252699</v>
      </c>
      <c r="V106" s="52">
        <f>_xlfn.T.TEST(V32:V37,AH31:AH45,2,3)</f>
        <v>0.97960437446276405</v>
      </c>
      <c r="W106" s="74">
        <f t="shared" si="94"/>
        <v>0.13563658009265914</v>
      </c>
    </row>
    <row r="107" spans="9:36" x14ac:dyDescent="0.25">
      <c r="N107" s="77" t="s">
        <v>86</v>
      </c>
      <c r="O107" s="78">
        <f>(O38-AA46)/SQRT(O39^2 + AA47^2)</f>
        <v>6.4934491629919005E-3</v>
      </c>
      <c r="P107" s="79">
        <f t="shared" ref="P107:W107" si="95">(P38-AB46)/SQRT(P39^2 + AB47^2)</f>
        <v>-0.61474328917774468</v>
      </c>
      <c r="Q107" s="102">
        <f t="shared" si="95"/>
        <v>0.809564042034565</v>
      </c>
      <c r="R107" s="79">
        <f t="shared" si="95"/>
        <v>4.5917038887537127E-2</v>
      </c>
      <c r="S107" s="79">
        <f t="shared" si="95"/>
        <v>0.18178635180738842</v>
      </c>
      <c r="T107" s="79">
        <f t="shared" si="95"/>
        <v>-0.29607962285261169</v>
      </c>
      <c r="U107" s="78">
        <f t="shared" si="95"/>
        <v>0.27244900060086602</v>
      </c>
      <c r="V107" s="79">
        <f t="shared" si="95"/>
        <v>-8.2366720349312354E-3</v>
      </c>
      <c r="W107" s="80">
        <f t="shared" si="95"/>
        <v>0.71521069132815918</v>
      </c>
    </row>
    <row r="108" spans="9:36" x14ac:dyDescent="0.25">
      <c r="O108" s="28"/>
      <c r="P108" s="17"/>
      <c r="Q108" s="17"/>
      <c r="R108" s="17"/>
      <c r="S108" s="17"/>
      <c r="T108" s="17"/>
      <c r="U108" s="17"/>
      <c r="V108" s="17"/>
      <c r="W108" s="17"/>
    </row>
    <row r="109" spans="9:36" ht="18.75" x14ac:dyDescent="0.3">
      <c r="N109" s="70" t="s">
        <v>88</v>
      </c>
      <c r="O109" s="83" t="s">
        <v>6</v>
      </c>
      <c r="P109" s="83" t="s">
        <v>7</v>
      </c>
      <c r="Q109" s="83" t="s">
        <v>8</v>
      </c>
      <c r="R109" s="83" t="s">
        <v>9</v>
      </c>
      <c r="S109" s="83" t="s">
        <v>10</v>
      </c>
      <c r="T109" s="84" t="s">
        <v>11</v>
      </c>
      <c r="U109" s="83" t="s">
        <v>12</v>
      </c>
      <c r="V109" s="83" t="s">
        <v>13</v>
      </c>
      <c r="W109" s="84" t="s">
        <v>14</v>
      </c>
    </row>
    <row r="110" spans="9:36" ht="15.75" x14ac:dyDescent="0.25">
      <c r="N110" s="90" t="s">
        <v>85</v>
      </c>
      <c r="O110" s="17">
        <f>_xlfn.T.TEST(O63:O68,AA63:AA77,2,3)</f>
        <v>0.37023542746736526</v>
      </c>
      <c r="P110" s="52">
        <f t="shared" ref="P110:W110" si="96">_xlfn.T.TEST(P63:P68,AB63:AB77,2,3)</f>
        <v>0.58177234787382481</v>
      </c>
      <c r="Q110" s="79">
        <f t="shared" si="96"/>
        <v>0.3115329904904322</v>
      </c>
      <c r="R110" s="17">
        <f t="shared" si="96"/>
        <v>0.52588727670960878</v>
      </c>
      <c r="S110" s="17">
        <f t="shared" si="96"/>
        <v>0.7059266458466712</v>
      </c>
      <c r="T110" s="102">
        <f t="shared" si="96"/>
        <v>8.1343480755978928E-2</v>
      </c>
      <c r="U110" s="17">
        <f t="shared" si="96"/>
        <v>0.32932889113656427</v>
      </c>
      <c r="V110" s="52">
        <f t="shared" si="96"/>
        <v>0.12865755288917285</v>
      </c>
      <c r="W110" s="17">
        <f t="shared" si="96"/>
        <v>0.21852604839615009</v>
      </c>
    </row>
    <row r="111" spans="9:36" x14ac:dyDescent="0.25">
      <c r="N111" s="77" t="s">
        <v>86</v>
      </c>
      <c r="O111" s="78">
        <f>(O69-AA78)/SQRT(O70^2 + AA79^2)</f>
        <v>0.44906121650333503</v>
      </c>
      <c r="P111" s="79">
        <f t="shared" ref="P111:W111" si="97">(P69-AB78)/SQRT(P70^2 + AB79^2)</f>
        <v>0.23055690473398549</v>
      </c>
      <c r="Q111" s="79">
        <f t="shared" si="97"/>
        <v>0.45542188815447904</v>
      </c>
      <c r="R111" s="79">
        <f t="shared" si="97"/>
        <v>-0.27963703257989397</v>
      </c>
      <c r="S111" s="79">
        <f t="shared" si="97"/>
        <v>-0.11916630866231344</v>
      </c>
      <c r="T111" s="102">
        <f t="shared" si="97"/>
        <v>0.60333801785957641</v>
      </c>
      <c r="U111" s="79">
        <f t="shared" si="97"/>
        <v>-0.28801537625786744</v>
      </c>
      <c r="V111" s="79">
        <f t="shared" si="97"/>
        <v>-0.52056357483348126</v>
      </c>
      <c r="W111" s="80">
        <f t="shared" si="97"/>
        <v>0.54311468630200566</v>
      </c>
    </row>
  </sheetData>
  <mergeCells count="2">
    <mergeCell ref="I89:M90"/>
    <mergeCell ref="I101:M102"/>
  </mergeCells>
  <conditionalFormatting sqref="AA78:AI78 O69:W69 B84:J84">
    <cfRule type="colorScale" priority="4">
      <colorScale>
        <cfvo type="num" val="-100"/>
        <cfvo type="num" val="0"/>
        <cfvo type="num" val="100"/>
        <color rgb="FFF8696B"/>
        <color theme="0"/>
        <color rgb="FF63BE7B"/>
      </colorScale>
    </cfRule>
  </conditionalFormatting>
  <conditionalFormatting sqref="AA26:AI26">
    <cfRule type="colorScale" priority="5">
      <colorScale>
        <cfvo type="num" val="-100"/>
        <cfvo type="num" val="0"/>
        <cfvo type="num" val="100"/>
        <color rgb="FFF8696B"/>
        <color theme="0"/>
        <color rgb="FF63BE7B"/>
      </colorScale>
    </cfRule>
  </conditionalFormatting>
  <conditionalFormatting sqref="A94:I94">
    <cfRule type="colorScale" priority="3">
      <colorScale>
        <cfvo type="num" val="-100"/>
        <cfvo type="num" val="0"/>
        <cfvo type="num" val="100"/>
        <color rgb="FFF8696B"/>
        <color theme="0"/>
        <color rgb="FF63BE7B"/>
      </colorScale>
    </cfRule>
  </conditionalFormatting>
  <conditionalFormatting sqref="O76:W76">
    <cfRule type="colorScale" priority="2">
      <colorScale>
        <cfvo type="num" val="-100"/>
        <cfvo type="num" val="0"/>
        <cfvo type="num" val="100"/>
        <color rgb="FFF8696B"/>
        <color theme="0"/>
        <color rgb="FF63BE7B"/>
      </colorScale>
    </cfRule>
  </conditionalFormatting>
  <conditionalFormatting sqref="AM72:AU72">
    <cfRule type="colorScale" priority="1">
      <colorScale>
        <cfvo type="num" val="-100"/>
        <cfvo type="num" val="0"/>
        <cfvo type="num" val="100"/>
        <color rgb="FFF8696B"/>
        <color theme="0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34"/>
  <sheetViews>
    <sheetView topLeftCell="J91" workbookViewId="0">
      <selection activeCell="AQ78" sqref="AQ78"/>
    </sheetView>
  </sheetViews>
  <sheetFormatPr defaultRowHeight="15" x14ac:dyDescent="0.25"/>
  <cols>
    <col min="1" max="1" width="24.7109375" customWidth="1"/>
    <col min="2" max="10" width="11.28515625" customWidth="1"/>
    <col min="14" max="14" width="24.28515625" customWidth="1"/>
    <col min="15" max="23" width="10.7109375" customWidth="1"/>
    <col min="24" max="24" width="13.42578125" customWidth="1"/>
    <col min="25" max="25" width="10.28515625" customWidth="1"/>
    <col min="26" max="26" width="35" customWidth="1"/>
    <col min="27" max="35" width="12.5703125" customWidth="1"/>
    <col min="37" max="37" width="10.5703125" customWidth="1"/>
    <col min="38" max="38" width="30" customWidth="1"/>
    <col min="39" max="47" width="10.28515625" customWidth="1"/>
  </cols>
  <sheetData>
    <row r="1" spans="1:47" ht="21" x14ac:dyDescent="0.35">
      <c r="A1" s="1" t="s">
        <v>0</v>
      </c>
      <c r="N1" s="1" t="s">
        <v>1</v>
      </c>
      <c r="Z1" s="1" t="s">
        <v>2</v>
      </c>
      <c r="AJ1" s="2"/>
      <c r="AL1" s="1" t="s">
        <v>3</v>
      </c>
    </row>
    <row r="2" spans="1:47" ht="21" x14ac:dyDescent="0.35">
      <c r="A2" s="1"/>
      <c r="AJ2" s="2"/>
    </row>
    <row r="3" spans="1:47" ht="21" x14ac:dyDescent="0.35">
      <c r="A3" s="3" t="s">
        <v>4</v>
      </c>
      <c r="N3" s="3" t="s">
        <v>4</v>
      </c>
      <c r="Z3" s="3" t="s">
        <v>4</v>
      </c>
      <c r="AJ3" s="2"/>
      <c r="AL3" s="3" t="s">
        <v>4</v>
      </c>
      <c r="AN3" s="1"/>
    </row>
    <row r="4" spans="1:47" ht="15.75" thickBot="1" x14ac:dyDescent="0.3">
      <c r="A4" s="4" t="s">
        <v>5</v>
      </c>
      <c r="B4" s="89" t="s">
        <v>6</v>
      </c>
      <c r="C4" s="89" t="s">
        <v>7</v>
      </c>
      <c r="D4" s="89" t="s">
        <v>8</v>
      </c>
      <c r="E4" s="89" t="s">
        <v>9</v>
      </c>
      <c r="F4" s="89" t="s">
        <v>10</v>
      </c>
      <c r="G4" s="73" t="s">
        <v>11</v>
      </c>
      <c r="H4" s="89" t="s">
        <v>12</v>
      </c>
      <c r="I4" s="89" t="s">
        <v>13</v>
      </c>
      <c r="J4" s="2" t="s">
        <v>14</v>
      </c>
      <c r="K4" s="8"/>
      <c r="L4" s="8"/>
      <c r="N4" s="2" t="s">
        <v>15</v>
      </c>
      <c r="O4" t="s">
        <v>6</v>
      </c>
      <c r="P4" t="s">
        <v>7</v>
      </c>
      <c r="Q4" t="s">
        <v>8</v>
      </c>
      <c r="R4" t="s">
        <v>9</v>
      </c>
      <c r="S4" t="s">
        <v>10</v>
      </c>
      <c r="T4" t="s">
        <v>11</v>
      </c>
      <c r="U4" t="s">
        <v>12</v>
      </c>
      <c r="V4" t="s">
        <v>13</v>
      </c>
      <c r="W4" t="s">
        <v>14</v>
      </c>
      <c r="X4" s="9"/>
      <c r="Y4" s="10"/>
      <c r="Z4" s="11" t="s">
        <v>15</v>
      </c>
      <c r="AA4" s="12" t="s">
        <v>6</v>
      </c>
      <c r="AB4" s="13" t="s">
        <v>7</v>
      </c>
      <c r="AC4" s="13" t="s">
        <v>8</v>
      </c>
      <c r="AD4" s="13" t="s">
        <v>9</v>
      </c>
      <c r="AE4" s="13" t="s">
        <v>10</v>
      </c>
      <c r="AF4" s="13" t="s">
        <v>11</v>
      </c>
      <c r="AG4" s="13" t="s">
        <v>12</v>
      </c>
      <c r="AH4" s="13" t="s">
        <v>13</v>
      </c>
      <c r="AI4" s="13" t="s">
        <v>14</v>
      </c>
      <c r="AJ4" s="2"/>
      <c r="AK4" s="14"/>
      <c r="AL4" s="15" t="s">
        <v>15</v>
      </c>
      <c r="AM4" s="128" t="s">
        <v>6</v>
      </c>
      <c r="AN4" s="128" t="s">
        <v>7</v>
      </c>
      <c r="AO4" s="128" t="s">
        <v>8</v>
      </c>
      <c r="AP4" s="128" t="s">
        <v>9</v>
      </c>
      <c r="AQ4" s="128" t="s">
        <v>10</v>
      </c>
      <c r="AR4" s="128" t="s">
        <v>11</v>
      </c>
      <c r="AS4" s="128" t="s">
        <v>12</v>
      </c>
      <c r="AT4" s="128" t="s">
        <v>13</v>
      </c>
      <c r="AU4" s="129" t="s">
        <v>14</v>
      </c>
    </row>
    <row r="5" spans="1:47" ht="15.75" thickTop="1" x14ac:dyDescent="0.25">
      <c r="A5" s="16" t="s">
        <v>16</v>
      </c>
      <c r="B5" s="19">
        <v>0.90302258934836022</v>
      </c>
      <c r="C5" s="20">
        <v>1.0086560032339733</v>
      </c>
      <c r="D5" s="20">
        <v>0.38908006087375074</v>
      </c>
      <c r="E5" s="20">
        <v>0.60076067897705654</v>
      </c>
      <c r="F5" s="20">
        <v>0.75511218170007166</v>
      </c>
      <c r="G5" s="20">
        <v>0.76083465489160185</v>
      </c>
      <c r="H5" s="20">
        <v>0.45067135894513904</v>
      </c>
      <c r="I5" s="20">
        <v>0.40898635678337902</v>
      </c>
      <c r="J5" s="21">
        <v>0.27300631818486271</v>
      </c>
      <c r="N5" s="18" t="s">
        <v>17</v>
      </c>
      <c r="O5" s="19">
        <v>0.41170644844383475</v>
      </c>
      <c r="P5" s="20">
        <v>0.28117907750806354</v>
      </c>
      <c r="Q5" s="20">
        <v>0.28585132754032316</v>
      </c>
      <c r="R5" s="20">
        <v>0.10607157807858347</v>
      </c>
      <c r="S5" s="20">
        <v>0.47049382020441533</v>
      </c>
      <c r="T5" s="20">
        <v>0.64397093951478068</v>
      </c>
      <c r="U5" s="20">
        <v>0.6812021317090784</v>
      </c>
      <c r="V5" s="20">
        <v>0.55294092160101305</v>
      </c>
      <c r="W5" s="21">
        <v>0.22480998976489597</v>
      </c>
      <c r="X5" s="10"/>
      <c r="Y5" s="14"/>
      <c r="Z5" s="105" t="s">
        <v>18</v>
      </c>
      <c r="AA5" s="19"/>
      <c r="AB5" s="20"/>
      <c r="AC5" s="20"/>
      <c r="AD5" s="20"/>
      <c r="AE5" s="20"/>
      <c r="AF5" s="20"/>
      <c r="AG5" s="20"/>
      <c r="AH5" s="20"/>
      <c r="AI5" s="21"/>
      <c r="AJ5" s="2"/>
      <c r="AK5" s="14"/>
      <c r="AL5" s="24" t="s">
        <v>19</v>
      </c>
      <c r="AM5" s="19">
        <v>0.10031335479097613</v>
      </c>
      <c r="AN5" s="20">
        <v>2.4886552408076718E-2</v>
      </c>
      <c r="AO5" s="20">
        <v>0.47303741202895389</v>
      </c>
      <c r="AP5" s="20">
        <v>0.32248612510212099</v>
      </c>
      <c r="AQ5" s="20">
        <v>0.54430995897731893</v>
      </c>
      <c r="AR5" s="20">
        <v>0.31308575216558326</v>
      </c>
      <c r="AS5" s="20">
        <v>0.69865272375056031</v>
      </c>
      <c r="AT5" s="20">
        <v>0.3826554129064218</v>
      </c>
      <c r="AU5" s="21">
        <v>0.24185710472172306</v>
      </c>
    </row>
    <row r="6" spans="1:47" x14ac:dyDescent="0.25">
      <c r="A6" s="25" t="s">
        <v>20</v>
      </c>
      <c r="B6" s="27">
        <v>0.92303804612935747</v>
      </c>
      <c r="C6" s="28">
        <v>1.0469068917949791</v>
      </c>
      <c r="D6" s="28">
        <v>0.59442870490369315</v>
      </c>
      <c r="E6" s="28">
        <v>0.83315970610345691</v>
      </c>
      <c r="F6" s="28">
        <v>0.82964403019627775</v>
      </c>
      <c r="G6" s="28">
        <v>0.40296561561497479</v>
      </c>
      <c r="H6" s="28">
        <v>0.29435391659310106</v>
      </c>
      <c r="I6" s="28">
        <v>4.3201897625091946E-2</v>
      </c>
      <c r="J6" s="25">
        <v>0.1821946936889848</v>
      </c>
      <c r="N6" s="26" t="s">
        <v>21</v>
      </c>
      <c r="O6" s="124">
        <v>0.71330856604739168</v>
      </c>
      <c r="P6" s="28">
        <v>0.97224803567952589</v>
      </c>
      <c r="Q6" s="28">
        <v>0.69141879739066048</v>
      </c>
      <c r="R6" s="28">
        <v>0.56452867750582381</v>
      </c>
      <c r="S6" s="28">
        <v>0.37570037037486675</v>
      </c>
      <c r="T6" s="28">
        <v>0.52254136978032573</v>
      </c>
      <c r="U6" s="28">
        <v>0.29607389860665412</v>
      </c>
      <c r="V6" s="115"/>
      <c r="W6" s="25">
        <v>0.13860253784430443</v>
      </c>
      <c r="X6" s="10"/>
      <c r="Y6" s="14"/>
      <c r="Z6" t="s">
        <v>22</v>
      </c>
      <c r="AA6" s="27">
        <v>0.89605729242598708</v>
      </c>
      <c r="AB6" s="28">
        <v>0.93688022372295465</v>
      </c>
      <c r="AC6" s="28">
        <v>0.8244267741160286</v>
      </c>
      <c r="AD6" s="28">
        <v>0.93433188950135815</v>
      </c>
      <c r="AE6" s="28">
        <v>0.8484270234314597</v>
      </c>
      <c r="AF6" s="28">
        <v>0.75191292828001322</v>
      </c>
      <c r="AG6" s="28">
        <v>0.26820765224755394</v>
      </c>
      <c r="AH6" s="28">
        <v>0.67407929495858998</v>
      </c>
      <c r="AI6" s="116"/>
      <c r="AJ6" s="2"/>
      <c r="AK6" s="14"/>
      <c r="AL6" s="23"/>
      <c r="AM6" s="27"/>
      <c r="AN6" s="28"/>
      <c r="AO6" s="28"/>
      <c r="AP6" s="28"/>
      <c r="AQ6" s="28"/>
      <c r="AR6" s="28"/>
      <c r="AS6" s="28"/>
      <c r="AT6" s="28"/>
      <c r="AU6" s="25"/>
    </row>
    <row r="7" spans="1:47" x14ac:dyDescent="0.25">
      <c r="A7" s="25" t="s">
        <v>23</v>
      </c>
      <c r="B7" s="27">
        <v>0.89436926150387619</v>
      </c>
      <c r="C7" s="28">
        <v>0.99512844302825232</v>
      </c>
      <c r="D7" s="28">
        <v>0.56592616258463213</v>
      </c>
      <c r="E7" s="28">
        <v>0.6238361417002114</v>
      </c>
      <c r="F7" s="28">
        <v>0.74395594173851776</v>
      </c>
      <c r="G7" s="28">
        <v>0.72391324636417786</v>
      </c>
      <c r="H7" s="28">
        <v>0.29461084491568967</v>
      </c>
      <c r="I7" s="28">
        <v>0.403236624833617</v>
      </c>
      <c r="J7" s="25">
        <v>0.1784364528411489</v>
      </c>
      <c r="N7" s="26" t="s">
        <v>24</v>
      </c>
      <c r="O7" s="27">
        <v>0.85707534550461573</v>
      </c>
      <c r="P7" s="28">
        <v>0.92569727024292914</v>
      </c>
      <c r="Q7" s="28">
        <v>0.70053760961220823</v>
      </c>
      <c r="R7" s="28">
        <v>0.73819584087041124</v>
      </c>
      <c r="S7" s="28">
        <v>0.70224059794511495</v>
      </c>
      <c r="T7" s="28">
        <v>0.50871747403445278</v>
      </c>
      <c r="U7" s="28">
        <v>0.45640381887217124</v>
      </c>
      <c r="V7" s="28">
        <v>0.22948840374946591</v>
      </c>
      <c r="W7" s="25">
        <v>0.19707622208429396</v>
      </c>
      <c r="X7" s="10"/>
      <c r="Y7" s="14"/>
      <c r="Z7" t="s">
        <v>25</v>
      </c>
      <c r="AA7" s="27">
        <v>0.82037557846461073</v>
      </c>
      <c r="AB7" s="28">
        <v>0.99559412870425357</v>
      </c>
      <c r="AC7" s="28">
        <v>0.66561507333193282</v>
      </c>
      <c r="AD7" s="28">
        <v>0.58229858756927988</v>
      </c>
      <c r="AE7" s="28">
        <v>0.81166821072957906</v>
      </c>
      <c r="AF7" s="28">
        <v>0.62564421197092657</v>
      </c>
      <c r="AG7" s="28">
        <v>8.2756233585249014E-2</v>
      </c>
      <c r="AH7" s="28">
        <v>0.29099160324268658</v>
      </c>
      <c r="AI7" s="25">
        <v>0.16283419989068917</v>
      </c>
      <c r="AJ7" s="2"/>
      <c r="AK7" s="14"/>
      <c r="AL7" s="23" t="s">
        <v>26</v>
      </c>
      <c r="AM7" s="27">
        <v>0.404297007994251</v>
      </c>
      <c r="AN7" s="28">
        <v>0.45215310057851121</v>
      </c>
      <c r="AO7" s="28">
        <v>0.41125694585521327</v>
      </c>
      <c r="AP7" s="28">
        <v>0.40263421877099836</v>
      </c>
      <c r="AQ7" s="28">
        <v>1.1017402894668049</v>
      </c>
      <c r="AR7" s="28">
        <v>0.46110799786428569</v>
      </c>
      <c r="AS7" s="28">
        <v>0.27132810956729309</v>
      </c>
      <c r="AT7" s="28">
        <v>6.6536211021934424E-2</v>
      </c>
      <c r="AU7" s="25">
        <v>0.38095327614320246</v>
      </c>
    </row>
    <row r="8" spans="1:47" x14ac:dyDescent="0.25">
      <c r="A8" s="25" t="s">
        <v>27</v>
      </c>
      <c r="B8" s="27">
        <v>0.90471059718924129</v>
      </c>
      <c r="C8" s="28">
        <v>0.98992463964675736</v>
      </c>
      <c r="D8" s="28">
        <v>0.62086615076144458</v>
      </c>
      <c r="E8" s="28">
        <v>0.61459405492518548</v>
      </c>
      <c r="F8" s="28">
        <v>0.89007618381005704</v>
      </c>
      <c r="G8" s="28">
        <v>0.57130311221238017</v>
      </c>
      <c r="H8" s="28">
        <v>0.1643495301798609</v>
      </c>
      <c r="I8" s="28">
        <v>0.3579294734329479</v>
      </c>
      <c r="J8" s="25">
        <v>0.22195583746938277</v>
      </c>
      <c r="M8" t="s">
        <v>28</v>
      </c>
      <c r="N8" s="26" t="s">
        <v>29</v>
      </c>
      <c r="O8" s="27">
        <v>0.26430702774624665</v>
      </c>
      <c r="P8" s="28">
        <v>0.46835161639632716</v>
      </c>
      <c r="Q8" s="28">
        <v>0.36210124880210004</v>
      </c>
      <c r="R8" s="28">
        <v>0.26415843603449529</v>
      </c>
      <c r="S8" s="28">
        <v>0.50040997861393843</v>
      </c>
      <c r="T8" s="28">
        <v>0.52444404354588403</v>
      </c>
      <c r="U8" s="28">
        <v>0.1297826885947552</v>
      </c>
      <c r="V8" s="28">
        <v>0.23485738562768624</v>
      </c>
      <c r="W8" s="25">
        <v>0.30132385258501404</v>
      </c>
      <c r="X8" s="10"/>
      <c r="Y8" s="14"/>
      <c r="Z8" t="s">
        <v>30</v>
      </c>
      <c r="AA8" s="27">
        <v>0.75216130100574385</v>
      </c>
      <c r="AB8" s="28">
        <v>0.71441903042481592</v>
      </c>
      <c r="AC8" s="28">
        <v>0.51311861278283177</v>
      </c>
      <c r="AD8" s="28">
        <v>0.5783612612065866</v>
      </c>
      <c r="AE8" s="28">
        <v>0.65715646406895345</v>
      </c>
      <c r="AF8" s="28">
        <v>0.76102083910132901</v>
      </c>
      <c r="AG8" s="28">
        <v>0.32222839730436315</v>
      </c>
      <c r="AH8" s="28">
        <v>0.63285496104953076</v>
      </c>
      <c r="AI8" s="25">
        <v>0.1480235781655744</v>
      </c>
      <c r="AJ8" s="2"/>
      <c r="AL8" s="23" t="s">
        <v>31</v>
      </c>
      <c r="AM8" s="27">
        <v>0.67678719826047884</v>
      </c>
      <c r="AN8" s="28">
        <v>0.87349069001810997</v>
      </c>
      <c r="AO8" s="28">
        <v>0.5307861502653578</v>
      </c>
      <c r="AP8" s="28">
        <v>0.12618940213247218</v>
      </c>
      <c r="AQ8" s="28">
        <v>0.61201574845340323</v>
      </c>
      <c r="AR8" s="28"/>
      <c r="AS8" s="28">
        <v>0.66330048220092019</v>
      </c>
      <c r="AT8" s="28">
        <v>0.71364098383422225</v>
      </c>
      <c r="AU8" s="25">
        <v>0.39085056861692863</v>
      </c>
    </row>
    <row r="9" spans="1:47" x14ac:dyDescent="0.25">
      <c r="A9" s="25" t="s">
        <v>32</v>
      </c>
      <c r="B9" s="27">
        <v>0.89143555787810236</v>
      </c>
      <c r="C9" s="28">
        <v>1.0180173401480612</v>
      </c>
      <c r="D9" s="28">
        <v>0.53457363781092837</v>
      </c>
      <c r="E9" s="28">
        <v>0.51329000000000002</v>
      </c>
      <c r="F9" s="28">
        <v>0.75676518804099202</v>
      </c>
      <c r="G9" s="28">
        <v>0.55973470944729253</v>
      </c>
      <c r="H9" s="28">
        <v>0.14609279997232305</v>
      </c>
      <c r="I9" s="28">
        <v>0.18083839550183181</v>
      </c>
      <c r="J9" s="25">
        <v>0.29531087707400611</v>
      </c>
      <c r="M9" t="s">
        <v>28</v>
      </c>
      <c r="N9" s="26" t="s">
        <v>33</v>
      </c>
      <c r="O9" s="27">
        <v>0.91879653342212075</v>
      </c>
      <c r="P9" s="125"/>
      <c r="Q9" s="28">
        <v>0.90397295576858494</v>
      </c>
      <c r="R9" s="28">
        <v>0.4434309197302666</v>
      </c>
      <c r="S9" s="28">
        <v>0.83351068936807338</v>
      </c>
      <c r="T9" s="28">
        <v>0.52537994946553912</v>
      </c>
      <c r="U9" s="28">
        <v>0.79362622161844665</v>
      </c>
      <c r="V9" s="28">
        <v>0.28732596834250929</v>
      </c>
      <c r="W9" s="25">
        <v>0.3340968789979103</v>
      </c>
      <c r="X9" s="10"/>
      <c r="Y9" s="14"/>
      <c r="Z9" t="s">
        <v>34</v>
      </c>
      <c r="AA9" s="107"/>
      <c r="AB9" s="125"/>
      <c r="AC9" s="28">
        <v>1.4747345154851117</v>
      </c>
      <c r="AD9" s="125"/>
      <c r="AE9" s="28">
        <v>1.8191229645544835</v>
      </c>
      <c r="AF9" s="28">
        <v>1.2145852706294356</v>
      </c>
      <c r="AG9" s="28">
        <v>0.70590985202719625</v>
      </c>
      <c r="AH9" s="28">
        <v>0.31143052659937459</v>
      </c>
      <c r="AI9" s="25">
        <v>0.40103169326123866</v>
      </c>
      <c r="AJ9" s="2"/>
      <c r="AL9" s="23" t="s">
        <v>35</v>
      </c>
      <c r="AM9" s="27">
        <v>0.89309304992220317</v>
      </c>
      <c r="AN9" s="28">
        <v>0.91140610904145525</v>
      </c>
      <c r="AO9" s="28">
        <v>0.63494814036849012</v>
      </c>
      <c r="AP9" s="28">
        <v>0.72732363452603743</v>
      </c>
      <c r="AQ9" s="28">
        <v>0.73784770051514903</v>
      </c>
      <c r="AR9" s="28">
        <v>0.76992297528863629</v>
      </c>
      <c r="AS9" s="28">
        <v>0.1871018659416113</v>
      </c>
      <c r="AT9" s="28">
        <v>0.70353912627470305</v>
      </c>
      <c r="AU9" s="25">
        <v>0.28887479430965646</v>
      </c>
    </row>
    <row r="10" spans="1:47" ht="15.75" thickBot="1" x14ac:dyDescent="0.3">
      <c r="A10" s="25" t="s">
        <v>36</v>
      </c>
      <c r="B10" s="27">
        <v>0.85061136838562856</v>
      </c>
      <c r="C10" s="28">
        <v>0.90861287106137301</v>
      </c>
      <c r="D10" s="28">
        <v>0.31177969016912244</v>
      </c>
      <c r="E10" s="28">
        <v>0.18681121146491597</v>
      </c>
      <c r="F10" s="28">
        <v>0.79541713918400259</v>
      </c>
      <c r="G10" s="28">
        <v>0.50855631928143852</v>
      </c>
      <c r="H10" s="28">
        <v>0.37085187421012583</v>
      </c>
      <c r="I10" s="28">
        <v>0.33065220236266785</v>
      </c>
      <c r="J10" s="25">
        <v>0.12310769908344454</v>
      </c>
      <c r="N10" s="12" t="s">
        <v>37</v>
      </c>
      <c r="O10" s="29">
        <v>0.61941066877822282</v>
      </c>
      <c r="P10" s="30">
        <v>0.63989546312862444</v>
      </c>
      <c r="Q10" s="30">
        <v>0.77415202898189295</v>
      </c>
      <c r="R10" s="119">
        <v>0.57439184313745795</v>
      </c>
      <c r="S10" s="30">
        <v>0.73917142243652101</v>
      </c>
      <c r="T10" s="30">
        <v>0.42963860806374438</v>
      </c>
      <c r="U10" s="30">
        <v>0.32536258201572105</v>
      </c>
      <c r="V10" s="30">
        <v>0.40747870967000727</v>
      </c>
      <c r="W10" s="31">
        <v>0.71867222799949138</v>
      </c>
      <c r="X10" s="10"/>
      <c r="Y10" s="14" t="s">
        <v>28</v>
      </c>
      <c r="Z10" t="s">
        <v>38</v>
      </c>
      <c r="AA10" s="27">
        <v>0.80854736680321548</v>
      </c>
      <c r="AB10" s="28">
        <v>0.94608057854631999</v>
      </c>
      <c r="AC10" s="28">
        <v>0.56684188053205298</v>
      </c>
      <c r="AD10" s="28">
        <v>0.5868544729540015</v>
      </c>
      <c r="AE10" s="28">
        <v>0.56986886910752199</v>
      </c>
      <c r="AF10" s="28">
        <v>0.37250971693739182</v>
      </c>
      <c r="AG10" s="28">
        <v>0.22069640253144152</v>
      </c>
      <c r="AH10" s="28">
        <v>0.26871510718471281</v>
      </c>
      <c r="AI10" s="25">
        <v>0.22740442287255155</v>
      </c>
      <c r="AJ10" s="2"/>
      <c r="AL10" s="23" t="s">
        <v>39</v>
      </c>
      <c r="AM10" s="27">
        <v>0.89913867707453732</v>
      </c>
      <c r="AN10" s="28">
        <v>1.0027183766742418</v>
      </c>
      <c r="AO10" s="28">
        <v>0.80819360441102661</v>
      </c>
      <c r="AP10" s="28">
        <v>0.63888873427803972</v>
      </c>
      <c r="AQ10" s="28">
        <v>0.41808512830461858</v>
      </c>
      <c r="AR10" s="28">
        <v>0.62520629285907803</v>
      </c>
      <c r="AS10" s="28">
        <v>0.30920677540956931</v>
      </c>
      <c r="AT10" s="28">
        <v>0.871711200439648</v>
      </c>
      <c r="AU10" s="25">
        <v>0.10222307904837426</v>
      </c>
    </row>
    <row r="11" spans="1:47" ht="15.75" thickBot="1" x14ac:dyDescent="0.3">
      <c r="A11" s="25" t="s">
        <v>40</v>
      </c>
      <c r="B11" s="27">
        <v>0.5419795494778471</v>
      </c>
      <c r="C11" s="28">
        <v>0.61251077416044497</v>
      </c>
      <c r="D11" s="115"/>
      <c r="E11" s="28">
        <v>0.60119316619767549</v>
      </c>
      <c r="F11" s="28">
        <v>0.48675584619265216</v>
      </c>
      <c r="G11" s="28">
        <v>0.61877270097024295</v>
      </c>
      <c r="H11" s="102"/>
      <c r="I11" s="102"/>
      <c r="J11" s="102"/>
      <c r="N11" t="s">
        <v>41</v>
      </c>
      <c r="O11" s="17">
        <f t="shared" ref="O11:W11" si="0">AVERAGE(O5:O10)</f>
        <v>0.63076743165707205</v>
      </c>
      <c r="P11" s="17">
        <f t="shared" si="0"/>
        <v>0.65747429259109391</v>
      </c>
      <c r="Q11" s="17">
        <f t="shared" si="0"/>
        <v>0.61967232801596162</v>
      </c>
      <c r="R11" s="17">
        <f t="shared" si="0"/>
        <v>0.44846288255950634</v>
      </c>
      <c r="S11" s="17">
        <f t="shared" si="0"/>
        <v>0.60358781315715493</v>
      </c>
      <c r="T11" s="17">
        <f t="shared" si="0"/>
        <v>0.52578206406745454</v>
      </c>
      <c r="U11" s="17">
        <f t="shared" si="0"/>
        <v>0.4470752235694711</v>
      </c>
      <c r="V11" s="17">
        <f t="shared" si="0"/>
        <v>0.34241827779813633</v>
      </c>
      <c r="W11" s="17">
        <f t="shared" si="0"/>
        <v>0.319096951545985</v>
      </c>
      <c r="X11" s="10"/>
      <c r="Y11" s="14" t="s">
        <v>28</v>
      </c>
      <c r="Z11" t="s">
        <v>42</v>
      </c>
      <c r="AA11" s="27">
        <v>0.84063926144058043</v>
      </c>
      <c r="AB11" s="28">
        <v>0.9309528589550764</v>
      </c>
      <c r="AC11" s="28">
        <v>0.64457767457688819</v>
      </c>
      <c r="AD11" s="28">
        <v>0.7776926255720148</v>
      </c>
      <c r="AE11" s="28">
        <v>0.72072467551394159</v>
      </c>
      <c r="AF11" s="28">
        <v>0.41660774451091115</v>
      </c>
      <c r="AG11" s="28">
        <v>0.49486757696768502</v>
      </c>
      <c r="AH11" s="28">
        <v>0.19219016325909433</v>
      </c>
      <c r="AI11" s="25">
        <v>0.32405935498022304</v>
      </c>
      <c r="AJ11" s="2"/>
      <c r="AL11" s="32" t="s">
        <v>95</v>
      </c>
      <c r="AM11" s="130">
        <v>0.84039243036243272</v>
      </c>
      <c r="AN11" s="131">
        <v>1.028992831532642</v>
      </c>
      <c r="AO11" s="131">
        <v>0.7633937202589115</v>
      </c>
      <c r="AP11" s="131">
        <v>0.50719300072071893</v>
      </c>
      <c r="AQ11" s="131">
        <v>0.71762159966295369</v>
      </c>
      <c r="AR11" s="131"/>
      <c r="AS11" s="131">
        <v>0.83344274872640889</v>
      </c>
      <c r="AT11" s="131">
        <v>0.65517145433977719</v>
      </c>
      <c r="AU11" s="132">
        <v>0.3751603489845341</v>
      </c>
    </row>
    <row r="12" spans="1:47" ht="15.75" x14ac:dyDescent="0.25">
      <c r="A12" s="94" t="s">
        <v>43</v>
      </c>
      <c r="B12" s="102"/>
      <c r="C12" s="102"/>
      <c r="D12" s="102"/>
      <c r="E12" s="102"/>
      <c r="F12" s="102"/>
      <c r="G12" s="102"/>
      <c r="H12" s="102"/>
      <c r="I12" s="102"/>
      <c r="J12" s="102"/>
      <c r="N12" t="s">
        <v>44</v>
      </c>
      <c r="O12" s="17">
        <f t="shared" ref="O12:W12" si="1">_xlfn.STDEV.S(O5:O10)</f>
        <v>0.25432223350071897</v>
      </c>
      <c r="P12" s="17">
        <f t="shared" si="1"/>
        <v>0.29525436739743771</v>
      </c>
      <c r="Q12" s="17">
        <f t="shared" si="1"/>
        <v>0.24255180716390648</v>
      </c>
      <c r="R12" s="17">
        <f t="shared" si="1"/>
        <v>0.22999991914924942</v>
      </c>
      <c r="S12" s="17">
        <f t="shared" si="1"/>
        <v>0.17959519990006556</v>
      </c>
      <c r="T12" s="17">
        <f t="shared" si="1"/>
        <v>6.8579630706743583E-2</v>
      </c>
      <c r="U12" s="17">
        <f t="shared" si="1"/>
        <v>0.2503157789909673</v>
      </c>
      <c r="V12" s="17">
        <f t="shared" si="1"/>
        <v>0.13775912663723383</v>
      </c>
      <c r="W12" s="17">
        <f t="shared" si="1"/>
        <v>0.20811468250987034</v>
      </c>
      <c r="X12" s="10"/>
      <c r="Y12" s="14"/>
      <c r="Z12" t="s">
        <v>45</v>
      </c>
      <c r="AA12" s="27">
        <v>0.75453674447137686</v>
      </c>
      <c r="AB12" s="28">
        <v>0.90523493991131643</v>
      </c>
      <c r="AC12" s="28">
        <v>0.48801685978784459</v>
      </c>
      <c r="AD12" s="28">
        <v>0.41846617921332924</v>
      </c>
      <c r="AE12" s="28">
        <v>0.89356172727895811</v>
      </c>
      <c r="AF12" s="28">
        <v>0.27787938886508867</v>
      </c>
      <c r="AG12" s="28">
        <v>0.67155551255151169</v>
      </c>
      <c r="AH12" s="28">
        <v>0.57032499843529194</v>
      </c>
      <c r="AI12" s="25">
        <v>0.4005571567043501</v>
      </c>
      <c r="AJ12" s="2"/>
      <c r="AL12" s="33" t="s">
        <v>41</v>
      </c>
      <c r="AM12" s="34">
        <f>AVERAGE(AM5:AM11)</f>
        <v>0.63567028640081324</v>
      </c>
      <c r="AN12" s="34">
        <f t="shared" ref="AN12:AU12" si="2">AVERAGE(AN5:AN11)</f>
        <v>0.71560794337550615</v>
      </c>
      <c r="AO12" s="34">
        <f t="shared" si="2"/>
        <v>0.60360266219799219</v>
      </c>
      <c r="AP12" s="34">
        <f t="shared" si="2"/>
        <v>0.45411918592173128</v>
      </c>
      <c r="AQ12" s="34">
        <f t="shared" si="2"/>
        <v>0.6886034042300414</v>
      </c>
      <c r="AR12" s="34">
        <f t="shared" si="2"/>
        <v>0.54233075454439583</v>
      </c>
      <c r="AS12" s="34">
        <f t="shared" si="2"/>
        <v>0.49383878426606048</v>
      </c>
      <c r="AT12" s="34">
        <f t="shared" si="2"/>
        <v>0.56554239813611773</v>
      </c>
      <c r="AU12" s="34">
        <f t="shared" si="2"/>
        <v>0.29665319530406981</v>
      </c>
    </row>
    <row r="13" spans="1:47" ht="15.75" x14ac:dyDescent="0.25">
      <c r="A13" s="25" t="s">
        <v>46</v>
      </c>
      <c r="B13" s="27">
        <v>0.84287327106693755</v>
      </c>
      <c r="C13" s="28">
        <v>0.99104961405379965</v>
      </c>
      <c r="D13" s="28">
        <v>0.67659365766345125</v>
      </c>
      <c r="E13" s="28">
        <v>0.51617392834432996</v>
      </c>
      <c r="F13" s="28">
        <v>0.8083651757235798</v>
      </c>
      <c r="G13" s="28">
        <v>0.53400012078534609</v>
      </c>
      <c r="H13" s="28">
        <v>0.77252152137509877</v>
      </c>
      <c r="I13" s="28">
        <v>0.54555079536269968</v>
      </c>
      <c r="J13" s="25">
        <v>0.1715210246007948</v>
      </c>
      <c r="N13" t="s">
        <v>47</v>
      </c>
      <c r="O13">
        <f t="shared" ref="O13:W13" si="3">COUNT(O5:O10)</f>
        <v>6</v>
      </c>
      <c r="P13">
        <f t="shared" si="3"/>
        <v>5</v>
      </c>
      <c r="Q13">
        <f t="shared" si="3"/>
        <v>6</v>
      </c>
      <c r="R13">
        <f t="shared" si="3"/>
        <v>6</v>
      </c>
      <c r="S13">
        <f t="shared" si="3"/>
        <v>6</v>
      </c>
      <c r="T13">
        <f t="shared" si="3"/>
        <v>6</v>
      </c>
      <c r="U13">
        <f t="shared" si="3"/>
        <v>6</v>
      </c>
      <c r="V13">
        <f t="shared" si="3"/>
        <v>5</v>
      </c>
      <c r="W13">
        <f t="shared" si="3"/>
        <v>6</v>
      </c>
      <c r="X13" s="10"/>
      <c r="Y13" s="14"/>
      <c r="Z13" t="s">
        <v>48</v>
      </c>
      <c r="AA13" s="27">
        <v>0.84414471378902867</v>
      </c>
      <c r="AB13" s="28">
        <v>0.99439215149701465</v>
      </c>
      <c r="AC13" s="28">
        <v>0.44674528494186749</v>
      </c>
      <c r="AD13" s="28">
        <v>0.5375135615100034</v>
      </c>
      <c r="AE13" s="28">
        <v>0.38913776330985062</v>
      </c>
      <c r="AF13" s="125"/>
      <c r="AG13" s="28">
        <v>0.38829064388941914</v>
      </c>
      <c r="AH13" s="28">
        <v>0.35150927857179393</v>
      </c>
      <c r="AI13" s="25">
        <v>0.29749158913307533</v>
      </c>
      <c r="AJ13" s="2"/>
      <c r="AL13" s="33" t="s">
        <v>44</v>
      </c>
      <c r="AM13" s="34">
        <f>_xlfn.STDEV.S(AM5:AM11)</f>
        <v>0.32231179529009146</v>
      </c>
      <c r="AN13" s="34">
        <f t="shared" ref="AN13:AU13" si="4">_xlfn.STDEV.S(AN5:AN11)</f>
        <v>0.39759548954508539</v>
      </c>
      <c r="AO13" s="34">
        <f t="shared" si="4"/>
        <v>0.15982464042239411</v>
      </c>
      <c r="AP13" s="34">
        <f t="shared" si="4"/>
        <v>0.21868387878104584</v>
      </c>
      <c r="AQ13" s="34">
        <f t="shared" si="4"/>
        <v>0.23401519065900739</v>
      </c>
      <c r="AR13" s="34">
        <f t="shared" si="4"/>
        <v>0.19817246791000132</v>
      </c>
      <c r="AS13" s="34">
        <f t="shared" si="4"/>
        <v>0.26969775144178565</v>
      </c>
      <c r="AT13" s="34">
        <f t="shared" si="4"/>
        <v>0.29161749447771929</v>
      </c>
      <c r="AU13" s="34">
        <f t="shared" si="4"/>
        <v>0.11225792365786609</v>
      </c>
    </row>
    <row r="14" spans="1:47" ht="15.75" x14ac:dyDescent="0.25">
      <c r="A14" s="25" t="s">
        <v>49</v>
      </c>
      <c r="B14" s="27">
        <v>0.90485596510402921</v>
      </c>
      <c r="C14" s="102">
        <v>0.83114486970306578</v>
      </c>
      <c r="D14" s="28">
        <v>0.68522770441104874</v>
      </c>
      <c r="E14" s="28">
        <v>0.70295752278374379</v>
      </c>
      <c r="F14" s="28">
        <v>0.54781669241225506</v>
      </c>
      <c r="G14" s="28">
        <v>0.27877698740013734</v>
      </c>
      <c r="H14" s="28">
        <v>0.67467477010883348</v>
      </c>
      <c r="I14" s="28">
        <v>0.38853096964411166</v>
      </c>
      <c r="J14" s="25">
        <v>0.20230988003985159</v>
      </c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4"/>
      <c r="Z14" t="s">
        <v>50</v>
      </c>
      <c r="AA14" s="27">
        <v>0.85927763479883545</v>
      </c>
      <c r="AB14" s="28">
        <v>0.94238071622223019</v>
      </c>
      <c r="AC14" s="28">
        <v>0.74679680274177584</v>
      </c>
      <c r="AD14" s="28">
        <v>0.62090375640485174</v>
      </c>
      <c r="AE14" s="28">
        <v>0.55753369545421194</v>
      </c>
      <c r="AF14" s="28">
        <v>0.15858362164045348</v>
      </c>
      <c r="AG14" s="28">
        <v>0.52684405352818331</v>
      </c>
      <c r="AH14" s="28">
        <v>9.3842026050880656E-2</v>
      </c>
      <c r="AI14" s="25">
        <v>0.77879620571990893</v>
      </c>
      <c r="AJ14" s="2"/>
      <c r="AL14" s="33" t="s">
        <v>47</v>
      </c>
      <c r="AM14" s="35">
        <f>COUNT(AM5:AM11)</f>
        <v>6</v>
      </c>
      <c r="AN14" s="35">
        <f t="shared" ref="AN14:AU14" si="5">COUNT(AN5:AN11)</f>
        <v>6</v>
      </c>
      <c r="AO14" s="35">
        <f t="shared" si="5"/>
        <v>6</v>
      </c>
      <c r="AP14" s="35">
        <f t="shared" si="5"/>
        <v>6</v>
      </c>
      <c r="AQ14" s="35">
        <f t="shared" si="5"/>
        <v>6</v>
      </c>
      <c r="AR14" s="35">
        <f t="shared" si="5"/>
        <v>4</v>
      </c>
      <c r="AS14" s="35">
        <f t="shared" si="5"/>
        <v>6</v>
      </c>
      <c r="AT14" s="35">
        <f t="shared" si="5"/>
        <v>6</v>
      </c>
      <c r="AU14" s="35">
        <f t="shared" si="5"/>
        <v>6</v>
      </c>
    </row>
    <row r="15" spans="1:47" x14ac:dyDescent="0.25">
      <c r="A15" s="25" t="s">
        <v>51</v>
      </c>
      <c r="B15" s="27">
        <v>0.89127214631442508</v>
      </c>
      <c r="C15" s="28">
        <v>1.1015277437361828</v>
      </c>
      <c r="D15" s="28">
        <v>0.65077858451719761</v>
      </c>
      <c r="E15" s="28">
        <v>0.70896131012052743</v>
      </c>
      <c r="F15" s="28">
        <v>0.74638369007918681</v>
      </c>
      <c r="G15" s="28">
        <v>0.71873126311756874</v>
      </c>
      <c r="H15" s="28">
        <v>9.3893372929293922E-2</v>
      </c>
      <c r="I15" s="28">
        <v>4.505477489623607E-2</v>
      </c>
      <c r="J15" s="25">
        <v>0.18321489663128027</v>
      </c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4"/>
      <c r="Z15" s="36" t="s">
        <v>52</v>
      </c>
      <c r="AA15" s="27"/>
      <c r="AB15" s="28"/>
      <c r="AC15" s="28"/>
      <c r="AD15" s="28"/>
      <c r="AE15" s="28"/>
      <c r="AF15" s="28"/>
      <c r="AG15" s="28"/>
      <c r="AH15" s="28"/>
      <c r="AI15" s="25"/>
      <c r="AJ15" s="2"/>
      <c r="AK15" s="10"/>
      <c r="AM15" s="34"/>
      <c r="AN15" s="34"/>
      <c r="AO15" s="34"/>
      <c r="AP15" s="34"/>
      <c r="AQ15" s="34"/>
      <c r="AR15" s="34"/>
      <c r="AS15" s="34"/>
      <c r="AT15" s="34"/>
      <c r="AU15" s="34"/>
    </row>
    <row r="16" spans="1:47" x14ac:dyDescent="0.25">
      <c r="A16" s="25" t="s">
        <v>53</v>
      </c>
      <c r="B16" s="27">
        <v>0.34563997831936788</v>
      </c>
      <c r="C16" s="28">
        <v>0.56872288315351027</v>
      </c>
      <c r="D16" s="28">
        <v>0.75422457438229762</v>
      </c>
      <c r="E16" s="28">
        <v>0.52838274856410228</v>
      </c>
      <c r="F16" s="28">
        <v>0.18504324416162418</v>
      </c>
      <c r="G16" s="28">
        <v>0.40604788620022092</v>
      </c>
      <c r="H16" s="115"/>
      <c r="I16" s="28">
        <v>0.39500368366612282</v>
      </c>
      <c r="J16" s="25">
        <v>0.29863390080847591</v>
      </c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4"/>
      <c r="Z16" t="s">
        <v>54</v>
      </c>
      <c r="AA16" s="27">
        <v>0.93683261815565244</v>
      </c>
      <c r="AB16" s="28">
        <v>1.0002074704388919</v>
      </c>
      <c r="AC16" s="28">
        <v>0.71305011845967026</v>
      </c>
      <c r="AD16" s="28">
        <v>0.7648757956482668</v>
      </c>
      <c r="AE16" s="28">
        <v>0.84965398368154488</v>
      </c>
      <c r="AF16" s="28">
        <v>0.47121706136047908</v>
      </c>
      <c r="AG16" s="28">
        <v>1.6298852076156934E-2</v>
      </c>
      <c r="AH16" s="28">
        <v>0.8459958602494928</v>
      </c>
      <c r="AI16" s="25">
        <v>0.18530987763224327</v>
      </c>
      <c r="AJ16" s="2"/>
      <c r="AK16" s="10"/>
      <c r="AL16" s="10"/>
      <c r="AM16" s="34"/>
      <c r="AN16" s="34"/>
      <c r="AO16" s="34"/>
      <c r="AP16" s="34"/>
      <c r="AQ16" s="34"/>
      <c r="AR16" s="34"/>
      <c r="AS16" s="34"/>
      <c r="AT16" s="34"/>
      <c r="AU16" s="34"/>
    </row>
    <row r="17" spans="1:47" x14ac:dyDescent="0.25">
      <c r="A17" s="25" t="s">
        <v>55</v>
      </c>
      <c r="B17" s="27">
        <v>0.75726200102573937</v>
      </c>
      <c r="C17" s="28">
        <v>0.72887967987089164</v>
      </c>
      <c r="D17" s="28">
        <v>0.69608577136830196</v>
      </c>
      <c r="E17" s="28">
        <v>0.34922604164978621</v>
      </c>
      <c r="F17" s="28">
        <v>0.70439189220356047</v>
      </c>
      <c r="G17" s="28">
        <v>0.72802854484542678</v>
      </c>
      <c r="H17" s="28">
        <v>0.34955693424539647</v>
      </c>
      <c r="I17" s="28">
        <v>0.53154714384471058</v>
      </c>
      <c r="J17" s="25">
        <v>0.37822089720456487</v>
      </c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4"/>
      <c r="Z17" t="s">
        <v>56</v>
      </c>
      <c r="AA17" s="27">
        <v>0.12986409674678798</v>
      </c>
      <c r="AB17" s="28">
        <v>0.47084805212040171</v>
      </c>
      <c r="AC17" s="28">
        <v>0.58643502887255439</v>
      </c>
      <c r="AD17" s="125">
        <v>1.0311029754949339</v>
      </c>
      <c r="AE17" s="28">
        <v>0.90478292724590992</v>
      </c>
      <c r="AF17" s="28">
        <v>0.46112366312676828</v>
      </c>
      <c r="AG17" s="115"/>
      <c r="AH17" s="28">
        <v>0.15636254093195823</v>
      </c>
      <c r="AI17" s="25">
        <v>0.2392145477379406</v>
      </c>
      <c r="AJ17" s="2"/>
      <c r="AK17" s="10"/>
      <c r="AL17" s="10"/>
      <c r="AM17" s="34"/>
      <c r="AN17" s="34"/>
      <c r="AO17" s="34"/>
      <c r="AP17" s="34"/>
      <c r="AQ17" s="34"/>
      <c r="AR17" s="34"/>
      <c r="AS17" s="34"/>
      <c r="AT17" s="34"/>
      <c r="AU17" s="34"/>
    </row>
    <row r="18" spans="1:47" x14ac:dyDescent="0.25">
      <c r="A18" s="25" t="s">
        <v>57</v>
      </c>
      <c r="B18" s="27">
        <v>0.95030140793457152</v>
      </c>
      <c r="C18" s="28">
        <v>0.99941899359803843</v>
      </c>
      <c r="D18" s="102"/>
      <c r="E18" s="28">
        <v>0.68604076421937477</v>
      </c>
      <c r="F18" s="28">
        <v>0.80027387732144128</v>
      </c>
      <c r="G18" s="28">
        <v>0.7110240961433657</v>
      </c>
      <c r="H18" s="28">
        <v>0.30386163251251014</v>
      </c>
      <c r="I18" s="28">
        <v>6.4158617157536221E-2</v>
      </c>
      <c r="J18" s="25">
        <v>0.16982037835640959</v>
      </c>
      <c r="N18" s="10"/>
      <c r="O18" s="10"/>
      <c r="P18" s="10"/>
      <c r="Q18" s="10"/>
      <c r="R18" s="10"/>
      <c r="S18" s="10"/>
      <c r="T18" s="10" t="s">
        <v>94</v>
      </c>
      <c r="U18" s="10"/>
      <c r="V18" s="10"/>
      <c r="W18" s="10"/>
      <c r="X18" s="10"/>
      <c r="Y18" s="14"/>
      <c r="Z18" t="s">
        <v>58</v>
      </c>
      <c r="AA18" s="27">
        <v>0.82145612518613786</v>
      </c>
      <c r="AB18" s="28">
        <v>0.86747370344956898</v>
      </c>
      <c r="AC18" s="28">
        <v>0.69822370055790806</v>
      </c>
      <c r="AD18" s="28">
        <v>0.57960906387132793</v>
      </c>
      <c r="AE18" s="28">
        <v>0.70727006149160287</v>
      </c>
      <c r="AF18" s="28">
        <v>0.79640508061202531</v>
      </c>
      <c r="AG18" s="28">
        <v>0.2326847849152294</v>
      </c>
      <c r="AH18" s="28">
        <v>0.55770794570224147</v>
      </c>
      <c r="AI18" s="25">
        <v>1.2984352464058262E-2</v>
      </c>
      <c r="AJ18" s="2"/>
      <c r="AK18" s="10"/>
      <c r="AL18" s="10"/>
      <c r="AM18" s="34"/>
      <c r="AN18" s="34"/>
      <c r="AO18" s="34"/>
      <c r="AP18" s="34"/>
      <c r="AQ18" s="34"/>
      <c r="AR18" s="34"/>
      <c r="AS18" s="34"/>
      <c r="AT18" s="34"/>
      <c r="AU18" s="34"/>
    </row>
    <row r="19" spans="1:47" ht="15.75" thickBot="1" x14ac:dyDescent="0.3">
      <c r="A19" s="25" t="s">
        <v>59</v>
      </c>
      <c r="B19" s="27">
        <v>0.83731943121523689</v>
      </c>
      <c r="C19" s="28">
        <v>1.0046588317656964</v>
      </c>
      <c r="D19" s="28">
        <v>0.56613631445453128</v>
      </c>
      <c r="E19" s="28">
        <v>0.54750080710471005</v>
      </c>
      <c r="F19" s="28">
        <v>0.87931375507929688</v>
      </c>
      <c r="G19" s="28">
        <v>0.61019922968543172</v>
      </c>
      <c r="H19" s="28">
        <v>0.21350579356348601</v>
      </c>
      <c r="I19" s="28">
        <v>3.2432558862492529E-2</v>
      </c>
      <c r="J19" s="25">
        <v>0.17277591122615332</v>
      </c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37"/>
      <c r="Z19" s="13" t="s">
        <v>60</v>
      </c>
      <c r="AA19" s="29">
        <v>0.78987948175460643</v>
      </c>
      <c r="AB19" s="30">
        <v>0.92900231267087818</v>
      </c>
      <c r="AC19" s="30">
        <v>0.50039658108431828</v>
      </c>
      <c r="AD19" s="30">
        <v>0.40322031727145125</v>
      </c>
      <c r="AE19" s="30">
        <v>0.58514794749221988</v>
      </c>
      <c r="AF19" s="30">
        <v>0.45152809240870923</v>
      </c>
      <c r="AG19" s="30">
        <v>0.15910443843875907</v>
      </c>
      <c r="AH19" s="30">
        <v>0.1915793636684188</v>
      </c>
      <c r="AI19" s="31">
        <v>6.1157625382544179E-3</v>
      </c>
      <c r="AJ19" s="2"/>
      <c r="AK19" s="10"/>
      <c r="AL19" s="10"/>
      <c r="AM19" s="34"/>
      <c r="AN19" s="34"/>
      <c r="AO19" s="34"/>
      <c r="AP19" s="34"/>
      <c r="AQ19" s="34"/>
      <c r="AR19" s="34"/>
      <c r="AS19" s="34"/>
      <c r="AT19" s="34"/>
      <c r="AU19" s="34"/>
    </row>
    <row r="20" spans="1:47" ht="15.75" x14ac:dyDescent="0.25">
      <c r="A20" s="25" t="s">
        <v>61</v>
      </c>
      <c r="B20" s="27">
        <v>0.91769554455648983</v>
      </c>
      <c r="C20" s="28">
        <v>0.99295071767813081</v>
      </c>
      <c r="D20" s="28">
        <v>0.69473023480781249</v>
      </c>
      <c r="E20" s="28">
        <v>0.68335102035072126</v>
      </c>
      <c r="F20" s="28">
        <v>0.73965217971321029</v>
      </c>
      <c r="G20" s="28">
        <v>0.79875069885908545</v>
      </c>
      <c r="H20" s="28">
        <v>0.49189775496914817</v>
      </c>
      <c r="I20" s="102"/>
      <c r="J20" s="25">
        <v>0.35405636223563414</v>
      </c>
      <c r="T20" s="10"/>
      <c r="V20" s="10"/>
      <c r="W20" s="10"/>
      <c r="X20" s="10"/>
      <c r="Y20" s="34"/>
      <c r="Z20" s="33" t="s">
        <v>41</v>
      </c>
      <c r="AA20" s="34">
        <f t="shared" ref="AA20:AI20" si="6">AVERAGE(AA5:AA19)</f>
        <v>0.77114768458688043</v>
      </c>
      <c r="AB20" s="34">
        <f t="shared" si="6"/>
        <v>0.88612218055531022</v>
      </c>
      <c r="AC20" s="34">
        <f t="shared" si="6"/>
        <v>0.68222914671313728</v>
      </c>
      <c r="AD20" s="34">
        <f t="shared" si="6"/>
        <v>0.65126920718478376</v>
      </c>
      <c r="AE20" s="34">
        <f t="shared" si="6"/>
        <v>0.79338894718155661</v>
      </c>
      <c r="AF20" s="34">
        <f t="shared" si="6"/>
        <v>0.56325146828696082</v>
      </c>
      <c r="AG20" s="34">
        <f t="shared" si="6"/>
        <v>0.34078703333856236</v>
      </c>
      <c r="AH20" s="34">
        <f t="shared" si="6"/>
        <v>0.3951987438387744</v>
      </c>
      <c r="AI20" s="34">
        <f t="shared" si="6"/>
        <v>0.26531856175834234</v>
      </c>
      <c r="AJ20" s="2"/>
      <c r="AK20" s="10"/>
      <c r="AL20" s="10"/>
      <c r="AM20" s="10"/>
      <c r="AN20" s="10"/>
      <c r="AO20" s="10"/>
      <c r="AP20" s="10"/>
      <c r="AQ20" s="39"/>
      <c r="AR20" s="10"/>
      <c r="AS20" s="34"/>
      <c r="AT20" s="34"/>
      <c r="AU20" s="34"/>
    </row>
    <row r="21" spans="1:47" ht="15.75" x14ac:dyDescent="0.25">
      <c r="A21" s="25" t="s">
        <v>62</v>
      </c>
      <c r="B21" s="27">
        <v>0.94862291214201799</v>
      </c>
      <c r="C21" s="28">
        <v>0.99337610476935767</v>
      </c>
      <c r="D21" s="28">
        <v>0.80442843874373726</v>
      </c>
      <c r="E21" s="28">
        <v>0.73914914041806057</v>
      </c>
      <c r="F21" s="28">
        <v>0.87406056989525793</v>
      </c>
      <c r="G21" s="28">
        <v>0.40803938990630673</v>
      </c>
      <c r="H21" s="28">
        <v>0.36591181688385677</v>
      </c>
      <c r="I21" s="28">
        <v>2.9232527168733622E-2</v>
      </c>
      <c r="J21" s="25">
        <v>0.15273651348159498</v>
      </c>
      <c r="Y21" s="10"/>
      <c r="Z21" s="33" t="s">
        <v>44</v>
      </c>
      <c r="AA21" s="34">
        <f t="shared" ref="AA21:AI21" si="7">_xlfn.STDEV.S(AA5:AA19)</f>
        <v>0.20879816881484867</v>
      </c>
      <c r="AB21" s="34">
        <f t="shared" si="7"/>
        <v>0.15152392277819252</v>
      </c>
      <c r="AC21" s="34">
        <f t="shared" si="7"/>
        <v>0.26341927545633687</v>
      </c>
      <c r="AD21" s="34">
        <f t="shared" si="7"/>
        <v>0.19122389769693093</v>
      </c>
      <c r="AE21" s="34">
        <f t="shared" si="7"/>
        <v>0.3445686508394577</v>
      </c>
      <c r="AF21" s="34">
        <f t="shared" si="7"/>
        <v>0.28471000790505158</v>
      </c>
      <c r="AG21" s="34">
        <f t="shared" si="7"/>
        <v>0.22155199783939802</v>
      </c>
      <c r="AH21" s="34">
        <f t="shared" si="7"/>
        <v>0.23467466599304157</v>
      </c>
      <c r="AI21" s="34">
        <f t="shared" si="7"/>
        <v>0.20637399850989238</v>
      </c>
      <c r="AJ21" s="2"/>
      <c r="AM21" s="10"/>
      <c r="AN21" s="10"/>
      <c r="AO21" s="10"/>
      <c r="AP21" s="10"/>
      <c r="AQ21" s="10"/>
      <c r="AR21" s="10"/>
      <c r="AS21" s="34"/>
      <c r="AT21" s="34"/>
      <c r="AU21" s="34"/>
    </row>
    <row r="22" spans="1:47" ht="15.75" x14ac:dyDescent="0.25">
      <c r="A22" s="25" t="s">
        <v>63</v>
      </c>
      <c r="B22" s="27">
        <v>0.83940756206887801</v>
      </c>
      <c r="C22" s="28">
        <v>0.91569333311945411</v>
      </c>
      <c r="D22" s="28">
        <v>0.67737801344511317</v>
      </c>
      <c r="E22" s="28">
        <v>0.64443905075057462</v>
      </c>
      <c r="F22" s="28">
        <v>0.81781633107385987</v>
      </c>
      <c r="G22" s="28">
        <v>0.39195317537358237</v>
      </c>
      <c r="H22" s="28">
        <v>5.7420011748709289E-2</v>
      </c>
      <c r="I22" s="102"/>
      <c r="J22" s="25">
        <v>0.13471387438227309</v>
      </c>
      <c r="X22" s="10"/>
      <c r="Y22" s="10"/>
      <c r="Z22" s="33" t="s">
        <v>47</v>
      </c>
      <c r="AA22" s="35">
        <f t="shared" ref="AA22:AI22" si="8">COUNT(AA5:AA19)</f>
        <v>12</v>
      </c>
      <c r="AB22" s="35">
        <f t="shared" si="8"/>
        <v>12</v>
      </c>
      <c r="AC22" s="35">
        <f t="shared" si="8"/>
        <v>13</v>
      </c>
      <c r="AD22" s="35">
        <f t="shared" si="8"/>
        <v>12</v>
      </c>
      <c r="AE22" s="35">
        <f t="shared" si="8"/>
        <v>13</v>
      </c>
      <c r="AF22" s="35">
        <f t="shared" si="8"/>
        <v>12</v>
      </c>
      <c r="AG22" s="35">
        <f t="shared" si="8"/>
        <v>12</v>
      </c>
      <c r="AH22" s="35">
        <f t="shared" si="8"/>
        <v>13</v>
      </c>
      <c r="AI22" s="35">
        <f t="shared" si="8"/>
        <v>12</v>
      </c>
      <c r="AJ22" s="2"/>
      <c r="AK22" s="10"/>
      <c r="AS22" s="34"/>
      <c r="AT22" s="34"/>
      <c r="AU22" s="34"/>
    </row>
    <row r="23" spans="1:47" x14ac:dyDescent="0.25">
      <c r="A23" s="25" t="s">
        <v>64</v>
      </c>
      <c r="B23" s="27">
        <v>0.89176639214396325</v>
      </c>
      <c r="C23" s="28">
        <v>1.0710142778601699</v>
      </c>
      <c r="D23" s="28">
        <v>0.83666990375382722</v>
      </c>
      <c r="E23" s="28">
        <v>0.78894168082399962</v>
      </c>
      <c r="F23" s="28">
        <v>0.83986830260517698</v>
      </c>
      <c r="G23" s="28">
        <v>0.77658894602646111</v>
      </c>
      <c r="H23" s="28">
        <v>0.25058434407276464</v>
      </c>
      <c r="I23" s="28">
        <v>0.23618924430929056</v>
      </c>
      <c r="J23" s="25">
        <v>0.15236584351104465</v>
      </c>
      <c r="X23" s="10"/>
      <c r="Y23" s="10"/>
      <c r="AJ23" s="2"/>
      <c r="AK23" s="10"/>
      <c r="AL23" s="10"/>
      <c r="AM23" s="34"/>
      <c r="AN23" s="34"/>
      <c r="AO23" s="34"/>
      <c r="AP23" s="34"/>
      <c r="AQ23" s="34"/>
      <c r="AR23" s="34"/>
      <c r="AS23" s="34"/>
      <c r="AT23" s="34"/>
      <c r="AU23" s="34"/>
    </row>
    <row r="24" spans="1:47" x14ac:dyDescent="0.25">
      <c r="A24" s="25" t="s">
        <v>65</v>
      </c>
      <c r="B24" s="107"/>
      <c r="C24" s="115"/>
      <c r="D24" s="28">
        <v>0.46768488465905012</v>
      </c>
      <c r="E24" s="28">
        <v>0.6411620509679623</v>
      </c>
      <c r="F24" s="28">
        <v>0.38468976082011819</v>
      </c>
      <c r="G24" s="115"/>
      <c r="H24" s="28">
        <v>0.55518776628136346</v>
      </c>
      <c r="I24" s="28">
        <v>0.33192576115913114</v>
      </c>
      <c r="J24" s="116"/>
      <c r="X24" s="10"/>
      <c r="Y24" s="10"/>
      <c r="AE24" s="17"/>
      <c r="AJ24" s="2"/>
      <c r="AK24" s="10"/>
      <c r="AL24" s="10"/>
      <c r="AM24" s="34"/>
      <c r="AN24" s="34"/>
      <c r="AO24" s="34"/>
      <c r="AP24" s="34"/>
      <c r="AQ24" s="34"/>
      <c r="AR24" s="34"/>
      <c r="AS24" s="34"/>
      <c r="AT24" s="34"/>
      <c r="AU24" s="34"/>
    </row>
    <row r="25" spans="1:47" ht="15.75" thickBot="1" x14ac:dyDescent="0.3">
      <c r="A25" s="31" t="s">
        <v>66</v>
      </c>
      <c r="B25" s="29">
        <v>0.91787063281956438</v>
      </c>
      <c r="C25" s="119">
        <v>1.0795938829704583</v>
      </c>
      <c r="D25" s="30">
        <v>0.6717068348591666</v>
      </c>
      <c r="E25" s="30">
        <v>0.54422801957862921</v>
      </c>
      <c r="F25" s="30">
        <v>0.7338941119734157</v>
      </c>
      <c r="G25" s="119">
        <v>0.53022195187693821</v>
      </c>
      <c r="H25" s="30">
        <v>3.5043999999999999E-2</v>
      </c>
      <c r="I25" s="13"/>
      <c r="J25" s="120">
        <v>6.6120999999999999E-2</v>
      </c>
      <c r="X25" s="10"/>
      <c r="Y25" s="10"/>
      <c r="AJ25" s="2"/>
      <c r="AK25" s="10"/>
      <c r="AL25" s="10"/>
      <c r="AM25" s="34"/>
      <c r="AN25" s="34"/>
      <c r="AO25" s="34"/>
      <c r="AP25" s="34"/>
      <c r="AQ25" s="17"/>
      <c r="AR25" s="17"/>
      <c r="AS25" s="17"/>
      <c r="AT25" s="17"/>
      <c r="AU25" s="17"/>
    </row>
    <row r="26" spans="1:47" ht="15.75" x14ac:dyDescent="0.25">
      <c r="A26" s="33" t="s">
        <v>41</v>
      </c>
      <c r="B26" s="34">
        <f t="shared" ref="B26:J26" si="9">AVERAGE(B5:B25)</f>
        <v>0.83968706392755954</v>
      </c>
      <c r="C26" s="34">
        <f t="shared" si="9"/>
        <v>0.93988357343961015</v>
      </c>
      <c r="D26" s="34">
        <f t="shared" si="9"/>
        <v>0.62212774023161699</v>
      </c>
      <c r="E26" s="34">
        <f t="shared" si="9"/>
        <v>0.60270795225225116</v>
      </c>
      <c r="F26" s="34">
        <f t="shared" si="9"/>
        <v>0.71596480469622781</v>
      </c>
      <c r="G26" s="34">
        <f t="shared" si="9"/>
        <v>0.58097066573694622</v>
      </c>
      <c r="H26" s="34">
        <f t="shared" si="9"/>
        <v>0.32694389130592788</v>
      </c>
      <c r="I26" s="34">
        <f t="shared" si="9"/>
        <v>0.27027943916316249</v>
      </c>
      <c r="J26" s="34">
        <f t="shared" si="9"/>
        <v>0.20613902004555035</v>
      </c>
      <c r="X26" s="10"/>
      <c r="Y26" s="10"/>
      <c r="AJ26" s="2"/>
      <c r="AK26" s="10"/>
      <c r="AL26" s="10"/>
      <c r="AM26" s="34"/>
      <c r="AN26" s="34"/>
      <c r="AO26" s="34"/>
      <c r="AP26" s="34"/>
      <c r="AQ26" s="17"/>
      <c r="AR26" s="17"/>
      <c r="AS26" s="17"/>
      <c r="AT26" s="17"/>
      <c r="AU26" s="17"/>
    </row>
    <row r="27" spans="1:47" ht="15.75" x14ac:dyDescent="0.25">
      <c r="A27" s="33" t="s">
        <v>44</v>
      </c>
      <c r="B27" s="34">
        <f t="shared" ref="B27:J27" si="10">_xlfn.STDEV.S(B5:B25)</f>
        <v>0.15026218693520776</v>
      </c>
      <c r="C27" s="34">
        <f t="shared" si="10"/>
        <v>0.15084328052762452</v>
      </c>
      <c r="D27" s="34">
        <f t="shared" si="10"/>
        <v>0.135025051574934</v>
      </c>
      <c r="E27" s="34">
        <f t="shared" si="10"/>
        <v>0.14684532609458684</v>
      </c>
      <c r="F27" s="34">
        <f t="shared" si="10"/>
        <v>0.18078092273672888</v>
      </c>
      <c r="G27" s="34">
        <f t="shared" si="10"/>
        <v>0.15421612768978038</v>
      </c>
      <c r="H27" s="34">
        <f t="shared" si="10"/>
        <v>0.20446084617860014</v>
      </c>
      <c r="I27" s="34">
        <f t="shared" si="10"/>
        <v>0.18151810404008559</v>
      </c>
      <c r="J27" s="34">
        <f t="shared" si="10"/>
        <v>8.2453448492837048E-2</v>
      </c>
      <c r="X27" s="10"/>
      <c r="Y27" s="10"/>
      <c r="AJ27" s="2"/>
      <c r="AK27" s="10"/>
      <c r="AL27" s="10"/>
      <c r="AM27" s="34"/>
      <c r="AN27" s="34"/>
      <c r="AO27" s="34"/>
      <c r="AP27" s="17"/>
      <c r="AQ27" s="17"/>
      <c r="AR27" s="17"/>
      <c r="AS27" s="17"/>
      <c r="AT27" s="17"/>
      <c r="AU27" s="17"/>
    </row>
    <row r="28" spans="1:47" ht="15.75" x14ac:dyDescent="0.25">
      <c r="A28" s="33" t="s">
        <v>47</v>
      </c>
      <c r="B28" s="35">
        <f t="shared" ref="B28:J28" si="11">COUNT(B5:B25)</f>
        <v>19</v>
      </c>
      <c r="C28" s="35">
        <f t="shared" si="11"/>
        <v>19</v>
      </c>
      <c r="D28" s="35">
        <f t="shared" si="11"/>
        <v>18</v>
      </c>
      <c r="E28" s="35">
        <f t="shared" si="11"/>
        <v>20</v>
      </c>
      <c r="F28" s="35">
        <f t="shared" si="11"/>
        <v>20</v>
      </c>
      <c r="G28" s="35">
        <f t="shared" si="11"/>
        <v>19</v>
      </c>
      <c r="H28" s="35">
        <f t="shared" si="11"/>
        <v>18</v>
      </c>
      <c r="I28" s="35">
        <f t="shared" si="11"/>
        <v>16</v>
      </c>
      <c r="J28" s="35">
        <f t="shared" si="11"/>
        <v>18</v>
      </c>
      <c r="X28" s="10"/>
      <c r="Y28" s="10"/>
      <c r="AJ28" s="2"/>
      <c r="AK28" s="10"/>
      <c r="AL28" s="10"/>
      <c r="AM28" s="34"/>
      <c r="AN28" s="34"/>
      <c r="AO28" s="34"/>
      <c r="AP28" s="34"/>
      <c r="AQ28" s="34"/>
      <c r="AR28" s="34"/>
      <c r="AS28" s="17"/>
      <c r="AT28" s="17"/>
      <c r="AU28" s="17"/>
    </row>
    <row r="29" spans="1:47" ht="18.75" x14ac:dyDescent="0.3">
      <c r="A29" s="33"/>
      <c r="B29" s="10"/>
      <c r="C29" s="10"/>
      <c r="D29" s="10"/>
      <c r="E29" s="10"/>
      <c r="F29" s="10"/>
      <c r="G29" s="10"/>
      <c r="H29" s="10"/>
      <c r="I29" s="10"/>
      <c r="J29" s="10"/>
      <c r="X29" s="10"/>
      <c r="Y29" s="10"/>
      <c r="Z29" s="3" t="s">
        <v>67</v>
      </c>
      <c r="AJ29" s="2"/>
      <c r="AK29" s="10"/>
      <c r="AL29" s="10"/>
      <c r="AM29" s="34"/>
      <c r="AN29" s="34"/>
      <c r="AO29" s="34"/>
      <c r="AP29" s="34"/>
      <c r="AQ29" s="34"/>
      <c r="AR29" s="34"/>
      <c r="AS29" s="17"/>
      <c r="AT29" s="17"/>
      <c r="AU29" s="17"/>
    </row>
    <row r="30" spans="1:47" ht="19.5" thickBot="1" x14ac:dyDescent="0.35">
      <c r="A30" s="3" t="s">
        <v>67</v>
      </c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38" t="s">
        <v>67</v>
      </c>
      <c r="X30" s="10"/>
      <c r="Z30" s="2" t="s">
        <v>15</v>
      </c>
      <c r="AA30" s="12" t="s">
        <v>6</v>
      </c>
      <c r="AB30" s="13" t="s">
        <v>7</v>
      </c>
      <c r="AC30" s="13" t="s">
        <v>8</v>
      </c>
      <c r="AD30" s="13" t="s">
        <v>9</v>
      </c>
      <c r="AE30" s="13" t="s">
        <v>10</v>
      </c>
      <c r="AF30" s="13" t="s">
        <v>11</v>
      </c>
      <c r="AG30" s="13" t="s">
        <v>12</v>
      </c>
      <c r="AH30" s="13" t="s">
        <v>13</v>
      </c>
      <c r="AI30" s="13" t="s">
        <v>14</v>
      </c>
      <c r="AJ30" s="2"/>
      <c r="AK30" s="10"/>
      <c r="AL30" s="10"/>
      <c r="AM30" s="34"/>
      <c r="AN30" s="34"/>
      <c r="AO30" s="34"/>
      <c r="AP30" s="34"/>
      <c r="AQ30" s="34"/>
      <c r="AR30" s="34"/>
      <c r="AS30" s="17"/>
      <c r="AT30" s="17"/>
      <c r="AU30" s="17"/>
    </row>
    <row r="31" spans="1:47" ht="19.5" thickBot="1" x14ac:dyDescent="0.35">
      <c r="A31" s="4" t="s">
        <v>5</v>
      </c>
      <c r="B31" s="89" t="s">
        <v>6</v>
      </c>
      <c r="C31" s="89" t="s">
        <v>7</v>
      </c>
      <c r="D31" s="89" t="s">
        <v>8</v>
      </c>
      <c r="E31" s="89" t="s">
        <v>9</v>
      </c>
      <c r="F31" s="89" t="s">
        <v>10</v>
      </c>
      <c r="G31" s="73" t="s">
        <v>11</v>
      </c>
      <c r="H31" s="89" t="s">
        <v>12</v>
      </c>
      <c r="I31" s="89" t="s">
        <v>13</v>
      </c>
      <c r="J31" s="2" t="s">
        <v>14</v>
      </c>
      <c r="K31" s="10"/>
      <c r="L31" s="10"/>
      <c r="M31" s="39"/>
      <c r="N31" s="2" t="s">
        <v>15</v>
      </c>
      <c r="O31" t="s">
        <v>6</v>
      </c>
      <c r="P31" t="s">
        <v>7</v>
      </c>
      <c r="Q31" t="s">
        <v>8</v>
      </c>
      <c r="R31" t="s">
        <v>9</v>
      </c>
      <c r="S31" t="s">
        <v>10</v>
      </c>
      <c r="T31" t="s">
        <v>11</v>
      </c>
      <c r="U31" t="s">
        <v>12</v>
      </c>
      <c r="V31" t="s">
        <v>13</v>
      </c>
      <c r="W31" t="s">
        <v>14</v>
      </c>
      <c r="X31" s="10"/>
      <c r="Z31" s="22" t="s">
        <v>18</v>
      </c>
      <c r="AA31" s="19"/>
      <c r="AB31" s="20"/>
      <c r="AC31" s="20"/>
      <c r="AD31" s="20"/>
      <c r="AE31" s="20"/>
      <c r="AF31" s="20"/>
      <c r="AG31" s="20"/>
      <c r="AH31" s="20"/>
      <c r="AI31" s="21"/>
      <c r="AJ31" s="2"/>
      <c r="AK31" s="10"/>
      <c r="AL31" s="38" t="s">
        <v>67</v>
      </c>
      <c r="AM31" s="34"/>
      <c r="AN31" s="34"/>
      <c r="AO31" s="34"/>
      <c r="AP31" s="34"/>
      <c r="AQ31" s="34"/>
      <c r="AR31" s="34"/>
      <c r="AS31" s="34"/>
      <c r="AT31" s="34"/>
      <c r="AU31" s="34"/>
    </row>
    <row r="32" spans="1:47" ht="16.5" thickTop="1" thickBot="1" x14ac:dyDescent="0.3">
      <c r="A32" s="2" t="s">
        <v>68</v>
      </c>
      <c r="B32" s="19">
        <v>0.87167567159767356</v>
      </c>
      <c r="C32" s="20">
        <v>0.97848258311625047</v>
      </c>
      <c r="D32" s="20">
        <v>0.76797948174676522</v>
      </c>
      <c r="E32" s="20">
        <v>0.53476447122432125</v>
      </c>
      <c r="F32" s="20">
        <v>0.64589572431905262</v>
      </c>
      <c r="G32" s="20">
        <v>0.58941566581328597</v>
      </c>
      <c r="H32" s="20">
        <v>0.30588609016772589</v>
      </c>
      <c r="I32" s="20">
        <v>0.26005617409396675</v>
      </c>
      <c r="J32" s="21">
        <v>0.31152995117806753</v>
      </c>
      <c r="K32" s="10"/>
      <c r="L32" s="10"/>
      <c r="M32" s="39"/>
      <c r="N32" s="126" t="s">
        <v>69</v>
      </c>
      <c r="O32" s="20">
        <v>0.37211528098657015</v>
      </c>
      <c r="P32" s="20">
        <v>0.34982990768057187</v>
      </c>
      <c r="Q32" s="20">
        <v>0.47819885083374791</v>
      </c>
      <c r="R32" s="20">
        <v>0.33604949046359978</v>
      </c>
      <c r="S32" s="20">
        <v>0.5754472451136633</v>
      </c>
      <c r="T32" s="20">
        <v>0.33965324987169865</v>
      </c>
      <c r="U32" s="123"/>
      <c r="V32" s="20">
        <v>0.68238278058224855</v>
      </c>
      <c r="W32" s="21">
        <v>0.50727376441156224</v>
      </c>
      <c r="X32" s="10"/>
      <c r="Z32" s="23" t="s">
        <v>22</v>
      </c>
      <c r="AA32" s="27">
        <v>0.86235907574161785</v>
      </c>
      <c r="AB32" s="28">
        <v>0.97901966803176665</v>
      </c>
      <c r="AC32" s="28">
        <v>0.87287207702675373</v>
      </c>
      <c r="AD32" s="28">
        <v>0.97186708405377464</v>
      </c>
      <c r="AE32" s="28">
        <v>0.76266559688433522</v>
      </c>
      <c r="AF32" s="28">
        <v>0.79896192275878575</v>
      </c>
      <c r="AG32" s="28">
        <v>0.26281329638011919</v>
      </c>
      <c r="AH32" s="28">
        <v>0.440591799490615</v>
      </c>
      <c r="AI32" s="25">
        <v>0.11551074651540807</v>
      </c>
      <c r="AJ32" s="2"/>
      <c r="AK32" s="40"/>
      <c r="AL32" s="15" t="s">
        <v>15</v>
      </c>
      <c r="AM32" s="128" t="s">
        <v>6</v>
      </c>
      <c r="AN32" s="128" t="s">
        <v>7</v>
      </c>
      <c r="AO32" s="128" t="s">
        <v>8</v>
      </c>
      <c r="AP32" s="128" t="s">
        <v>9</v>
      </c>
      <c r="AQ32" s="128" t="s">
        <v>10</v>
      </c>
      <c r="AR32" s="128" t="s">
        <v>11</v>
      </c>
      <c r="AS32" s="128" t="s">
        <v>12</v>
      </c>
      <c r="AT32" s="128" t="s">
        <v>13</v>
      </c>
      <c r="AU32" s="129" t="s">
        <v>14</v>
      </c>
    </row>
    <row r="33" spans="1:47" ht="15.75" thickTop="1" x14ac:dyDescent="0.25">
      <c r="A33" s="2" t="s">
        <v>71</v>
      </c>
      <c r="B33" s="27">
        <v>0.90088222372208371</v>
      </c>
      <c r="C33" s="28">
        <v>1.0292330868227284</v>
      </c>
      <c r="D33" s="28">
        <v>0.6740207937044469</v>
      </c>
      <c r="E33" s="28">
        <v>0.62215330747785791</v>
      </c>
      <c r="F33" s="28">
        <v>0.28392136961578285</v>
      </c>
      <c r="G33" s="28">
        <v>0.35710869380344051</v>
      </c>
      <c r="H33" s="28">
        <v>0.18654861022384897</v>
      </c>
      <c r="I33" s="28">
        <v>0.45700510322089627</v>
      </c>
      <c r="J33" s="25">
        <v>0.2693575469757119</v>
      </c>
      <c r="K33" s="10"/>
      <c r="L33" s="10"/>
      <c r="M33" s="39"/>
      <c r="N33" s="26" t="s">
        <v>72</v>
      </c>
      <c r="O33" s="124">
        <v>0.9097335897429375</v>
      </c>
      <c r="P33" s="28">
        <v>0.9415583199786709</v>
      </c>
      <c r="Q33" s="28">
        <v>0.62459964068693097</v>
      </c>
      <c r="R33" s="28">
        <v>0.68190011390905081</v>
      </c>
      <c r="S33" s="28">
        <v>0.82046638396016747</v>
      </c>
      <c r="T33" s="28">
        <v>0.78791771260274623</v>
      </c>
      <c r="U33" s="28">
        <v>0.45521268158731731</v>
      </c>
      <c r="V33" s="28">
        <v>0.42503595002991001</v>
      </c>
      <c r="W33" s="25">
        <v>0.26594616177832764</v>
      </c>
      <c r="X33" s="10"/>
      <c r="Z33" s="23" t="s">
        <v>25</v>
      </c>
      <c r="AA33" s="27">
        <v>0.79054441362187178</v>
      </c>
      <c r="AB33" s="28">
        <v>0.96717484679609789</v>
      </c>
      <c r="AC33" s="28">
        <v>0.70045109559360286</v>
      </c>
      <c r="AD33" s="28">
        <v>0.63704035517726332</v>
      </c>
      <c r="AE33" s="28">
        <v>0.56036700444151111</v>
      </c>
      <c r="AF33" s="28">
        <v>0.68780794751008467</v>
      </c>
      <c r="AG33" s="28">
        <v>0.16287878956969995</v>
      </c>
      <c r="AH33" s="28">
        <v>0.52533716994488289</v>
      </c>
      <c r="AI33" s="25">
        <v>0.16739237465383505</v>
      </c>
      <c r="AJ33" s="2"/>
      <c r="AK33" s="40"/>
      <c r="AL33" s="2" t="s">
        <v>70</v>
      </c>
      <c r="AM33" s="19"/>
      <c r="AN33" s="20">
        <v>9.3868935102241705E-3</v>
      </c>
      <c r="AO33" s="20">
        <v>2.4293907522685902E-2</v>
      </c>
      <c r="AP33" s="20">
        <v>3.2705296919427869E-2</v>
      </c>
      <c r="AQ33" s="20">
        <v>0.16970506938265362</v>
      </c>
      <c r="AR33" s="20">
        <v>0.12754854450031003</v>
      </c>
      <c r="AS33" s="20">
        <v>0.24911003036458762</v>
      </c>
      <c r="AT33" s="20">
        <v>0.2142567305854664</v>
      </c>
      <c r="AU33" s="21">
        <v>0.34994774540565399</v>
      </c>
    </row>
    <row r="34" spans="1:47" x14ac:dyDescent="0.25">
      <c r="A34" s="2" t="s">
        <v>73</v>
      </c>
      <c r="B34" s="27">
        <v>0.72332964138632738</v>
      </c>
      <c r="C34" s="28">
        <v>0.95556115211003712</v>
      </c>
      <c r="D34" s="28">
        <v>0.62948629755102048</v>
      </c>
      <c r="E34" s="28">
        <v>0.77149384355113781</v>
      </c>
      <c r="F34" s="28">
        <v>4.7121010396239872E-2</v>
      </c>
      <c r="G34" s="28">
        <v>0.70618523296312719</v>
      </c>
      <c r="H34" s="28">
        <v>0.42047829763725164</v>
      </c>
      <c r="I34" s="28">
        <v>0.21187627015181776</v>
      </c>
      <c r="J34" s="25">
        <v>4.655935389033776E-2</v>
      </c>
      <c r="K34" s="10"/>
      <c r="L34" s="10"/>
      <c r="M34" s="39"/>
      <c r="N34" s="26" t="s">
        <v>74</v>
      </c>
      <c r="O34" s="27">
        <v>0.77315101567915268</v>
      </c>
      <c r="P34" s="28">
        <v>0.99093865434101003</v>
      </c>
      <c r="Q34" s="28">
        <v>0.65660152199266375</v>
      </c>
      <c r="R34" s="28">
        <v>0.7776926255720148</v>
      </c>
      <c r="S34" s="28">
        <v>0.56728529366332148</v>
      </c>
      <c r="T34" s="28">
        <v>0.59794928728389796</v>
      </c>
      <c r="U34" s="28">
        <v>0.44630963198748896</v>
      </c>
      <c r="V34" s="28">
        <v>0.27043469103329454</v>
      </c>
      <c r="W34" s="25">
        <v>0.14186161336679148</v>
      </c>
      <c r="X34" s="10"/>
      <c r="Z34" s="23" t="s">
        <v>30</v>
      </c>
      <c r="AA34" s="27">
        <v>0.66264009160502657</v>
      </c>
      <c r="AB34" s="28">
        <v>0.80288563103294808</v>
      </c>
      <c r="AC34" s="28">
        <v>0.62820828360027703</v>
      </c>
      <c r="AD34" s="28">
        <v>0.57138973504963608</v>
      </c>
      <c r="AE34" s="28">
        <v>0.37569808934451165</v>
      </c>
      <c r="AF34" s="28">
        <v>0.7989966527693364</v>
      </c>
      <c r="AG34" s="28">
        <v>0.39992046298814737</v>
      </c>
      <c r="AH34" s="28">
        <v>0.13130502999400012</v>
      </c>
      <c r="AI34" s="25">
        <v>0.38618364595986676</v>
      </c>
      <c r="AJ34" s="2"/>
      <c r="AK34" s="40"/>
      <c r="AL34" s="2"/>
      <c r="AM34" s="27"/>
      <c r="AN34" s="28"/>
      <c r="AO34" s="28"/>
      <c r="AP34" s="28"/>
      <c r="AQ34" s="28"/>
      <c r="AR34" s="28"/>
      <c r="AS34" s="28"/>
      <c r="AT34" s="28"/>
      <c r="AU34" s="25"/>
    </row>
    <row r="35" spans="1:47" x14ac:dyDescent="0.25">
      <c r="A35" s="2" t="s">
        <v>76</v>
      </c>
      <c r="B35" s="27">
        <v>0.87324502594431563</v>
      </c>
      <c r="C35" s="28">
        <v>0.99352006289969363</v>
      </c>
      <c r="D35" s="28">
        <v>0.59352562381823926</v>
      </c>
      <c r="E35" s="28">
        <v>0.71944823562167592</v>
      </c>
      <c r="F35" s="28">
        <v>0.63223075500173609</v>
      </c>
      <c r="G35" s="28">
        <v>0.67921606238128762</v>
      </c>
      <c r="H35" s="28">
        <v>0.46485527189227333</v>
      </c>
      <c r="I35" s="28">
        <v>0.47275617950954169</v>
      </c>
      <c r="J35" s="25">
        <v>0.17043549740469796</v>
      </c>
      <c r="K35" s="10"/>
      <c r="L35" s="10"/>
      <c r="N35" s="26" t="s">
        <v>77</v>
      </c>
      <c r="O35" s="27">
        <v>0.84024040731337957</v>
      </c>
      <c r="P35" s="28">
        <v>0.74974100398829535</v>
      </c>
      <c r="Q35" s="28">
        <v>0.70382151138484483</v>
      </c>
      <c r="R35" s="28">
        <v>0.73216820528315285</v>
      </c>
      <c r="S35" s="28">
        <v>0.16371584767790048</v>
      </c>
      <c r="T35" s="28">
        <v>0.69392320806728103</v>
      </c>
      <c r="U35" s="28">
        <v>0.10814903815837527</v>
      </c>
      <c r="V35" s="28">
        <v>0.26829578589970848</v>
      </c>
      <c r="W35" s="25">
        <v>0.12590918092827771</v>
      </c>
      <c r="X35" s="10"/>
      <c r="Z35" s="23" t="s">
        <v>34</v>
      </c>
      <c r="AA35" s="27">
        <v>0.87210220527444204</v>
      </c>
      <c r="AB35" s="125"/>
      <c r="AC35" s="28">
        <v>0.67654484892447453</v>
      </c>
      <c r="AD35" s="125"/>
      <c r="AE35" s="28">
        <v>0.61579258825968763</v>
      </c>
      <c r="AF35" s="28">
        <v>0.57719133997654259</v>
      </c>
      <c r="AG35" s="28">
        <v>0.26747934694049075</v>
      </c>
      <c r="AH35" s="28">
        <v>0.12356501473924532</v>
      </c>
      <c r="AI35" s="25">
        <v>0.32826620986468402</v>
      </c>
      <c r="AJ35" s="2"/>
      <c r="AK35" s="40"/>
      <c r="AL35" s="2" t="s">
        <v>75</v>
      </c>
      <c r="AM35" s="17">
        <v>0.55986540017922937</v>
      </c>
      <c r="AN35" s="17">
        <v>0.27872605529800082</v>
      </c>
      <c r="AO35" s="17">
        <v>0.59653947102314753</v>
      </c>
      <c r="AP35" s="17">
        <v>0.63923837153313379</v>
      </c>
      <c r="AQ35" s="17">
        <v>0.10967134099883788</v>
      </c>
      <c r="AR35" s="17">
        <v>0.24502801053788956</v>
      </c>
      <c r="AS35" s="17">
        <v>0.29260337469782416</v>
      </c>
      <c r="AT35" s="17">
        <v>0.14093085442150322</v>
      </c>
      <c r="AU35" s="25">
        <v>0.26000842216169351</v>
      </c>
    </row>
    <row r="36" spans="1:47" x14ac:dyDescent="0.25">
      <c r="A36" s="2" t="s">
        <v>79</v>
      </c>
      <c r="B36" s="27">
        <v>0.92176013354603537</v>
      </c>
      <c r="C36" s="28">
        <v>1.0749290626953465</v>
      </c>
      <c r="D36" s="28">
        <v>0.58129688628074994</v>
      </c>
      <c r="E36" s="95">
        <v>0.71935000000000004</v>
      </c>
      <c r="F36" s="28">
        <v>0.63433850906566414</v>
      </c>
      <c r="G36" s="28">
        <v>0.66468523633102983</v>
      </c>
      <c r="H36" s="28">
        <v>0.27435898315211121</v>
      </c>
      <c r="I36" s="28">
        <v>0.35284360142659255</v>
      </c>
      <c r="J36" s="25">
        <v>0.34184937910725699</v>
      </c>
      <c r="K36" s="10"/>
      <c r="L36" s="10"/>
      <c r="N36" s="26" t="s">
        <v>80</v>
      </c>
      <c r="O36" s="27">
        <v>1.1857079812342779</v>
      </c>
      <c r="P36" s="125">
        <v>0.78065749153823916</v>
      </c>
      <c r="Q36" s="28">
        <v>0.77812674964795792</v>
      </c>
      <c r="R36" s="28">
        <v>1.494004264626132</v>
      </c>
      <c r="S36" s="28">
        <v>0.86943126306525476</v>
      </c>
      <c r="T36" s="28">
        <v>0.48819293432634014</v>
      </c>
      <c r="U36" s="28">
        <v>0.4035198507646322</v>
      </c>
      <c r="V36" s="28">
        <v>0.4841965180723678</v>
      </c>
      <c r="W36" s="25">
        <v>0.63427824028623547</v>
      </c>
      <c r="X36" s="10"/>
      <c r="Y36" s="10"/>
      <c r="Z36" s="23" t="s">
        <v>38</v>
      </c>
      <c r="AA36" s="27">
        <v>0.80435024709804259</v>
      </c>
      <c r="AB36" s="28">
        <v>0.89152635107683975</v>
      </c>
      <c r="AC36" s="28">
        <v>0.47417265900988614</v>
      </c>
      <c r="AD36" s="28">
        <v>0.72305783228836706</v>
      </c>
      <c r="AE36" s="28">
        <v>0.11400751430277439</v>
      </c>
      <c r="AF36" s="28">
        <v>0.75440734716730551</v>
      </c>
      <c r="AG36" s="115"/>
      <c r="AH36" s="28">
        <v>0.66378086059765173</v>
      </c>
      <c r="AI36" s="25">
        <v>0.20990439535735264</v>
      </c>
      <c r="AJ36" s="2"/>
      <c r="AK36" s="40"/>
      <c r="AL36" s="2" t="s">
        <v>78</v>
      </c>
      <c r="AM36" s="27">
        <v>0.20465455268007499</v>
      </c>
      <c r="AN36" s="28">
        <v>0.53863116874585337</v>
      </c>
      <c r="AO36" s="28">
        <v>0.46380648447839867</v>
      </c>
      <c r="AP36" s="28">
        <v>0.22626901171254679</v>
      </c>
      <c r="AQ36" s="28">
        <v>0.43765972150393678</v>
      </c>
      <c r="AR36" s="28"/>
      <c r="AS36" s="28">
        <v>0.41871405675388168</v>
      </c>
      <c r="AT36" s="28">
        <v>0.53376277642712888</v>
      </c>
      <c r="AU36" s="25">
        <v>0.20517010623620671</v>
      </c>
    </row>
    <row r="37" spans="1:47" ht="15.75" thickBot="1" x14ac:dyDescent="0.3">
      <c r="A37" s="2" t="s">
        <v>82</v>
      </c>
      <c r="B37" s="27">
        <v>0.75301792828462033</v>
      </c>
      <c r="C37" s="28">
        <v>0.78297337044509641</v>
      </c>
      <c r="D37" s="28">
        <v>0.6350211579850904</v>
      </c>
      <c r="E37" s="28">
        <v>0.57439184313745795</v>
      </c>
      <c r="F37" s="28">
        <v>0.56554530825615756</v>
      </c>
      <c r="G37" s="28">
        <v>0.54412645684594252</v>
      </c>
      <c r="H37" s="28">
        <v>0.24868956952900276</v>
      </c>
      <c r="I37" s="28">
        <v>0.29624517300586339</v>
      </c>
      <c r="J37" s="25">
        <v>0.29433539244980339</v>
      </c>
      <c r="K37" s="10"/>
      <c r="L37" s="10"/>
      <c r="N37" s="12" t="s">
        <v>83</v>
      </c>
      <c r="O37" s="29">
        <v>0.34025150276872251</v>
      </c>
      <c r="P37" s="30">
        <v>0.50526715540552802</v>
      </c>
      <c r="Q37" s="30">
        <v>0.92204012787662004</v>
      </c>
      <c r="R37" s="119">
        <v>0.57439184313745795</v>
      </c>
      <c r="S37" s="30">
        <v>0.60632726922606595</v>
      </c>
      <c r="T37" s="30">
        <v>0.66695343059114187</v>
      </c>
      <c r="U37" s="30">
        <v>0.47883750484247761</v>
      </c>
      <c r="V37" s="30">
        <v>0.19500732134945994</v>
      </c>
      <c r="W37" s="31">
        <v>0.33431300765635996</v>
      </c>
      <c r="X37" s="10"/>
      <c r="Y37" s="10"/>
      <c r="Z37" s="23" t="s">
        <v>42</v>
      </c>
      <c r="AA37" s="27">
        <v>0.41367291191894878</v>
      </c>
      <c r="AB37" s="28">
        <v>0.63680533163500486</v>
      </c>
      <c r="AC37" s="28">
        <v>0.27873372408852043</v>
      </c>
      <c r="AD37" s="28">
        <v>0.47099658243102038</v>
      </c>
      <c r="AE37" s="28">
        <v>0.50125728185587093</v>
      </c>
      <c r="AF37" s="28">
        <v>0.64261028583082636</v>
      </c>
      <c r="AG37" s="28">
        <v>0.47205283879254467</v>
      </c>
      <c r="AH37" s="28">
        <v>0.19534527763693932</v>
      </c>
      <c r="AI37" s="25">
        <v>0.53461448167649916</v>
      </c>
      <c r="AJ37" s="2"/>
      <c r="AK37" s="40"/>
      <c r="AL37" s="2" t="s">
        <v>81</v>
      </c>
      <c r="AM37" s="27">
        <v>0.8688072937436021</v>
      </c>
      <c r="AN37" s="28">
        <v>0.98888304010291006</v>
      </c>
      <c r="AO37" s="28">
        <v>0.70985665544136745</v>
      </c>
      <c r="AP37" s="28">
        <v>0.80364381540605545</v>
      </c>
      <c r="AQ37" s="28">
        <v>0.56500304410106938</v>
      </c>
      <c r="AR37" s="28">
        <v>0.71304533500104539</v>
      </c>
      <c r="AS37" s="28">
        <v>0.14720429218335115</v>
      </c>
      <c r="AT37" s="28">
        <v>0.308630035910683</v>
      </c>
      <c r="AU37" s="25">
        <v>0.26342008679447276</v>
      </c>
    </row>
    <row r="38" spans="1:47" x14ac:dyDescent="0.25">
      <c r="A38" s="2" t="s">
        <v>40</v>
      </c>
      <c r="B38" s="27">
        <v>0.3082386217629578</v>
      </c>
      <c r="C38" s="28">
        <v>1.0918921219320059</v>
      </c>
      <c r="D38" s="28">
        <v>0.60117451496401941</v>
      </c>
      <c r="E38" s="28">
        <v>0.20635060723333859</v>
      </c>
      <c r="F38" s="28">
        <v>0.49928380017112856</v>
      </c>
      <c r="G38" s="28">
        <v>0.49790984452669534</v>
      </c>
      <c r="H38" s="102"/>
      <c r="I38" s="102"/>
      <c r="J38" s="121"/>
      <c r="K38" s="10"/>
      <c r="L38" s="10"/>
      <c r="N38" t="s">
        <v>41</v>
      </c>
      <c r="O38" s="17">
        <f t="shared" ref="O38:W38" si="12">AVERAGE(O32:O37)</f>
        <v>0.73686662962083993</v>
      </c>
      <c r="P38" s="17">
        <f t="shared" si="12"/>
        <v>0.71966542215538587</v>
      </c>
      <c r="Q38" s="17">
        <f t="shared" si="12"/>
        <v>0.69389806707046098</v>
      </c>
      <c r="R38" s="17">
        <f t="shared" si="12"/>
        <v>0.76603442383190135</v>
      </c>
      <c r="S38" s="17">
        <f t="shared" si="12"/>
        <v>0.60044555045106218</v>
      </c>
      <c r="T38" s="17">
        <f t="shared" si="12"/>
        <v>0.59576497045718424</v>
      </c>
      <c r="U38" s="17">
        <f t="shared" si="12"/>
        <v>0.37840574146805828</v>
      </c>
      <c r="V38" s="17">
        <f t="shared" si="12"/>
        <v>0.38755884116116496</v>
      </c>
      <c r="W38" s="17">
        <f t="shared" si="12"/>
        <v>0.33493032807125905</v>
      </c>
      <c r="X38" s="10"/>
      <c r="Y38" s="10"/>
      <c r="Z38" s="23" t="s">
        <v>45</v>
      </c>
      <c r="AA38" s="27">
        <v>0.78988066025124848</v>
      </c>
      <c r="AB38" s="28">
        <v>0.89166005114694569</v>
      </c>
      <c r="AC38" s="28">
        <v>0.63806856803773526</v>
      </c>
      <c r="AD38" s="28">
        <v>0.61903002867347146</v>
      </c>
      <c r="AE38" s="28">
        <v>0.71997654973472658</v>
      </c>
      <c r="AF38" s="28">
        <v>0.39200796175281577</v>
      </c>
      <c r="AG38" s="28">
        <v>0.12583497777737881</v>
      </c>
      <c r="AH38" s="28">
        <v>7.9786270479651936E-2</v>
      </c>
      <c r="AI38" s="25">
        <v>0.10328208791167538</v>
      </c>
      <c r="AJ38" s="2"/>
      <c r="AK38" s="40"/>
      <c r="AL38" s="2" t="s">
        <v>84</v>
      </c>
      <c r="AM38" s="27">
        <v>0.88549556275889418</v>
      </c>
      <c r="AN38" s="28">
        <v>1.0045999073052359</v>
      </c>
      <c r="AO38" s="28">
        <v>0.79732441450462765</v>
      </c>
      <c r="AP38" s="28">
        <v>0.51040913414022882</v>
      </c>
      <c r="AQ38" s="28">
        <v>0.58202429130948863</v>
      </c>
      <c r="AR38" s="28">
        <v>0.68577321346630771</v>
      </c>
      <c r="AS38" s="28">
        <v>0.28755020608344067</v>
      </c>
      <c r="AT38" s="28">
        <v>0.59940985883880327</v>
      </c>
      <c r="AU38" s="25">
        <v>0.13906310052984996</v>
      </c>
    </row>
    <row r="39" spans="1:47" ht="15.75" thickBot="1" x14ac:dyDescent="0.3">
      <c r="A39" s="94" t="s">
        <v>43</v>
      </c>
      <c r="B39" s="102"/>
      <c r="C39" s="102"/>
      <c r="D39" s="102"/>
      <c r="E39" s="102"/>
      <c r="F39" s="102"/>
      <c r="G39" s="102"/>
      <c r="H39" s="102"/>
      <c r="I39" s="102"/>
      <c r="J39" s="121"/>
      <c r="K39" s="10"/>
      <c r="L39" s="10"/>
      <c r="N39" t="s">
        <v>44</v>
      </c>
      <c r="O39" s="17">
        <f t="shared" ref="O39:W39" si="13">_xlfn.STDEV.S(O32:O37)</f>
        <v>0.32670823209234523</v>
      </c>
      <c r="P39" s="17">
        <f t="shared" si="13"/>
        <v>0.24907634263704545</v>
      </c>
      <c r="Q39" s="17">
        <f t="shared" si="13"/>
        <v>0.14964037001009342</v>
      </c>
      <c r="R39" s="17">
        <f t="shared" si="13"/>
        <v>0.38985008074841959</v>
      </c>
      <c r="S39" s="17">
        <f t="shared" si="13"/>
        <v>0.25030158871595687</v>
      </c>
      <c r="T39" s="17">
        <f t="shared" si="13"/>
        <v>0.16049625565701925</v>
      </c>
      <c r="U39" s="17">
        <f t="shared" si="13"/>
        <v>0.15351399582955941</v>
      </c>
      <c r="V39" s="17">
        <f t="shared" si="13"/>
        <v>0.18037869065884182</v>
      </c>
      <c r="W39" s="17">
        <f t="shared" si="13"/>
        <v>0.20250234439693668</v>
      </c>
      <c r="X39" s="10"/>
      <c r="Y39" s="10"/>
      <c r="Z39" s="23" t="s">
        <v>48</v>
      </c>
      <c r="AA39" s="27">
        <v>0.78875920781943365</v>
      </c>
      <c r="AB39" s="28">
        <v>1.0294239801519778</v>
      </c>
      <c r="AC39" s="28">
        <v>0.69581307298324524</v>
      </c>
      <c r="AD39" s="28">
        <v>0.51579014650968102</v>
      </c>
      <c r="AE39" s="28">
        <v>0.44083522515620827</v>
      </c>
      <c r="AF39" s="125"/>
      <c r="AG39" s="28">
        <v>0.52825254655374609</v>
      </c>
      <c r="AH39" s="28">
        <v>0.29942706203015357</v>
      </c>
      <c r="AI39" s="25">
        <v>0.11229794613175795</v>
      </c>
      <c r="AJ39" s="2"/>
      <c r="AK39" s="10"/>
      <c r="AL39" s="32" t="s">
        <v>96</v>
      </c>
      <c r="AM39" s="29">
        <v>0.97836828203989445</v>
      </c>
      <c r="AN39" s="30">
        <v>1.0750618817882482</v>
      </c>
      <c r="AO39" s="30">
        <v>0.55156923285411397</v>
      </c>
      <c r="AP39" s="30">
        <v>0.74155078382047712</v>
      </c>
      <c r="AQ39" s="30">
        <v>0.60398601467387991</v>
      </c>
      <c r="AR39" s="30"/>
      <c r="AS39" s="30">
        <v>0.77145190103168004</v>
      </c>
      <c r="AT39" s="30">
        <v>0.66250952131486684</v>
      </c>
      <c r="AU39" s="31">
        <v>0.49781936205296778</v>
      </c>
    </row>
    <row r="40" spans="1:47" ht="15.75" x14ac:dyDescent="0.25">
      <c r="A40" s="2" t="s">
        <v>46</v>
      </c>
      <c r="B40" s="27">
        <v>0.85215560561657699</v>
      </c>
      <c r="C40" s="28">
        <v>0.93128925797004902</v>
      </c>
      <c r="D40" s="28">
        <v>0.81277132973152477</v>
      </c>
      <c r="E40" s="28">
        <v>0.65587276501593217</v>
      </c>
      <c r="F40" s="28">
        <v>0.48023488014692928</v>
      </c>
      <c r="G40" s="28">
        <v>0.70922534704060436</v>
      </c>
      <c r="H40" s="115"/>
      <c r="I40" s="28">
        <v>0.5296522960393053</v>
      </c>
      <c r="J40" s="25">
        <v>0.10539999259767462</v>
      </c>
      <c r="L40" s="10"/>
      <c r="N40" t="s">
        <v>47</v>
      </c>
      <c r="O40" s="41">
        <f t="shared" ref="O40:W40" si="14">COUNT(O32:O37)</f>
        <v>6</v>
      </c>
      <c r="P40" s="41">
        <f t="shared" si="14"/>
        <v>6</v>
      </c>
      <c r="Q40" s="41">
        <f t="shared" si="14"/>
        <v>6</v>
      </c>
      <c r="R40" s="41">
        <f t="shared" si="14"/>
        <v>6</v>
      </c>
      <c r="S40" s="41">
        <f t="shared" si="14"/>
        <v>6</v>
      </c>
      <c r="T40" s="41">
        <f t="shared" si="14"/>
        <v>6</v>
      </c>
      <c r="U40" s="41">
        <f t="shared" si="14"/>
        <v>5</v>
      </c>
      <c r="V40" s="41">
        <f t="shared" si="14"/>
        <v>6</v>
      </c>
      <c r="W40" s="41">
        <f t="shared" si="14"/>
        <v>6</v>
      </c>
      <c r="X40" s="10"/>
      <c r="Y40" s="127" t="s">
        <v>94</v>
      </c>
      <c r="Z40" s="23" t="s">
        <v>50</v>
      </c>
      <c r="AA40" s="27">
        <v>0.82260603211984429</v>
      </c>
      <c r="AB40" s="28">
        <v>0.97096177838335829</v>
      </c>
      <c r="AC40" s="28">
        <v>0.62231402011701364</v>
      </c>
      <c r="AD40" s="28">
        <v>0.77643305465871093</v>
      </c>
      <c r="AE40" s="28">
        <v>0.38241594105998367</v>
      </c>
      <c r="AF40" s="115"/>
      <c r="AG40" s="28">
        <v>2.8701810366854215E-2</v>
      </c>
      <c r="AH40" s="28">
        <v>1.0655722683198624E-2</v>
      </c>
      <c r="AI40" s="25">
        <v>0.12751814364957553</v>
      </c>
      <c r="AJ40" s="2"/>
      <c r="AK40" s="10"/>
      <c r="AL40" s="33" t="s">
        <v>41</v>
      </c>
      <c r="AM40" s="34">
        <f>AVERAGE(AM33:AM39)</f>
        <v>0.69943821828033903</v>
      </c>
      <c r="AN40" s="34">
        <f t="shared" ref="AN40:AU40" si="15">AVERAGE(AN33:AN39)</f>
        <v>0.64921482445841205</v>
      </c>
      <c r="AO40" s="34">
        <f t="shared" si="15"/>
        <v>0.52389836097072362</v>
      </c>
      <c r="AP40" s="34">
        <f t="shared" si="15"/>
        <v>0.49230273558864496</v>
      </c>
      <c r="AQ40" s="34">
        <f t="shared" si="15"/>
        <v>0.41134158032831108</v>
      </c>
      <c r="AR40" s="34">
        <f t="shared" si="15"/>
        <v>0.44284877587638816</v>
      </c>
      <c r="AS40" s="34">
        <f t="shared" si="15"/>
        <v>0.36110564351912755</v>
      </c>
      <c r="AT40" s="34">
        <f t="shared" si="15"/>
        <v>0.40991662958307523</v>
      </c>
      <c r="AU40" s="34">
        <f t="shared" si="15"/>
        <v>0.28590480386347411</v>
      </c>
    </row>
    <row r="41" spans="1:47" ht="15.75" x14ac:dyDescent="0.25">
      <c r="A41" s="2" t="s">
        <v>49</v>
      </c>
      <c r="B41" s="27">
        <v>0.83612725447105141</v>
      </c>
      <c r="C41" s="102">
        <v>0.79731387093286077</v>
      </c>
      <c r="D41" s="28">
        <v>0.17457909916870201</v>
      </c>
      <c r="E41" s="28">
        <v>0.49279635791710114</v>
      </c>
      <c r="F41" s="28">
        <v>0.25626556906222647</v>
      </c>
      <c r="G41" s="28">
        <v>0.20056493705330505</v>
      </c>
      <c r="H41" s="28">
        <v>0.34242590904626302</v>
      </c>
      <c r="I41" s="28">
        <v>9.0485491068481375E-2</v>
      </c>
      <c r="J41" s="25">
        <v>8.40343214747101E-2</v>
      </c>
      <c r="K41" s="10"/>
      <c r="L41" s="10"/>
      <c r="M41" s="10"/>
      <c r="O41" s="17"/>
      <c r="P41" s="17"/>
      <c r="Q41" s="17"/>
      <c r="R41" s="17"/>
      <c r="S41" s="17"/>
      <c r="T41" s="17"/>
      <c r="U41" s="17"/>
      <c r="V41" s="17"/>
      <c r="W41" s="17"/>
      <c r="X41" s="10"/>
      <c r="Y41" s="10"/>
      <c r="Z41" s="60" t="s">
        <v>52</v>
      </c>
      <c r="AA41" s="27"/>
      <c r="AB41" s="28"/>
      <c r="AC41" s="28"/>
      <c r="AD41" s="28"/>
      <c r="AE41" s="28"/>
      <c r="AF41" s="28"/>
      <c r="AG41" s="28"/>
      <c r="AH41" s="28"/>
      <c r="AI41" s="25"/>
      <c r="AJ41" s="2"/>
      <c r="AK41" s="10"/>
      <c r="AL41" s="33" t="s">
        <v>44</v>
      </c>
      <c r="AM41" s="34">
        <f>_xlfn.STDEV.S(AM33:AM39)</f>
        <v>0.31835383102929748</v>
      </c>
      <c r="AN41" s="34">
        <f t="shared" ref="AN41:AU41" si="16">_xlfn.STDEV.S(AN33:AN39)</f>
        <v>0.44314539922509205</v>
      </c>
      <c r="AO41" s="34">
        <f t="shared" si="16"/>
        <v>0.27151439946325945</v>
      </c>
      <c r="AP41" s="34">
        <f t="shared" si="16"/>
        <v>0.30429575356184574</v>
      </c>
      <c r="AQ41" s="34">
        <f t="shared" si="16"/>
        <v>0.21906259043251874</v>
      </c>
      <c r="AR41" s="34">
        <f t="shared" si="16"/>
        <v>0.30031414332667333</v>
      </c>
      <c r="AS41" s="34">
        <f t="shared" si="16"/>
        <v>0.21913582500775097</v>
      </c>
      <c r="AT41" s="34">
        <f t="shared" si="16"/>
        <v>0.21722975779026871</v>
      </c>
      <c r="AU41" s="34">
        <f t="shared" si="16"/>
        <v>0.1251127816490602</v>
      </c>
    </row>
    <row r="42" spans="1:47" ht="15.75" x14ac:dyDescent="0.25">
      <c r="A42" s="2" t="s">
        <v>51</v>
      </c>
      <c r="B42" s="27">
        <v>0.87659641652131937</v>
      </c>
      <c r="C42" s="28">
        <v>0.98672723990371147</v>
      </c>
      <c r="D42" s="28">
        <v>0.63882706868146832</v>
      </c>
      <c r="E42" s="28">
        <v>0.692545147490776</v>
      </c>
      <c r="F42" s="28">
        <v>0.82132340723865915</v>
      </c>
      <c r="G42" s="28">
        <v>0.84719537061357786</v>
      </c>
      <c r="H42" s="28">
        <v>0.62833894725971484</v>
      </c>
      <c r="I42" s="28">
        <v>0.48903990425287458</v>
      </c>
      <c r="J42" s="25">
        <v>0.45059573914808371</v>
      </c>
      <c r="K42" s="10"/>
      <c r="L42" s="10"/>
      <c r="M42" s="10"/>
      <c r="N42" s="103" t="s">
        <v>85</v>
      </c>
      <c r="O42" s="49">
        <f t="shared" ref="O42:W42" si="17">_xlfn.T.TEST(O5:O10,O32:O37,2,1)</f>
        <v>0.43092583453510991</v>
      </c>
      <c r="P42" s="49">
        <f t="shared" si="17"/>
        <v>0.50779741731053241</v>
      </c>
      <c r="Q42" s="49">
        <f t="shared" si="17"/>
        <v>0.36259599305980222</v>
      </c>
      <c r="R42" s="49">
        <f t="shared" si="17"/>
        <v>0.10699362770984396</v>
      </c>
      <c r="S42" s="49">
        <f t="shared" si="17"/>
        <v>0.97820409477788006</v>
      </c>
      <c r="T42" s="49">
        <f t="shared" si="17"/>
        <v>0.45858877691200223</v>
      </c>
      <c r="U42" s="49">
        <f t="shared" si="17"/>
        <v>0.83747740846335006</v>
      </c>
      <c r="V42" s="49">
        <f t="shared" si="17"/>
        <v>0.61639406492299942</v>
      </c>
      <c r="W42" s="99">
        <f t="shared" si="17"/>
        <v>0.89163603381100509</v>
      </c>
      <c r="X42" s="10"/>
      <c r="Y42" s="10"/>
      <c r="Z42" s="23" t="s">
        <v>54</v>
      </c>
      <c r="AA42" s="27">
        <v>0.78945583825302101</v>
      </c>
      <c r="AB42" s="28">
        <v>1.0009445992242323</v>
      </c>
      <c r="AC42" s="28">
        <v>0.71455025547685058</v>
      </c>
      <c r="AD42" s="28">
        <v>0.37694071758088243</v>
      </c>
      <c r="AE42" s="28">
        <v>0.56035127091178194</v>
      </c>
      <c r="AF42" s="28">
        <v>0.38647288269813668</v>
      </c>
      <c r="AG42" s="28">
        <v>0.38760868090038647</v>
      </c>
      <c r="AH42" s="28">
        <v>0.99851306086220937</v>
      </c>
      <c r="AI42" s="25">
        <v>0.41320444447307941</v>
      </c>
      <c r="AJ42" s="2"/>
      <c r="AK42" s="10"/>
      <c r="AL42" s="33" t="s">
        <v>47</v>
      </c>
      <c r="AM42" s="35">
        <f>COUNT(AM33:AM39)</f>
        <v>5</v>
      </c>
      <c r="AN42" s="35">
        <f t="shared" ref="AN42:AU42" si="18">COUNT(AN33:AN39)</f>
        <v>6</v>
      </c>
      <c r="AO42" s="35">
        <f t="shared" si="18"/>
        <v>6</v>
      </c>
      <c r="AP42" s="35">
        <f t="shared" si="18"/>
        <v>6</v>
      </c>
      <c r="AQ42" s="35">
        <f t="shared" si="18"/>
        <v>6</v>
      </c>
      <c r="AR42" s="35">
        <f t="shared" si="18"/>
        <v>4</v>
      </c>
      <c r="AS42" s="35">
        <f t="shared" si="18"/>
        <v>6</v>
      </c>
      <c r="AT42" s="35">
        <f t="shared" si="18"/>
        <v>6</v>
      </c>
      <c r="AU42" s="35">
        <f t="shared" si="18"/>
        <v>6</v>
      </c>
    </row>
    <row r="43" spans="1:47" x14ac:dyDescent="0.25">
      <c r="A43" s="2" t="s">
        <v>53</v>
      </c>
      <c r="B43" s="27">
        <v>0.29035139212465899</v>
      </c>
      <c r="C43" s="28">
        <v>0.29762608919870659</v>
      </c>
      <c r="D43" s="28">
        <v>0.39186403658323465</v>
      </c>
      <c r="E43" s="28">
        <v>8.2451479200379249E-2</v>
      </c>
      <c r="F43" s="28">
        <v>0.50549151897220346</v>
      </c>
      <c r="G43" s="28">
        <v>0.44183950224227525</v>
      </c>
      <c r="H43" s="95">
        <v>7.3929999999999996E-2</v>
      </c>
      <c r="I43" s="28">
        <v>0.11329814017091254</v>
      </c>
      <c r="J43" s="25">
        <v>0.4167514208944515</v>
      </c>
      <c r="K43" s="10"/>
      <c r="L43" s="10"/>
      <c r="M43" s="10"/>
      <c r="N43" s="104" t="s">
        <v>86</v>
      </c>
      <c r="O43" s="52">
        <f t="shared" ref="O43:W43" si="19">(O38-O11)/AVERAGE(O12,O39)</f>
        <v>0.36521044677225745</v>
      </c>
      <c r="P43" s="52">
        <f t="shared" si="19"/>
        <v>0.22850494531294099</v>
      </c>
      <c r="Q43" s="52">
        <f t="shared" si="19"/>
        <v>0.37851718302666904</v>
      </c>
      <c r="R43" s="52">
        <f t="shared" si="19"/>
        <v>1.0246722314263867</v>
      </c>
      <c r="S43" s="52">
        <f t="shared" si="19"/>
        <v>-1.4618684248415588E-2</v>
      </c>
      <c r="T43" s="52">
        <f t="shared" si="19"/>
        <v>0.6110019478750357</v>
      </c>
      <c r="U43" s="52">
        <f t="shared" si="19"/>
        <v>-0.3400912284485782</v>
      </c>
      <c r="V43" s="52">
        <f t="shared" si="19"/>
        <v>0.28377992749612957</v>
      </c>
      <c r="W43" s="74">
        <f t="shared" si="19"/>
        <v>7.7119921911409553E-2</v>
      </c>
      <c r="X43" s="10"/>
      <c r="Y43" s="10"/>
      <c r="Z43" s="23" t="s">
        <v>56</v>
      </c>
      <c r="AA43" s="27">
        <v>0.48086619909101097</v>
      </c>
      <c r="AB43" s="28">
        <v>0.33566389124736445</v>
      </c>
      <c r="AC43" s="28">
        <v>5.3487527257778606E-3</v>
      </c>
      <c r="AD43" s="125">
        <v>0.83327434159206981</v>
      </c>
      <c r="AE43" s="28">
        <v>0.40840387336192441</v>
      </c>
      <c r="AF43" s="28">
        <v>0.34028180650588868</v>
      </c>
      <c r="AG43" s="28">
        <v>0.44475749627176253</v>
      </c>
      <c r="AH43" s="28">
        <v>0.69349850443610794</v>
      </c>
      <c r="AI43" s="25">
        <v>0.23868984604811042</v>
      </c>
      <c r="AJ43" s="2"/>
      <c r="AK43" s="10"/>
    </row>
    <row r="44" spans="1:47" x14ac:dyDescent="0.25">
      <c r="A44" s="2" t="s">
        <v>55</v>
      </c>
      <c r="B44" s="27">
        <v>0.76192022917728952</v>
      </c>
      <c r="C44" s="28">
        <v>0.97818757000571033</v>
      </c>
      <c r="D44" s="28">
        <v>0.64816872033728756</v>
      </c>
      <c r="E44" s="28">
        <v>0.58766518937944334</v>
      </c>
      <c r="F44" s="28">
        <v>0.70253823266231996</v>
      </c>
      <c r="G44" s="28">
        <v>0.70733236210533668</v>
      </c>
      <c r="H44" s="28">
        <v>0.57060350167738938</v>
      </c>
      <c r="I44" s="28">
        <v>0.55949963909371536</v>
      </c>
      <c r="J44" s="25">
        <v>0.40371917430029397</v>
      </c>
      <c r="K44" s="10"/>
      <c r="L44" s="10"/>
      <c r="M44" s="10"/>
      <c r="X44" s="10"/>
      <c r="Y44" s="10"/>
      <c r="Z44" s="23" t="s">
        <v>87</v>
      </c>
      <c r="AA44" s="27">
        <v>0.52259440044844219</v>
      </c>
      <c r="AB44" s="28">
        <v>0.53552074161260788</v>
      </c>
      <c r="AC44" s="28">
        <v>0.21196678653476364</v>
      </c>
      <c r="AD44" s="115"/>
      <c r="AE44" s="28">
        <v>0.68489204039754703</v>
      </c>
      <c r="AF44" s="28">
        <v>0.9543005207392774</v>
      </c>
      <c r="AG44" s="28">
        <v>0.24361015075227752</v>
      </c>
      <c r="AH44" s="115"/>
      <c r="AI44" s="25">
        <v>2.5119545763000262E-3</v>
      </c>
      <c r="AJ44" s="2"/>
      <c r="AK44" s="10"/>
    </row>
    <row r="45" spans="1:47" ht="15.75" thickBot="1" x14ac:dyDescent="0.3">
      <c r="A45" s="23" t="s">
        <v>57</v>
      </c>
      <c r="B45" s="27">
        <v>0.88619561454769624</v>
      </c>
      <c r="C45" s="28">
        <v>0.95697429702893377</v>
      </c>
      <c r="D45" s="102"/>
      <c r="E45" s="28">
        <v>0.69792451306446612</v>
      </c>
      <c r="F45" s="28">
        <v>0.69517385839307821</v>
      </c>
      <c r="G45" s="28">
        <v>0.73723232120809101</v>
      </c>
      <c r="H45" s="28">
        <v>0.34572526901482753</v>
      </c>
      <c r="I45" s="28">
        <v>0.19895211411303329</v>
      </c>
      <c r="J45" s="25">
        <v>0.40816985003434697</v>
      </c>
      <c r="K45" s="10"/>
      <c r="L45" s="10"/>
      <c r="M45" s="10"/>
      <c r="X45" s="10"/>
      <c r="Y45" s="10"/>
      <c r="Z45" s="32" t="s">
        <v>60</v>
      </c>
      <c r="AA45" s="29">
        <v>0.70497510651898287</v>
      </c>
      <c r="AB45" s="30">
        <v>0.96467229633519869</v>
      </c>
      <c r="AC45" s="30">
        <v>0.59065208361925303</v>
      </c>
      <c r="AD45" s="30">
        <v>0.47171448943854277</v>
      </c>
      <c r="AE45" s="117"/>
      <c r="AF45" s="30">
        <v>0.75440734716730551</v>
      </c>
      <c r="AG45" s="30">
        <v>0.22287991046215364</v>
      </c>
      <c r="AH45" s="30">
        <v>0.55890174458465536</v>
      </c>
      <c r="AI45" s="118"/>
      <c r="AJ45" s="2"/>
      <c r="AK45" s="10"/>
    </row>
    <row r="46" spans="1:47" ht="15.75" x14ac:dyDescent="0.25">
      <c r="A46" s="23" t="s">
        <v>59</v>
      </c>
      <c r="B46" s="27">
        <v>0.87831206064823431</v>
      </c>
      <c r="C46" s="28">
        <v>1.0680027460354986</v>
      </c>
      <c r="D46" s="28">
        <v>0.57487268640354894</v>
      </c>
      <c r="E46" s="28">
        <v>0.45080545655475479</v>
      </c>
      <c r="F46" s="28">
        <v>0.50468023503732451</v>
      </c>
      <c r="G46" s="28">
        <v>0.52826748325045425</v>
      </c>
      <c r="H46" s="28">
        <v>0.29460970526727542</v>
      </c>
      <c r="I46" s="28">
        <v>0.10908784493304137</v>
      </c>
      <c r="J46" s="25">
        <v>0.14839277945594448</v>
      </c>
      <c r="K46" s="10"/>
      <c r="L46" s="10"/>
      <c r="M46" s="10"/>
      <c r="X46" s="10"/>
      <c r="Y46" s="10"/>
      <c r="Z46" s="33" t="s">
        <v>41</v>
      </c>
      <c r="AA46" s="34">
        <f>AVERAGE(AA31:AA45)</f>
        <v>0.71575433767399477</v>
      </c>
      <c r="AB46" s="34">
        <f t="shared" ref="AB46:AI46" si="20">AVERAGE(AB31:AB45)</f>
        <v>0.8338549305561952</v>
      </c>
      <c r="AC46" s="34">
        <f t="shared" si="20"/>
        <v>0.54689970982601188</v>
      </c>
      <c r="AD46" s="34">
        <f t="shared" si="20"/>
        <v>0.63341221522303814</v>
      </c>
      <c r="AE46" s="34">
        <f t="shared" si="20"/>
        <v>0.51055524797590535</v>
      </c>
      <c r="AF46" s="34">
        <f t="shared" si="20"/>
        <v>0.6443132740796641</v>
      </c>
      <c r="AG46" s="34">
        <f t="shared" si="20"/>
        <v>0.29556585897963011</v>
      </c>
      <c r="AH46" s="34">
        <f t="shared" si="20"/>
        <v>0.393392293123276</v>
      </c>
      <c r="AI46" s="34">
        <f t="shared" si="20"/>
        <v>0.22828135640151204</v>
      </c>
      <c r="AJ46" s="2"/>
      <c r="AK46" s="10"/>
      <c r="AL46" s="103" t="s">
        <v>85</v>
      </c>
      <c r="AM46" s="17">
        <f t="shared" ref="AM46:AU46" si="21">_xlfn.T.TEST(AM5:AM10,AM33:AM38,2,1)</f>
        <v>0.55649067468383173</v>
      </c>
      <c r="AN46" s="49">
        <f t="shared" si="21"/>
        <v>0.2948639126531703</v>
      </c>
      <c r="AO46" s="49">
        <f t="shared" si="21"/>
        <v>0.64656289257421529</v>
      </c>
      <c r="AP46" s="49">
        <f t="shared" si="21"/>
        <v>0.99150522869572888</v>
      </c>
      <c r="AQ46" s="17">
        <f t="shared" si="21"/>
        <v>0.18029399991234124</v>
      </c>
      <c r="AR46" s="49">
        <f t="shared" si="21"/>
        <v>0.21534157577546129</v>
      </c>
      <c r="AS46" s="17">
        <f t="shared" si="21"/>
        <v>0.17221897152469295</v>
      </c>
      <c r="AT46" s="102">
        <f t="shared" si="21"/>
        <v>7.1374705496702454E-2</v>
      </c>
      <c r="AU46" s="17">
        <f t="shared" si="21"/>
        <v>0.51763070939230493</v>
      </c>
    </row>
    <row r="47" spans="1:47" ht="15.75" x14ac:dyDescent="0.25">
      <c r="A47" s="23" t="s">
        <v>61</v>
      </c>
      <c r="B47" s="27">
        <v>0.90611206245145237</v>
      </c>
      <c r="C47" s="28">
        <v>0.99611026810306613</v>
      </c>
      <c r="D47" s="28">
        <v>0.82213381190907553</v>
      </c>
      <c r="E47" s="28">
        <v>0.70528565041685509</v>
      </c>
      <c r="F47" s="28">
        <v>0.68058647453511167</v>
      </c>
      <c r="G47" s="28">
        <v>0.80742001326086121</v>
      </c>
      <c r="H47" s="28">
        <v>0.18631077069563176</v>
      </c>
      <c r="I47" s="102"/>
      <c r="J47" s="25">
        <v>0.12600649293113175</v>
      </c>
      <c r="Z47" s="33" t="s">
        <v>44</v>
      </c>
      <c r="AA47" s="34">
        <f>_xlfn.STDEV.S(AA31:AA45)</f>
        <v>0.15103192704781154</v>
      </c>
      <c r="AB47" s="34">
        <f t="shared" ref="AB47:AI47" si="22">_xlfn.STDEV.S(AB31:AB45)</f>
        <v>0.21837776883148677</v>
      </c>
      <c r="AC47" s="34">
        <f t="shared" si="22"/>
        <v>0.24188666851766594</v>
      </c>
      <c r="AD47" s="34">
        <f t="shared" si="22"/>
        <v>0.17865951868024091</v>
      </c>
      <c r="AE47" s="34">
        <f t="shared" si="22"/>
        <v>0.18117908192653792</v>
      </c>
      <c r="AF47" s="34">
        <f t="shared" si="22"/>
        <v>0.1992865944526937</v>
      </c>
      <c r="AG47" s="34">
        <f t="shared" si="22"/>
        <v>0.15207227163707304</v>
      </c>
      <c r="AH47" s="34">
        <f t="shared" si="22"/>
        <v>0.30312914738304969</v>
      </c>
      <c r="AI47" s="34">
        <f t="shared" si="22"/>
        <v>0.15668131536923932</v>
      </c>
      <c r="AJ47" s="2"/>
      <c r="AL47" s="104" t="s">
        <v>86</v>
      </c>
      <c r="AM47" s="52">
        <f t="shared" ref="AM47:AU47" si="23">(AM40-AM12)/AVERAGE(AM12,AM40)</f>
        <v>9.5524718262138097E-2</v>
      </c>
      <c r="AN47" s="52">
        <f t="shared" si="23"/>
        <v>-9.7291927540841414E-2</v>
      </c>
      <c r="AO47" s="52">
        <f t="shared" si="23"/>
        <v>-0.1413822242099054</v>
      </c>
      <c r="AP47" s="52">
        <f t="shared" si="23"/>
        <v>8.0690332290649605E-2</v>
      </c>
      <c r="AQ47" s="52">
        <f t="shared" si="23"/>
        <v>-0.50413762105212179</v>
      </c>
      <c r="AR47" s="52">
        <f t="shared" si="23"/>
        <v>-0.2019570557368717</v>
      </c>
      <c r="AS47" s="52">
        <f t="shared" si="23"/>
        <v>-0.31050706088766566</v>
      </c>
      <c r="AT47" s="102">
        <f t="shared" si="23"/>
        <v>-0.31908212263292057</v>
      </c>
      <c r="AU47" s="74">
        <f t="shared" si="23"/>
        <v>-3.6900674116413436E-2</v>
      </c>
    </row>
    <row r="48" spans="1:47" ht="15.75" x14ac:dyDescent="0.25">
      <c r="A48" s="23" t="s">
        <v>62</v>
      </c>
      <c r="B48" s="27">
        <v>0.94940144889137346</v>
      </c>
      <c r="C48" s="28">
        <v>0.98300838835440385</v>
      </c>
      <c r="D48" s="28">
        <v>0.75738804214912092</v>
      </c>
      <c r="E48" s="28">
        <v>0.76869283686706891</v>
      </c>
      <c r="F48" s="28">
        <v>0.74549341731603047</v>
      </c>
      <c r="G48" s="28">
        <v>0.37416779086879443</v>
      </c>
      <c r="H48" s="28">
        <v>0.1405811597867995</v>
      </c>
      <c r="I48" s="28">
        <v>9.6971699377259885E-2</v>
      </c>
      <c r="J48" s="116"/>
      <c r="Z48" s="33" t="s">
        <v>47</v>
      </c>
      <c r="AA48" s="35">
        <f>COUNT(AA31:AA45)</f>
        <v>13</v>
      </c>
      <c r="AB48" s="35">
        <f t="shared" ref="AB48:AI48" si="24">COUNT(AB31:AB45)</f>
        <v>12</v>
      </c>
      <c r="AC48" s="35">
        <f t="shared" si="24"/>
        <v>13</v>
      </c>
      <c r="AD48" s="35">
        <f t="shared" si="24"/>
        <v>11</v>
      </c>
      <c r="AE48" s="35">
        <f t="shared" si="24"/>
        <v>12</v>
      </c>
      <c r="AF48" s="35">
        <f t="shared" si="24"/>
        <v>11</v>
      </c>
      <c r="AG48" s="35">
        <f t="shared" si="24"/>
        <v>12</v>
      </c>
      <c r="AH48" s="35">
        <f t="shared" si="24"/>
        <v>12</v>
      </c>
      <c r="AI48" s="35">
        <f t="shared" si="24"/>
        <v>12</v>
      </c>
      <c r="AJ48" s="2"/>
    </row>
    <row r="49" spans="1:47" x14ac:dyDescent="0.25">
      <c r="A49" s="23" t="s">
        <v>63</v>
      </c>
      <c r="B49" s="27">
        <v>0.79250441408029004</v>
      </c>
      <c r="C49" s="28">
        <v>0.89592004066047237</v>
      </c>
      <c r="D49" s="28">
        <v>0.78224916535321021</v>
      </c>
      <c r="E49" s="28">
        <v>0.65816856882074437</v>
      </c>
      <c r="F49" s="28">
        <v>0.58363383166294358</v>
      </c>
      <c r="G49" s="28">
        <v>0.49248983383657674</v>
      </c>
      <c r="H49" s="28">
        <v>0.1823957013377128</v>
      </c>
      <c r="I49" s="102"/>
      <c r="J49" s="25">
        <v>0.31730289536725903</v>
      </c>
      <c r="AJ49" s="2"/>
    </row>
    <row r="50" spans="1:47" x14ac:dyDescent="0.25">
      <c r="A50" s="23" t="s">
        <v>64</v>
      </c>
      <c r="B50" s="27">
        <v>0.83130784311550121</v>
      </c>
      <c r="C50" s="28">
        <v>1.0705346781347382</v>
      </c>
      <c r="D50" s="28">
        <v>0.91976116857098678</v>
      </c>
      <c r="E50" s="28">
        <v>0.70840626588759603</v>
      </c>
      <c r="F50" s="28">
        <v>0.74491260613913179</v>
      </c>
      <c r="G50" s="28">
        <v>0.77511978229624379</v>
      </c>
      <c r="H50" s="28">
        <v>0.20310646868065976</v>
      </c>
      <c r="I50" s="28">
        <v>0.16617945531723277</v>
      </c>
      <c r="J50" s="25">
        <v>0.15642791393481886</v>
      </c>
      <c r="Z50" s="103" t="s">
        <v>85</v>
      </c>
      <c r="AA50" s="49">
        <f>_xlfn.T.TEST(AA5:AA19,AA31:AA45,2,1)</f>
        <v>0.2303742389863557</v>
      </c>
      <c r="AB50" s="49">
        <f t="shared" ref="AB50:AI50" si="25">_xlfn.T.TEST(AB5:AB19,AB31:AB45,2,1)</f>
        <v>0.20544355465906206</v>
      </c>
      <c r="AC50" s="49">
        <f t="shared" si="25"/>
        <v>0.15502085506225419</v>
      </c>
      <c r="AD50" s="49">
        <f t="shared" si="25"/>
        <v>0.68310669236147836</v>
      </c>
      <c r="AE50" s="101">
        <f t="shared" si="25"/>
        <v>8.5547450357740945E-3</v>
      </c>
      <c r="AF50" s="49">
        <f t="shared" si="25"/>
        <v>0.60130444899819246</v>
      </c>
      <c r="AG50" s="49">
        <f t="shared" si="25"/>
        <v>0.44865133746006025</v>
      </c>
      <c r="AH50" s="49">
        <f t="shared" si="25"/>
        <v>0.90609481702716921</v>
      </c>
      <c r="AI50" s="99">
        <f t="shared" si="25"/>
        <v>0.53563870479865505</v>
      </c>
      <c r="AJ50" s="2"/>
    </row>
    <row r="51" spans="1:47" x14ac:dyDescent="0.25">
      <c r="A51" s="23" t="s">
        <v>65</v>
      </c>
      <c r="B51" s="107"/>
      <c r="C51" s="115"/>
      <c r="D51" s="28">
        <v>0.10920075934632498</v>
      </c>
      <c r="E51" s="28">
        <v>0.55416890957510978</v>
      </c>
      <c r="F51" s="28">
        <v>4.2036648690977202E-2</v>
      </c>
      <c r="G51" s="115"/>
      <c r="H51" s="28">
        <v>6.7914125683668905E-2</v>
      </c>
      <c r="I51" s="28">
        <v>0.20453095944302563</v>
      </c>
      <c r="J51" s="25">
        <v>9.13900343522831E-2</v>
      </c>
      <c r="Z51" s="104" t="s">
        <v>86</v>
      </c>
      <c r="AA51" s="52">
        <f>(AA46-AA20)/AVERAGE(AA21,AA47)</f>
        <v>-0.30788612486726608</v>
      </c>
      <c r="AB51" s="52">
        <f t="shared" ref="AB51:AI51" si="26">(AB46-AB20)/AVERAGE(AB21,AB47)</f>
        <v>-0.28260076222775155</v>
      </c>
      <c r="AC51" s="52">
        <f t="shared" si="26"/>
        <v>-0.53563366313414229</v>
      </c>
      <c r="AD51" s="52">
        <f t="shared" si="26"/>
        <v>-9.6554704380348647E-2</v>
      </c>
      <c r="AE51" s="51">
        <f t="shared" si="26"/>
        <v>-1.0759293158246956</v>
      </c>
      <c r="AF51" s="52">
        <f t="shared" si="26"/>
        <v>0.33496849109195431</v>
      </c>
      <c r="AG51" s="52">
        <f t="shared" si="26"/>
        <v>-0.24206764952553514</v>
      </c>
      <c r="AH51" s="52">
        <f t="shared" si="26"/>
        <v>-6.7178799055302709E-3</v>
      </c>
      <c r="AI51" s="74">
        <f t="shared" si="26"/>
        <v>-0.20403064734736659</v>
      </c>
      <c r="AJ51" s="2"/>
    </row>
    <row r="52" spans="1:47" ht="15.75" thickBot="1" x14ac:dyDescent="0.3">
      <c r="A52" s="46" t="s">
        <v>66</v>
      </c>
      <c r="B52" s="29">
        <v>0.88127899956839661</v>
      </c>
      <c r="C52" s="119">
        <v>1.0875150638227293</v>
      </c>
      <c r="D52" s="30">
        <v>0.54226591356325193</v>
      </c>
      <c r="E52" s="30">
        <v>0.63706898328327632</v>
      </c>
      <c r="F52" s="30">
        <v>0.77752417478312497</v>
      </c>
      <c r="G52" s="119">
        <v>0.84672481862747484</v>
      </c>
      <c r="H52" s="117"/>
      <c r="I52" s="117"/>
      <c r="J52" s="118"/>
      <c r="AJ52" s="2"/>
    </row>
    <row r="53" spans="1:47" ht="15.75" x14ac:dyDescent="0.25">
      <c r="A53" s="33" t="s">
        <v>41</v>
      </c>
      <c r="B53" s="17">
        <f t="shared" ref="B53:I53" si="27">AVERAGE(B32:B52)</f>
        <v>0.79444276776093969</v>
      </c>
      <c r="C53" s="17">
        <f t="shared" si="27"/>
        <v>0.94504215527221247</v>
      </c>
      <c r="D53" s="17">
        <f t="shared" si="27"/>
        <v>0.6135045556762142</v>
      </c>
      <c r="E53" s="17">
        <f t="shared" si="27"/>
        <v>0.5919902215859647</v>
      </c>
      <c r="F53" s="17">
        <f t="shared" si="27"/>
        <v>0.54241156657329115</v>
      </c>
      <c r="G53" s="17">
        <f t="shared" si="27"/>
        <v>0.60559088184570553</v>
      </c>
      <c r="H53" s="17">
        <f t="shared" si="27"/>
        <v>0.29039755182659749</v>
      </c>
      <c r="I53" s="17">
        <f t="shared" si="27"/>
        <v>0.28803000282609753</v>
      </c>
      <c r="J53" s="17">
        <f>AVERAGE(J32:J52)</f>
        <v>0.24366221973511024</v>
      </c>
      <c r="AJ53" s="2"/>
    </row>
    <row r="54" spans="1:47" ht="15.75" x14ac:dyDescent="0.25">
      <c r="A54" s="33" t="s">
        <v>44</v>
      </c>
      <c r="B54" s="17">
        <f t="shared" ref="B54:I54" si="28">_xlfn.STDEV.S(B32:B52)</f>
        <v>0.18419539181176159</v>
      </c>
      <c r="C54" s="17">
        <f t="shared" si="28"/>
        <v>0.17906183212350027</v>
      </c>
      <c r="D54" s="17">
        <f t="shared" si="28"/>
        <v>0.20555452668061205</v>
      </c>
      <c r="E54" s="17">
        <f t="shared" si="28"/>
        <v>0.17743637094376291</v>
      </c>
      <c r="F54" s="17">
        <f t="shared" si="28"/>
        <v>0.22545235175092576</v>
      </c>
      <c r="G54" s="17">
        <f t="shared" si="28"/>
        <v>0.18012531641812876</v>
      </c>
      <c r="H54" s="17">
        <f t="shared" si="28"/>
        <v>0.15964875766495948</v>
      </c>
      <c r="I54" s="17">
        <f t="shared" si="28"/>
        <v>0.16610072940260101</v>
      </c>
      <c r="J54" s="17">
        <f>_xlfn.STDEV.S(J32:J52)</f>
        <v>0.13483439832795863</v>
      </c>
      <c r="AJ54" s="2"/>
    </row>
    <row r="55" spans="1:47" ht="15.75" x14ac:dyDescent="0.25">
      <c r="A55" s="33" t="s">
        <v>47</v>
      </c>
      <c r="B55" s="41">
        <f t="shared" ref="B55:I55" si="29">COUNT(B32:B52)</f>
        <v>19</v>
      </c>
      <c r="C55" s="41">
        <f t="shared" si="29"/>
        <v>19</v>
      </c>
      <c r="D55" s="41">
        <f t="shared" si="29"/>
        <v>19</v>
      </c>
      <c r="E55" s="41">
        <f t="shared" si="29"/>
        <v>20</v>
      </c>
      <c r="F55" s="41">
        <f t="shared" si="29"/>
        <v>20</v>
      </c>
      <c r="G55" s="41">
        <f t="shared" si="29"/>
        <v>19</v>
      </c>
      <c r="H55" s="41">
        <f t="shared" si="29"/>
        <v>17</v>
      </c>
      <c r="I55" s="41">
        <f t="shared" si="29"/>
        <v>16</v>
      </c>
      <c r="J55" s="41">
        <f>COUNT(J32:J52)</f>
        <v>17</v>
      </c>
      <c r="AE55" s="17"/>
      <c r="AJ55" s="2"/>
    </row>
    <row r="56" spans="1:47" ht="15.75" x14ac:dyDescent="0.25">
      <c r="A56" s="33"/>
      <c r="E56" s="81"/>
      <c r="F56" s="81"/>
      <c r="G56" s="81"/>
      <c r="H56" s="81"/>
      <c r="I56" s="81"/>
      <c r="J56" s="81"/>
      <c r="AJ56" s="2"/>
    </row>
    <row r="57" spans="1:47" ht="15.75" x14ac:dyDescent="0.25">
      <c r="A57" s="47" t="s">
        <v>85</v>
      </c>
      <c r="B57" s="101">
        <f t="shared" ref="B57:J57" si="30">_xlfn.T.TEST(B5:B25,B32:B52,2,1)</f>
        <v>8.1227415244000331E-3</v>
      </c>
      <c r="C57" s="49">
        <f t="shared" si="30"/>
        <v>0.8833683321842235</v>
      </c>
      <c r="D57" s="49">
        <f t="shared" si="30"/>
        <v>0.8823909253255573</v>
      </c>
      <c r="E57" s="17">
        <f t="shared" si="30"/>
        <v>0.81568092744103526</v>
      </c>
      <c r="F57" s="122">
        <f t="shared" si="30"/>
        <v>2.9213172693378689E-3</v>
      </c>
      <c r="G57" s="28">
        <f t="shared" si="30"/>
        <v>0.35779722328643093</v>
      </c>
      <c r="H57" s="17">
        <f t="shared" si="30"/>
        <v>0.83975720968815781</v>
      </c>
      <c r="I57" s="28">
        <f t="shared" si="30"/>
        <v>0.74430384935140004</v>
      </c>
      <c r="J57" s="99">
        <f t="shared" si="30"/>
        <v>0.32922782044586474</v>
      </c>
      <c r="AJ57" s="2"/>
    </row>
    <row r="58" spans="1:47" ht="15.75" x14ac:dyDescent="0.25">
      <c r="A58" s="50" t="s">
        <v>86</v>
      </c>
      <c r="B58" s="51">
        <f t="shared" ref="B58:J58" si="31">(B53-B26)/AVERAGE(B27,B54)</f>
        <v>-0.27055327217356306</v>
      </c>
      <c r="C58" s="52">
        <f t="shared" si="31"/>
        <v>3.1273124512365622E-2</v>
      </c>
      <c r="D58" s="52">
        <f t="shared" si="31"/>
        <v>-5.0638294871177367E-2</v>
      </c>
      <c r="E58" s="52">
        <f t="shared" si="31"/>
        <v>-6.6101360417014018E-2</v>
      </c>
      <c r="F58" s="51">
        <f t="shared" si="31"/>
        <v>-0.85445111970122922</v>
      </c>
      <c r="G58" s="52">
        <f t="shared" si="31"/>
        <v>0.14727588543173908</v>
      </c>
      <c r="H58" s="52">
        <f t="shared" si="31"/>
        <v>-0.20074361727098303</v>
      </c>
      <c r="I58" s="52">
        <f t="shared" si="31"/>
        <v>0.10212659358608456</v>
      </c>
      <c r="J58" s="74">
        <f t="shared" si="31"/>
        <v>0.34537780403803708</v>
      </c>
      <c r="AJ58" s="2"/>
    </row>
    <row r="59" spans="1:47" x14ac:dyDescent="0.25">
      <c r="AJ59" s="2"/>
    </row>
    <row r="60" spans="1:47" x14ac:dyDescent="0.25">
      <c r="AJ60" s="2"/>
    </row>
    <row r="61" spans="1:47" ht="18.75" x14ac:dyDescent="0.3">
      <c r="A61" s="38" t="s">
        <v>88</v>
      </c>
      <c r="B61" s="10"/>
      <c r="C61" s="10"/>
      <c r="D61" s="10"/>
      <c r="E61" s="10"/>
      <c r="F61" s="10"/>
      <c r="G61" s="10"/>
      <c r="H61" s="10"/>
      <c r="I61" s="10"/>
      <c r="J61" s="10"/>
      <c r="N61" s="38" t="s">
        <v>88</v>
      </c>
      <c r="Z61" s="38" t="s">
        <v>88</v>
      </c>
      <c r="AJ61" s="2"/>
    </row>
    <row r="62" spans="1:47" ht="15.75" thickBot="1" x14ac:dyDescent="0.3">
      <c r="A62" s="4" t="s">
        <v>5</v>
      </c>
      <c r="B62" s="12" t="s">
        <v>6</v>
      </c>
      <c r="C62" s="13" t="s">
        <v>7</v>
      </c>
      <c r="D62" s="13" t="s">
        <v>8</v>
      </c>
      <c r="E62" s="13" t="s">
        <v>9</v>
      </c>
      <c r="F62" s="13" t="s">
        <v>10</v>
      </c>
      <c r="G62" s="53" t="s">
        <v>11</v>
      </c>
      <c r="H62" s="13" t="s">
        <v>12</v>
      </c>
      <c r="I62" s="13" t="s">
        <v>13</v>
      </c>
      <c r="J62" s="11" t="s">
        <v>14</v>
      </c>
      <c r="N62" s="15" t="s">
        <v>15</v>
      </c>
      <c r="O62" s="54" t="s">
        <v>6</v>
      </c>
      <c r="P62" s="54" t="s">
        <v>7</v>
      </c>
      <c r="Q62" s="54" t="s">
        <v>8</v>
      </c>
      <c r="R62" s="54" t="s">
        <v>9</v>
      </c>
      <c r="S62" s="54" t="s">
        <v>10</v>
      </c>
      <c r="T62" s="55" t="s">
        <v>11</v>
      </c>
      <c r="U62" s="54" t="s">
        <v>12</v>
      </c>
      <c r="V62" s="54" t="s">
        <v>13</v>
      </c>
      <c r="W62" s="56" t="s">
        <v>14</v>
      </c>
      <c r="Z62" s="2" t="s">
        <v>15</v>
      </c>
      <c r="AA62" s="12" t="s">
        <v>6</v>
      </c>
      <c r="AB62" s="13" t="s">
        <v>7</v>
      </c>
      <c r="AC62" s="13" t="s">
        <v>8</v>
      </c>
      <c r="AD62" s="13" t="s">
        <v>9</v>
      </c>
      <c r="AE62" s="13" t="s">
        <v>10</v>
      </c>
      <c r="AF62" s="13" t="s">
        <v>11</v>
      </c>
      <c r="AG62" s="13" t="s">
        <v>12</v>
      </c>
      <c r="AH62" s="13" t="s">
        <v>13</v>
      </c>
      <c r="AI62" s="13" t="s">
        <v>14</v>
      </c>
      <c r="AJ62" s="2"/>
    </row>
    <row r="63" spans="1:47" ht="19.5" thickTop="1" x14ac:dyDescent="0.3">
      <c r="A63" s="2" t="s">
        <v>16</v>
      </c>
      <c r="B63" s="19">
        <f>(B32-B5)/B5*100</f>
        <v>-3.4713326245035843</v>
      </c>
      <c r="C63" s="20">
        <f t="shared" ref="C63:J63" si="32">(C32-C5)/C5*100</f>
        <v>-2.9914480279679303</v>
      </c>
      <c r="D63" s="20">
        <f t="shared" si="32"/>
        <v>97.383407420602907</v>
      </c>
      <c r="E63" s="20">
        <f t="shared" si="32"/>
        <v>-10.985440635880188</v>
      </c>
      <c r="F63" s="20">
        <f t="shared" si="32"/>
        <v>-14.463606868998902</v>
      </c>
      <c r="G63" s="20">
        <f t="shared" si="32"/>
        <v>-22.530386592700406</v>
      </c>
      <c r="H63" s="20">
        <f t="shared" si="32"/>
        <v>-32.126574254974585</v>
      </c>
      <c r="I63" s="20">
        <f t="shared" si="32"/>
        <v>-36.41446229667109</v>
      </c>
      <c r="J63" s="21">
        <f t="shared" si="32"/>
        <v>14.110894300665617</v>
      </c>
      <c r="N63" s="23" t="s">
        <v>69</v>
      </c>
      <c r="O63" s="19">
        <f t="shared" ref="O63:W67" si="33">(O32-O5)/O5*100</f>
        <v>-9.616358356035235</v>
      </c>
      <c r="P63" s="20">
        <f t="shared" si="33"/>
        <v>24.415340850010292</v>
      </c>
      <c r="Q63" s="20">
        <f t="shared" si="33"/>
        <v>67.289358054946078</v>
      </c>
      <c r="R63" s="20">
        <f t="shared" si="33"/>
        <v>216.81388789618688</v>
      </c>
      <c r="S63" s="20">
        <f t="shared" si="33"/>
        <v>22.307078308414102</v>
      </c>
      <c r="T63" s="20">
        <f t="shared" si="33"/>
        <v>-47.256432079431931</v>
      </c>
      <c r="U63" s="20"/>
      <c r="V63" s="20">
        <f t="shared" si="33"/>
        <v>23.409708691200322</v>
      </c>
      <c r="W63" s="21">
        <f t="shared" si="33"/>
        <v>125.64556181069358</v>
      </c>
      <c r="Z63" s="22" t="s">
        <v>18</v>
      </c>
      <c r="AA63" s="17"/>
      <c r="AB63" s="17"/>
      <c r="AC63" s="17"/>
      <c r="AD63" s="17"/>
      <c r="AE63" s="17"/>
      <c r="AF63" s="17"/>
      <c r="AG63" s="17"/>
      <c r="AH63" s="17"/>
      <c r="AI63" s="21"/>
      <c r="AJ63" s="2"/>
      <c r="AL63" s="38" t="s">
        <v>88</v>
      </c>
      <c r="AM63" s="10"/>
      <c r="AN63" s="10"/>
      <c r="AO63" s="10"/>
      <c r="AP63" s="10"/>
      <c r="AQ63" s="10"/>
      <c r="AR63" s="10"/>
      <c r="AS63" s="10"/>
      <c r="AT63" s="10"/>
      <c r="AU63" s="10"/>
    </row>
    <row r="64" spans="1:47" ht="15.75" thickBot="1" x14ac:dyDescent="0.3">
      <c r="A64" s="2" t="s">
        <v>89</v>
      </c>
      <c r="B64" s="27">
        <f t="shared" ref="B64:J69" si="34">(B33-B6)/B6*100</f>
        <v>-2.4003151874596482</v>
      </c>
      <c r="C64" s="28">
        <f t="shared" si="34"/>
        <v>-1.6881926282812008</v>
      </c>
      <c r="D64" s="28">
        <f t="shared" si="34"/>
        <v>13.389677877963333</v>
      </c>
      <c r="E64" s="28">
        <f t="shared" si="34"/>
        <v>-25.326044584229745</v>
      </c>
      <c r="F64" s="28">
        <f t="shared" si="34"/>
        <v>-65.777928933133822</v>
      </c>
      <c r="G64" s="28">
        <f t="shared" si="34"/>
        <v>-11.37985972861506</v>
      </c>
      <c r="H64" s="28">
        <f t="shared" si="34"/>
        <v>-36.624383197277552</v>
      </c>
      <c r="I64" s="28">
        <f t="shared" si="34"/>
        <v>957.83571635396095</v>
      </c>
      <c r="J64" s="25">
        <f t="shared" si="34"/>
        <v>47.840500467877689</v>
      </c>
      <c r="N64" s="23" t="s">
        <v>72</v>
      </c>
      <c r="O64" s="27"/>
      <c r="P64" s="28">
        <f t="shared" si="33"/>
        <v>-3.1565726619756309</v>
      </c>
      <c r="Q64" s="28">
        <f t="shared" si="33"/>
        <v>-9.664064233702895</v>
      </c>
      <c r="R64" s="28">
        <f t="shared" si="33"/>
        <v>20.791049432916751</v>
      </c>
      <c r="S64" s="28">
        <f t="shared" si="33"/>
        <v>118.38317144631014</v>
      </c>
      <c r="T64" s="28">
        <f t="shared" si="33"/>
        <v>50.785709643235265</v>
      </c>
      <c r="U64" s="28">
        <f t="shared" si="33"/>
        <v>53.749683349184849</v>
      </c>
      <c r="V64" s="28"/>
      <c r="W64" s="25">
        <f t="shared" si="33"/>
        <v>91.87683423017215</v>
      </c>
      <c r="Z64" s="23" t="s">
        <v>22</v>
      </c>
      <c r="AA64" s="27">
        <f t="shared" ref="AA64:AI72" si="35">(AA32-AA6)/AA6*100</f>
        <v>-3.7607212138338411</v>
      </c>
      <c r="AB64" s="28">
        <f t="shared" si="35"/>
        <v>4.4978475627715975</v>
      </c>
      <c r="AC64" s="28">
        <f t="shared" si="35"/>
        <v>5.8762408538550215</v>
      </c>
      <c r="AD64" s="28">
        <f t="shared" si="35"/>
        <v>4.017329920361445</v>
      </c>
      <c r="AE64" s="28">
        <f t="shared" si="35"/>
        <v>-10.108285589521033</v>
      </c>
      <c r="AF64" s="28">
        <f t="shared" si="35"/>
        <v>6.2572397293921025</v>
      </c>
      <c r="AG64" s="28">
        <f t="shared" si="35"/>
        <v>-2.0112609846253742</v>
      </c>
      <c r="AH64" s="28">
        <f t="shared" si="35"/>
        <v>-34.637986541675126</v>
      </c>
      <c r="AI64" s="25"/>
      <c r="AJ64" s="2"/>
      <c r="AK64" s="23"/>
      <c r="AL64" s="4" t="s">
        <v>15</v>
      </c>
      <c r="AM64" s="57" t="s">
        <v>6</v>
      </c>
      <c r="AN64" s="58" t="s">
        <v>7</v>
      </c>
      <c r="AO64" s="58" t="s">
        <v>8</v>
      </c>
      <c r="AP64" s="58" t="s">
        <v>9</v>
      </c>
      <c r="AQ64" s="58" t="s">
        <v>10</v>
      </c>
      <c r="AR64" s="58" t="s">
        <v>11</v>
      </c>
      <c r="AS64" s="58" t="s">
        <v>12</v>
      </c>
      <c r="AT64" s="58" t="s">
        <v>13</v>
      </c>
      <c r="AU64" s="59" t="s">
        <v>14</v>
      </c>
    </row>
    <row r="65" spans="1:47" ht="15.75" thickTop="1" x14ac:dyDescent="0.25">
      <c r="A65" s="2" t="s">
        <v>23</v>
      </c>
      <c r="B65" s="27">
        <f t="shared" si="34"/>
        <v>-19.124049481524754</v>
      </c>
      <c r="C65" s="28">
        <f t="shared" si="34"/>
        <v>-3.9760988840605234</v>
      </c>
      <c r="D65" s="28">
        <f t="shared" si="34"/>
        <v>11.231170984586381</v>
      </c>
      <c r="E65" s="28">
        <f t="shared" si="34"/>
        <v>23.669308650264817</v>
      </c>
      <c r="F65" s="28">
        <f t="shared" si="34"/>
        <v>-93.666155782542063</v>
      </c>
      <c r="G65" s="28">
        <f t="shared" si="34"/>
        <v>-2.4489140777695173</v>
      </c>
      <c r="H65" s="28">
        <f t="shared" si="34"/>
        <v>42.723292402077767</v>
      </c>
      <c r="I65" s="28">
        <f t="shared" si="34"/>
        <v>-47.45609473364631</v>
      </c>
      <c r="J65" s="25">
        <f t="shared" si="34"/>
        <v>-73.907039089267968</v>
      </c>
      <c r="N65" s="23" t="s">
        <v>74</v>
      </c>
      <c r="O65" s="27">
        <f>(O34-O7)/O7*100</f>
        <v>-9.791943061441275</v>
      </c>
      <c r="P65" s="28">
        <f t="shared" si="33"/>
        <v>7.0478099261284095</v>
      </c>
      <c r="Q65" s="28">
        <f t="shared" si="33"/>
        <v>-6.2717671423616892</v>
      </c>
      <c r="R65" s="28">
        <f t="shared" si="33"/>
        <v>5.3504480132308334</v>
      </c>
      <c r="S65" s="28">
        <f t="shared" si="33"/>
        <v>-19.217815756693291</v>
      </c>
      <c r="T65" s="28">
        <f t="shared" si="33"/>
        <v>17.540544173130169</v>
      </c>
      <c r="U65" s="28">
        <f t="shared" si="33"/>
        <v>-2.2116788833244709</v>
      </c>
      <c r="V65" s="28">
        <f t="shared" si="33"/>
        <v>17.842421061296836</v>
      </c>
      <c r="W65" s="25">
        <f t="shared" si="33"/>
        <v>-28.016880034307707</v>
      </c>
      <c r="Z65" s="23" t="s">
        <v>25</v>
      </c>
      <c r="AA65" s="27">
        <f t="shared" si="35"/>
        <v>-3.6362814332637781</v>
      </c>
      <c r="AB65" s="28">
        <f t="shared" si="35"/>
        <v>-2.8545047714516785</v>
      </c>
      <c r="AC65" s="28">
        <f t="shared" si="35"/>
        <v>5.2336588604113246</v>
      </c>
      <c r="AD65" s="28">
        <f t="shared" si="35"/>
        <v>9.400978943894561</v>
      </c>
      <c r="AE65" s="28">
        <f t="shared" si="35"/>
        <v>-30.961075346560936</v>
      </c>
      <c r="AF65" s="28">
        <f t="shared" si="35"/>
        <v>9.9359563070723063</v>
      </c>
      <c r="AG65" s="28">
        <f t="shared" si="35"/>
        <v>96.817547770482975</v>
      </c>
      <c r="AH65" s="28">
        <f t="shared" si="35"/>
        <v>80.533446357471846</v>
      </c>
      <c r="AI65" s="25">
        <f t="shared" si="35"/>
        <v>2.7992735962136868</v>
      </c>
      <c r="AJ65" s="2"/>
      <c r="AK65" s="23"/>
      <c r="AL65" s="2" t="s">
        <v>97</v>
      </c>
      <c r="AM65" s="17"/>
      <c r="AN65" s="17">
        <f t="shared" ref="AN65:AU65" si="36">(AN33-AN5)/AN5*100</f>
        <v>-62.281261959058121</v>
      </c>
      <c r="AO65" s="17">
        <f t="shared" si="36"/>
        <v>-94.864273542660314</v>
      </c>
      <c r="AP65" s="17">
        <f t="shared" si="36"/>
        <v>-89.858386338614991</v>
      </c>
      <c r="AQ65" s="17">
        <f t="shared" si="36"/>
        <v>-68.821979722453491</v>
      </c>
      <c r="AR65" s="17">
        <f t="shared" si="36"/>
        <v>-59.260827547063599</v>
      </c>
      <c r="AS65" s="17">
        <f t="shared" si="36"/>
        <v>-64.344226838865467</v>
      </c>
      <c r="AT65" s="17">
        <f t="shared" si="36"/>
        <v>-44.007918519144852</v>
      </c>
      <c r="AU65" s="25">
        <f t="shared" si="36"/>
        <v>44.691943537610065</v>
      </c>
    </row>
    <row r="66" spans="1:47" x14ac:dyDescent="0.25">
      <c r="A66" s="2" t="s">
        <v>90</v>
      </c>
      <c r="B66" s="27">
        <f t="shared" si="34"/>
        <v>-3.4779708939723966</v>
      </c>
      <c r="C66" s="28">
        <f t="shared" si="34"/>
        <v>0.36320171343742419</v>
      </c>
      <c r="D66" s="28">
        <f t="shared" si="34"/>
        <v>-4.4036104899057991</v>
      </c>
      <c r="E66" s="28">
        <f t="shared" si="34"/>
        <v>17.060721602530688</v>
      </c>
      <c r="F66" s="28">
        <f t="shared" si="34"/>
        <v>-28.968916762224634</v>
      </c>
      <c r="G66" s="28">
        <f t="shared" si="34"/>
        <v>18.888913409033055</v>
      </c>
      <c r="H66" s="28">
        <f t="shared" si="34"/>
        <v>182.84551308637441</v>
      </c>
      <c r="I66" s="28">
        <f t="shared" si="34"/>
        <v>32.080818876209321</v>
      </c>
      <c r="J66" s="25">
        <f t="shared" si="34"/>
        <v>-23.21197795565601</v>
      </c>
      <c r="N66" s="23" t="s">
        <v>77</v>
      </c>
      <c r="O66" s="27">
        <f>(O35-O8)/O8*100</f>
        <v>217.90316529913437</v>
      </c>
      <c r="P66" s="28">
        <f t="shared" si="33"/>
        <v>60.080797789721231</v>
      </c>
      <c r="Q66" s="28">
        <f t="shared" si="33"/>
        <v>94.371467569697856</v>
      </c>
      <c r="R66" s="28">
        <f t="shared" si="33"/>
        <v>177.1701015020933</v>
      </c>
      <c r="S66" s="28">
        <f t="shared" si="33"/>
        <v>-67.283656466769685</v>
      </c>
      <c r="T66" s="28">
        <f t="shared" si="33"/>
        <v>32.315967090694805</v>
      </c>
      <c r="U66" s="28">
        <f t="shared" si="33"/>
        <v>-16.669134127688416</v>
      </c>
      <c r="V66" s="28">
        <f t="shared" si="33"/>
        <v>14.237746955521057</v>
      </c>
      <c r="W66" s="25">
        <f t="shared" si="33"/>
        <v>-58.214665102639252</v>
      </c>
      <c r="Z66" s="23" t="s">
        <v>30</v>
      </c>
      <c r="AA66" s="27">
        <f t="shared" si="35"/>
        <v>-11.901863241437047</v>
      </c>
      <c r="AB66" s="28">
        <f t="shared" si="35"/>
        <v>12.383012887482456</v>
      </c>
      <c r="AC66" s="28">
        <f t="shared" si="35"/>
        <v>22.429447685257696</v>
      </c>
      <c r="AD66" s="28">
        <f t="shared" si="35"/>
        <v>-1.2053929999402802</v>
      </c>
      <c r="AE66" s="28">
        <f t="shared" si="35"/>
        <v>-42.82973539995632</v>
      </c>
      <c r="AF66" s="28">
        <f t="shared" si="35"/>
        <v>4.9901148190438667</v>
      </c>
      <c r="AG66" s="28">
        <f t="shared" si="35"/>
        <v>24.110868667605242</v>
      </c>
      <c r="AH66" s="28">
        <f t="shared" si="35"/>
        <v>-79.251955333297389</v>
      </c>
      <c r="AI66" s="25">
        <f t="shared" si="35"/>
        <v>160.89333249862003</v>
      </c>
      <c r="AJ66" s="2"/>
      <c r="AK66" s="23"/>
      <c r="AL66" s="2" t="s">
        <v>98</v>
      </c>
      <c r="AM66" s="17"/>
      <c r="AN66" s="17"/>
      <c r="AO66" s="17"/>
      <c r="AP66" s="17"/>
      <c r="AQ66" s="17"/>
      <c r="AR66" s="17"/>
      <c r="AS66" s="17"/>
      <c r="AT66" s="17"/>
      <c r="AU66" s="25"/>
    </row>
    <row r="67" spans="1:47" x14ac:dyDescent="0.25">
      <c r="A67" s="2" t="s">
        <v>32</v>
      </c>
      <c r="B67" s="27">
        <f t="shared" si="34"/>
        <v>3.4017686864673715</v>
      </c>
      <c r="C67" s="28">
        <f t="shared" si="34"/>
        <v>5.5904472647792014</v>
      </c>
      <c r="D67" s="28">
        <f t="shared" si="34"/>
        <v>8.7402829404668392</v>
      </c>
      <c r="E67" s="28"/>
      <c r="F67" s="28">
        <f t="shared" si="34"/>
        <v>-16.177630909826728</v>
      </c>
      <c r="G67" s="28">
        <f t="shared" si="34"/>
        <v>18.750048033892735</v>
      </c>
      <c r="H67" s="28">
        <f t="shared" si="34"/>
        <v>87.797744450163123</v>
      </c>
      <c r="I67" s="28">
        <f t="shared" si="34"/>
        <v>95.115423606497558</v>
      </c>
      <c r="J67" s="25">
        <f t="shared" si="34"/>
        <v>15.759156077948374</v>
      </c>
      <c r="N67" s="23" t="s">
        <v>80</v>
      </c>
      <c r="O67" s="27">
        <f>(O36-O9)/O9*100</f>
        <v>29.05011480812048</v>
      </c>
      <c r="P67" s="28"/>
      <c r="Q67" s="28">
        <f t="shared" si="33"/>
        <v>-13.921456976954449</v>
      </c>
      <c r="R67" s="28">
        <f t="shared" si="33"/>
        <v>236.91928058036999</v>
      </c>
      <c r="S67" s="28">
        <f t="shared" si="33"/>
        <v>4.309551653670403</v>
      </c>
      <c r="T67" s="28">
        <f t="shared" si="33"/>
        <v>-7.0781184506619921</v>
      </c>
      <c r="U67" s="28">
        <f t="shared" si="33"/>
        <v>-49.154924601441245</v>
      </c>
      <c r="V67" s="28">
        <f t="shared" si="33"/>
        <v>68.518188893799305</v>
      </c>
      <c r="W67" s="25">
        <f t="shared" si="33"/>
        <v>89.84859786439452</v>
      </c>
      <c r="Z67" s="23" t="s">
        <v>34</v>
      </c>
      <c r="AA67" s="27"/>
      <c r="AB67" s="28"/>
      <c r="AC67" s="28">
        <f t="shared" si="35"/>
        <v>-54.124295470095099</v>
      </c>
      <c r="AD67" s="28"/>
      <c r="AE67" s="28">
        <f t="shared" si="35"/>
        <v>-66.148929992178978</v>
      </c>
      <c r="AF67" s="28">
        <f t="shared" si="35"/>
        <v>-52.47831881927695</v>
      </c>
      <c r="AG67" s="28">
        <f t="shared" si="35"/>
        <v>-62.108568654714617</v>
      </c>
      <c r="AH67" s="28">
        <f t="shared" si="35"/>
        <v>-60.323409497297028</v>
      </c>
      <c r="AI67" s="25">
        <f t="shared" si="35"/>
        <v>-18.144571768085672</v>
      </c>
      <c r="AJ67" s="2"/>
      <c r="AK67" s="23"/>
      <c r="AL67" s="2" t="s">
        <v>99</v>
      </c>
      <c r="AM67" s="17">
        <f t="shared" ref="AM67:AU67" si="37">(AM35-AM7)/AM7*100</f>
        <v>38.478739419014083</v>
      </c>
      <c r="AN67" s="17">
        <f t="shared" si="37"/>
        <v>-38.355823516109396</v>
      </c>
      <c r="AO67" s="17">
        <f t="shared" si="37"/>
        <v>45.05274063703343</v>
      </c>
      <c r="AP67" s="17">
        <f t="shared" si="37"/>
        <v>58.76404481575026</v>
      </c>
      <c r="AQ67" s="17">
        <f t="shared" si="37"/>
        <v>-90.045626719168624</v>
      </c>
      <c r="AR67" s="17">
        <f t="shared" si="37"/>
        <v>-46.861036530967581</v>
      </c>
      <c r="AS67" s="17">
        <f t="shared" si="37"/>
        <v>7.8411577644720651</v>
      </c>
      <c r="AT67" s="17">
        <f t="shared" si="37"/>
        <v>111.81076027164178</v>
      </c>
      <c r="AU67" s="25">
        <f t="shared" si="37"/>
        <v>-31.747949566404333</v>
      </c>
    </row>
    <row r="68" spans="1:47" ht="15.75" thickBot="1" x14ac:dyDescent="0.3">
      <c r="A68" s="2" t="s">
        <v>36</v>
      </c>
      <c r="B68" s="27">
        <f t="shared" si="34"/>
        <v>-11.473328917085881</v>
      </c>
      <c r="C68" s="28">
        <f t="shared" si="34"/>
        <v>-13.827616206835595</v>
      </c>
      <c r="D68" s="28">
        <f t="shared" si="34"/>
        <v>103.67624255467962</v>
      </c>
      <c r="E68" s="28">
        <f t="shared" si="34"/>
        <v>207.47182603937637</v>
      </c>
      <c r="F68" s="28">
        <f t="shared" si="34"/>
        <v>-28.89953203216924</v>
      </c>
      <c r="G68" s="28">
        <f t="shared" si="34"/>
        <v>6.9943359694679641</v>
      </c>
      <c r="H68" s="28">
        <f t="shared" si="34"/>
        <v>-32.940996979269819</v>
      </c>
      <c r="I68" s="28">
        <f t="shared" si="34"/>
        <v>-10.405806799697629</v>
      </c>
      <c r="J68" s="25">
        <f t="shared" si="34"/>
        <v>139.08772127265391</v>
      </c>
      <c r="N68" s="32" t="s">
        <v>83</v>
      </c>
      <c r="O68" s="29">
        <f>(O37-O10)/O10*100</f>
        <v>-45.068511099451527</v>
      </c>
      <c r="P68" s="30">
        <f>(P37-P10)/P10*100</f>
        <v>-21.03910958594107</v>
      </c>
      <c r="Q68" s="30">
        <f>(Q37-Q10)/Q10*100</f>
        <v>19.10323726584021</v>
      </c>
      <c r="R68" s="30"/>
      <c r="S68" s="30">
        <f>(S37-S10)/S10*100</f>
        <v>-17.972035873973947</v>
      </c>
      <c r="T68" s="30">
        <f>(T37-T10)/T10*100</f>
        <v>55.235916436119659</v>
      </c>
      <c r="U68" s="30">
        <f>(U37-U10)/U10*100</f>
        <v>47.170428103911739</v>
      </c>
      <c r="V68" s="30">
        <f>(V37-V10)/V10*100</f>
        <v>-52.142942263809374</v>
      </c>
      <c r="W68" s="31">
        <f>(W37-W10)/W10*100</f>
        <v>-53.481852417344754</v>
      </c>
      <c r="Z68" s="23" t="s">
        <v>38</v>
      </c>
      <c r="AA68" s="27">
        <f t="shared" si="35"/>
        <v>-0.51909385615430348</v>
      </c>
      <c r="AB68" s="28">
        <f t="shared" si="35"/>
        <v>-5.7663404900779573</v>
      </c>
      <c r="AC68" s="28">
        <f t="shared" si="35"/>
        <v>-16.348337112138754</v>
      </c>
      <c r="AD68" s="28">
        <f t="shared" si="35"/>
        <v>23.20905192198158</v>
      </c>
      <c r="AE68" s="28">
        <f t="shared" si="35"/>
        <v>-79.994079255228868</v>
      </c>
      <c r="AF68" s="28">
        <f t="shared" si="35"/>
        <v>102.52017943846003</v>
      </c>
      <c r="AG68" s="28"/>
      <c r="AH68" s="28">
        <f t="shared" si="35"/>
        <v>147.02029876622217</v>
      </c>
      <c r="AI68" s="25">
        <f t="shared" si="35"/>
        <v>-7.69555283672155</v>
      </c>
      <c r="AJ68" s="2"/>
      <c r="AK68" s="23"/>
      <c r="AL68" s="2" t="s">
        <v>100</v>
      </c>
      <c r="AM68" s="17">
        <f t="shared" ref="AM68:AQ69" si="38">(AM36-AM8)/AM8*100</f>
        <v>-69.760871185789114</v>
      </c>
      <c r="AN68" s="17">
        <f t="shared" si="38"/>
        <v>-38.335785956151867</v>
      </c>
      <c r="AO68" s="17">
        <f t="shared" si="38"/>
        <v>-12.618955063818781</v>
      </c>
      <c r="AP68" s="17">
        <f t="shared" si="38"/>
        <v>79.309044887154784</v>
      </c>
      <c r="AQ68" s="17">
        <f t="shared" si="38"/>
        <v>-28.488813791160361</v>
      </c>
      <c r="AR68" s="17"/>
      <c r="AS68" s="17">
        <f t="shared" ref="AS68:AU69" si="39">(AS36-AS8)/AS8*100</f>
        <v>-36.874151611569445</v>
      </c>
      <c r="AT68" s="17">
        <f t="shared" si="39"/>
        <v>-25.205700272516694</v>
      </c>
      <c r="AU68" s="25">
        <f t="shared" si="39"/>
        <v>-47.506765318974558</v>
      </c>
    </row>
    <row r="69" spans="1:47" x14ac:dyDescent="0.25">
      <c r="A69" s="2" t="s">
        <v>40</v>
      </c>
      <c r="B69" s="27">
        <f t="shared" si="34"/>
        <v>-43.127259679831006</v>
      </c>
      <c r="C69" s="28">
        <f t="shared" si="34"/>
        <v>78.264965776094044</v>
      </c>
      <c r="D69" s="28"/>
      <c r="E69" s="28">
        <f t="shared" si="34"/>
        <v>-65.676488217850192</v>
      </c>
      <c r="F69" s="28">
        <f t="shared" si="34"/>
        <v>2.5737654876605172</v>
      </c>
      <c r="G69" s="28">
        <f t="shared" si="34"/>
        <v>-19.532674317084968</v>
      </c>
      <c r="H69" s="28"/>
      <c r="I69" s="28"/>
      <c r="J69" s="25"/>
      <c r="N69" t="s">
        <v>41</v>
      </c>
      <c r="O69" s="17">
        <f t="shared" ref="O69:W69" si="40">AVERAGE(O63:O68)</f>
        <v>36.495293518065367</v>
      </c>
      <c r="P69" s="17">
        <f t="shared" si="40"/>
        <v>13.469653263588645</v>
      </c>
      <c r="Q69" s="17">
        <f t="shared" si="40"/>
        <v>25.15112908957752</v>
      </c>
      <c r="R69" s="17">
        <f t="shared" si="40"/>
        <v>131.40895348495957</v>
      </c>
      <c r="S69" s="17">
        <f t="shared" si="40"/>
        <v>6.7543822184929567</v>
      </c>
      <c r="T69" s="17">
        <f t="shared" si="40"/>
        <v>16.923931135514326</v>
      </c>
      <c r="U69" s="17">
        <f t="shared" si="40"/>
        <v>6.5768747681284907</v>
      </c>
      <c r="V69" s="17">
        <f t="shared" si="40"/>
        <v>14.37302466760163</v>
      </c>
      <c r="W69" s="17">
        <f t="shared" si="40"/>
        <v>27.942932725161416</v>
      </c>
      <c r="Z69" s="23" t="s">
        <v>42</v>
      </c>
      <c r="AA69" s="27">
        <f t="shared" si="35"/>
        <v>-50.790674324436281</v>
      </c>
      <c r="AB69" s="28">
        <f t="shared" si="35"/>
        <v>-31.596393360908703</v>
      </c>
      <c r="AC69" s="28">
        <f t="shared" si="35"/>
        <v>-56.757155098260895</v>
      </c>
      <c r="AD69" s="28">
        <f t="shared" si="35"/>
        <v>-39.436665985537779</v>
      </c>
      <c r="AE69" s="28">
        <f t="shared" si="35"/>
        <v>-30.450933777391576</v>
      </c>
      <c r="AF69" s="28">
        <f t="shared" si="35"/>
        <v>54.248281338417627</v>
      </c>
      <c r="AG69" s="28">
        <f t="shared" si="35"/>
        <v>-4.6102713608635053</v>
      </c>
      <c r="AH69" s="28">
        <f t="shared" si="35"/>
        <v>1.641662780415841</v>
      </c>
      <c r="AI69" s="25">
        <f t="shared" si="35"/>
        <v>64.974247297729164</v>
      </c>
      <c r="AJ69" s="2"/>
      <c r="AK69" s="23"/>
      <c r="AL69" s="2" t="s">
        <v>101</v>
      </c>
      <c r="AM69" s="17">
        <f t="shared" si="38"/>
        <v>-2.7192862133141209</v>
      </c>
      <c r="AN69" s="17">
        <f t="shared" si="38"/>
        <v>8.5008132261631335</v>
      </c>
      <c r="AO69" s="17">
        <f t="shared" si="38"/>
        <v>11.797580040065068</v>
      </c>
      <c r="AP69" s="17">
        <f t="shared" si="38"/>
        <v>10.493290367190156</v>
      </c>
      <c r="AQ69" s="17">
        <f t="shared" si="38"/>
        <v>-23.425519425404907</v>
      </c>
      <c r="AR69" s="17">
        <f>(AR37-AR9)/AR9*100</f>
        <v>-7.3874455124901361</v>
      </c>
      <c r="AS69" s="17">
        <f t="shared" si="39"/>
        <v>-21.323984962667843</v>
      </c>
      <c r="AT69" s="17">
        <f t="shared" si="39"/>
        <v>-56.131787929847746</v>
      </c>
      <c r="AU69" s="25">
        <f t="shared" si="39"/>
        <v>-8.8116748212714526</v>
      </c>
    </row>
    <row r="70" spans="1:47" x14ac:dyDescent="0.25">
      <c r="A70" s="2" t="s">
        <v>43</v>
      </c>
      <c r="B70" s="27"/>
      <c r="C70" s="28"/>
      <c r="D70" s="28"/>
      <c r="E70" s="28"/>
      <c r="F70" s="28"/>
      <c r="G70" s="28"/>
      <c r="H70" s="28"/>
      <c r="I70" s="28"/>
      <c r="J70" s="25"/>
      <c r="N70" t="s">
        <v>44</v>
      </c>
      <c r="O70" s="34">
        <f t="shared" ref="O70:W70" si="41">_xlfn.STDEV.S(O63:O68)</f>
        <v>104.7445625827061</v>
      </c>
      <c r="P70" s="34">
        <f t="shared" si="41"/>
        <v>30.825853777954936</v>
      </c>
      <c r="Q70" s="34">
        <f t="shared" si="41"/>
        <v>45.452889172898658</v>
      </c>
      <c r="R70" s="34">
        <f t="shared" si="41"/>
        <v>110.28098443526585</v>
      </c>
      <c r="S70" s="34">
        <f t="shared" si="41"/>
        <v>62.412229776432056</v>
      </c>
      <c r="T70" s="34">
        <f t="shared" si="41"/>
        <v>38.850844651315292</v>
      </c>
      <c r="U70" s="34">
        <f t="shared" si="41"/>
        <v>43.579695695612948</v>
      </c>
      <c r="V70" s="34">
        <f t="shared" si="41"/>
        <v>43.15608107625394</v>
      </c>
      <c r="W70" s="34">
        <f t="shared" si="41"/>
        <v>83.246966084348728</v>
      </c>
      <c r="Z70" s="23" t="s">
        <v>45</v>
      </c>
      <c r="AA70" s="27">
        <f t="shared" si="35"/>
        <v>4.6841874883950574</v>
      </c>
      <c r="AB70" s="28">
        <f t="shared" si="35"/>
        <v>-1.4995984098559694</v>
      </c>
      <c r="AC70" s="28">
        <f t="shared" si="35"/>
        <v>30.747238592355725</v>
      </c>
      <c r="AD70" s="28">
        <f t="shared" si="35"/>
        <v>47.92832955752371</v>
      </c>
      <c r="AE70" s="28">
        <f t="shared" si="35"/>
        <v>-19.426209991426877</v>
      </c>
      <c r="AF70" s="28">
        <f t="shared" si="35"/>
        <v>41.071262375323883</v>
      </c>
      <c r="AG70" s="28">
        <f t="shared" si="35"/>
        <v>-81.262162929869973</v>
      </c>
      <c r="AH70" s="28">
        <f t="shared" si="35"/>
        <v>-86.010385184140887</v>
      </c>
      <c r="AI70" s="25">
        <f t="shared" si="35"/>
        <v>-74.215393188466351</v>
      </c>
      <c r="AJ70" s="2"/>
      <c r="AK70" s="23"/>
      <c r="AL70" s="2" t="s">
        <v>102</v>
      </c>
      <c r="AM70" s="17">
        <f>(AM38-AM10)/AM10*100</f>
        <v>-1.5173537368042884</v>
      </c>
      <c r="AN70" s="17">
        <f t="shared" ref="AN70:AU70" si="42">(AN38-AN10)/AN10*100</f>
        <v>0.18764297880274286</v>
      </c>
      <c r="AO70" s="17">
        <f t="shared" si="42"/>
        <v>-1.3448745259893402</v>
      </c>
      <c r="AP70" s="17">
        <f t="shared" si="42"/>
        <v>-20.109855322929754</v>
      </c>
      <c r="AQ70" s="17">
        <f t="shared" si="42"/>
        <v>39.211909705963826</v>
      </c>
      <c r="AR70" s="17">
        <f t="shared" si="42"/>
        <v>9.6875097546213453</v>
      </c>
      <c r="AS70" s="17">
        <f t="shared" si="42"/>
        <v>-7.0039116372669286</v>
      </c>
      <c r="AT70" s="17">
        <f t="shared" si="42"/>
        <v>-31.237563709575994</v>
      </c>
      <c r="AU70" s="25">
        <f t="shared" si="42"/>
        <v>36.038849371815715</v>
      </c>
    </row>
    <row r="71" spans="1:47" ht="15.75" thickBot="1" x14ac:dyDescent="0.3">
      <c r="A71" s="2" t="s">
        <v>46</v>
      </c>
      <c r="B71" s="27">
        <f t="shared" ref="B71:J74" si="43">(B40-B13)/B13*100</f>
        <v>1.1012728565813403</v>
      </c>
      <c r="C71" s="28">
        <f t="shared" si="43"/>
        <v>-6.0300064937522402</v>
      </c>
      <c r="D71" s="28">
        <f t="shared" si="43"/>
        <v>20.126950722291653</v>
      </c>
      <c r="E71" s="28">
        <f t="shared" si="43"/>
        <v>27.064295385800989</v>
      </c>
      <c r="F71" s="28">
        <f t="shared" si="43"/>
        <v>-40.591839608000946</v>
      </c>
      <c r="G71" s="28">
        <f>(F40-F13)/F13*100</f>
        <v>-40.591839608000946</v>
      </c>
      <c r="H71" s="28">
        <f>(G40-G13)/G13*100</f>
        <v>32.813705359758558</v>
      </c>
      <c r="I71" s="28"/>
      <c r="J71" s="25">
        <f>(I40-I13)/I13*100</f>
        <v>-2.9142106396938794</v>
      </c>
      <c r="N71" t="s">
        <v>47</v>
      </c>
      <c r="O71" s="10">
        <f t="shared" ref="O71:W71" si="44">COUNT(O63:O68)</f>
        <v>5</v>
      </c>
      <c r="P71" s="10">
        <f t="shared" si="44"/>
        <v>5</v>
      </c>
      <c r="Q71" s="10">
        <f t="shared" si="44"/>
        <v>6</v>
      </c>
      <c r="R71" s="10">
        <f t="shared" si="44"/>
        <v>5</v>
      </c>
      <c r="S71" s="10">
        <f t="shared" si="44"/>
        <v>6</v>
      </c>
      <c r="T71" s="10">
        <f t="shared" si="44"/>
        <v>6</v>
      </c>
      <c r="U71" s="10">
        <f t="shared" si="44"/>
        <v>5</v>
      </c>
      <c r="V71" s="10">
        <f t="shared" si="44"/>
        <v>5</v>
      </c>
      <c r="W71" s="10">
        <f t="shared" si="44"/>
        <v>6</v>
      </c>
      <c r="Z71" s="23" t="s">
        <v>48</v>
      </c>
      <c r="AA71" s="27">
        <f t="shared" si="35"/>
        <v>-6.5611387555803775</v>
      </c>
      <c r="AB71" s="28">
        <f t="shared" si="35"/>
        <v>3.5229389735452172</v>
      </c>
      <c r="AC71" s="28">
        <f t="shared" si="35"/>
        <v>55.751632179797397</v>
      </c>
      <c r="AD71" s="28">
        <f t="shared" si="35"/>
        <v>-4.0414636124335424</v>
      </c>
      <c r="AE71" s="28">
        <f t="shared" si="35"/>
        <v>13.285131056579976</v>
      </c>
      <c r="AF71" s="28"/>
      <c r="AG71" s="28">
        <f t="shared" si="35"/>
        <v>36.045654168321022</v>
      </c>
      <c r="AH71" s="28">
        <f t="shared" si="35"/>
        <v>-14.816740187699724</v>
      </c>
      <c r="AI71" s="25">
        <f t="shared" si="35"/>
        <v>-62.251724003691308</v>
      </c>
      <c r="AJ71" s="2"/>
      <c r="AK71" s="23"/>
      <c r="AL71" s="32" t="s">
        <v>103</v>
      </c>
      <c r="AM71" s="29">
        <f>(AM39-AM11)/AM11*100</f>
        <v>16.418026471032995</v>
      </c>
      <c r="AN71" s="30">
        <f t="shared" ref="AN71:AU71" si="45">(AN39-AN11)/AN11*100</f>
        <v>4.4771011851451217</v>
      </c>
      <c r="AO71" s="30">
        <f t="shared" si="45"/>
        <v>-27.747737737868139</v>
      </c>
      <c r="AP71" s="30">
        <f t="shared" si="45"/>
        <v>46.206825166502071</v>
      </c>
      <c r="AQ71" s="30">
        <f t="shared" si="45"/>
        <v>-15.835028522336167</v>
      </c>
      <c r="AR71" s="30"/>
      <c r="AS71" s="30">
        <f t="shared" si="45"/>
        <v>-7.4379251351646651</v>
      </c>
      <c r="AT71" s="30">
        <f t="shared" si="45"/>
        <v>1.1200223890224728</v>
      </c>
      <c r="AU71" s="31">
        <f t="shared" si="45"/>
        <v>32.695089819710738</v>
      </c>
    </row>
    <row r="72" spans="1:47" ht="15.75" x14ac:dyDescent="0.25">
      <c r="A72" s="2" t="s">
        <v>49</v>
      </c>
      <c r="B72" s="27">
        <f t="shared" si="43"/>
        <v>-7.5955415318587445</v>
      </c>
      <c r="C72" s="28"/>
      <c r="D72" s="28">
        <f t="shared" si="43"/>
        <v>-74.522469239805133</v>
      </c>
      <c r="E72" s="28">
        <f t="shared" si="43"/>
        <v>-29.896708983836589</v>
      </c>
      <c r="F72" s="28">
        <f t="shared" si="43"/>
        <v>-53.220562167650073</v>
      </c>
      <c r="G72" s="28">
        <f t="shared" si="43"/>
        <v>-28.055418446204843</v>
      </c>
      <c r="H72" s="28">
        <f t="shared" si="43"/>
        <v>-49.245781194541273</v>
      </c>
      <c r="I72" s="28">
        <f t="shared" si="43"/>
        <v>-76.710867823132688</v>
      </c>
      <c r="J72" s="25">
        <f t="shared" si="43"/>
        <v>-58.46257164595383</v>
      </c>
      <c r="Z72" s="23" t="s">
        <v>50</v>
      </c>
      <c r="AA72" s="27">
        <f t="shared" si="35"/>
        <v>-4.2677245623384943</v>
      </c>
      <c r="AB72" s="28">
        <f t="shared" si="35"/>
        <v>3.0328572804102434</v>
      </c>
      <c r="AC72" s="28">
        <f t="shared" si="35"/>
        <v>-16.668896032727837</v>
      </c>
      <c r="AD72" s="28">
        <f t="shared" si="35"/>
        <v>25.048857677138685</v>
      </c>
      <c r="AE72" s="28">
        <f t="shared" si="35"/>
        <v>-31.409358003297584</v>
      </c>
      <c r="AF72" s="28"/>
      <c r="AG72" s="28">
        <f t="shared" si="35"/>
        <v>-94.552124072646706</v>
      </c>
      <c r="AH72" s="28">
        <f t="shared" si="35"/>
        <v>-88.645041958683677</v>
      </c>
      <c r="AI72" s="25">
        <f t="shared" si="35"/>
        <v>-83.626250010848537</v>
      </c>
      <c r="AJ72" s="2"/>
      <c r="AL72" s="33" t="s">
        <v>41</v>
      </c>
      <c r="AM72" s="34">
        <f>AVERAGE(AM65:AM71)</f>
        <v>-3.8201490491720889</v>
      </c>
      <c r="AN72" s="34">
        <f t="shared" ref="AN72:AU72" si="46">AVERAGE(AN65:AN71)</f>
        <v>-20.967885673534731</v>
      </c>
      <c r="AO72" s="34">
        <f t="shared" si="46"/>
        <v>-13.287586698873012</v>
      </c>
      <c r="AP72" s="34">
        <f t="shared" si="46"/>
        <v>14.134160595842088</v>
      </c>
      <c r="AQ72" s="34">
        <f t="shared" si="46"/>
        <v>-31.234176412426621</v>
      </c>
      <c r="AR72" s="34">
        <f t="shared" si="46"/>
        <v>-25.955449958974992</v>
      </c>
      <c r="AS72" s="34">
        <f t="shared" si="46"/>
        <v>-21.523840403510381</v>
      </c>
      <c r="AT72" s="34">
        <f t="shared" si="46"/>
        <v>-7.275364628403505</v>
      </c>
      <c r="AU72" s="34">
        <f t="shared" si="46"/>
        <v>4.2265821704143614</v>
      </c>
    </row>
    <row r="73" spans="1:47" ht="15.75" x14ac:dyDescent="0.25">
      <c r="A73" s="2" t="s">
        <v>51</v>
      </c>
      <c r="B73" s="27">
        <f t="shared" si="43"/>
        <v>-1.6466047832631785</v>
      </c>
      <c r="C73" s="28">
        <f t="shared" si="43"/>
        <v>-10.42193485232508</v>
      </c>
      <c r="D73" s="28">
        <f t="shared" si="43"/>
        <v>-1.8364949492915363</v>
      </c>
      <c r="E73" s="28">
        <f t="shared" si="43"/>
        <v>-2.3155230610483652</v>
      </c>
      <c r="F73" s="28">
        <f t="shared" si="43"/>
        <v>10.040374428803728</v>
      </c>
      <c r="G73" s="28">
        <f t="shared" si="43"/>
        <v>17.87373307497203</v>
      </c>
      <c r="H73" s="28">
        <f t="shared" si="43"/>
        <v>569.20478800232615</v>
      </c>
      <c r="I73" s="28">
        <f>(I42-I15)/I15*100</f>
        <v>985.4341307423324</v>
      </c>
      <c r="J73" s="25">
        <f t="shared" si="43"/>
        <v>145.93837478996429</v>
      </c>
      <c r="O73" s="17"/>
      <c r="P73" s="17"/>
      <c r="Q73" s="17"/>
      <c r="R73" s="17"/>
      <c r="S73" s="17"/>
      <c r="T73" s="17"/>
      <c r="U73" s="17"/>
      <c r="V73" s="17"/>
      <c r="W73" s="17"/>
      <c r="Z73" s="60" t="s">
        <v>52</v>
      </c>
      <c r="AA73" s="27"/>
      <c r="AB73" s="28"/>
      <c r="AC73" s="28"/>
      <c r="AD73" s="28"/>
      <c r="AE73" s="28"/>
      <c r="AF73" s="28"/>
      <c r="AG73" s="28"/>
      <c r="AH73" s="28"/>
      <c r="AI73" s="25"/>
      <c r="AJ73" s="2"/>
      <c r="AL73" s="33" t="s">
        <v>44</v>
      </c>
      <c r="AM73" s="34">
        <f>_xlfn.STDEV.S(AM65:AM71)</f>
        <v>40.476762824993962</v>
      </c>
      <c r="AN73" s="34">
        <f t="shared" ref="AN73:AU73" si="47">_xlfn.STDEV.S(AN65:AN71)</f>
        <v>29.237603754045011</v>
      </c>
      <c r="AO73" s="34">
        <f t="shared" si="47"/>
        <v>46.988906415809829</v>
      </c>
      <c r="AP73" s="34">
        <f t="shared" si="47"/>
        <v>62.078347756222882</v>
      </c>
      <c r="AQ73" s="34">
        <f t="shared" si="47"/>
        <v>45.033157983555675</v>
      </c>
      <c r="AR73" s="34">
        <f t="shared" si="47"/>
        <v>32.462712417346175</v>
      </c>
      <c r="AS73" s="34">
        <f t="shared" si="47"/>
        <v>25.848798612639815</v>
      </c>
      <c r="AT73" s="34">
        <f t="shared" si="47"/>
        <v>61.455515946323281</v>
      </c>
      <c r="AU73" s="34">
        <f t="shared" si="47"/>
        <v>38.988265066226319</v>
      </c>
    </row>
    <row r="74" spans="1:47" ht="15.75" x14ac:dyDescent="0.25">
      <c r="A74" s="2" t="s">
        <v>53</v>
      </c>
      <c r="B74" s="27">
        <f t="shared" si="43"/>
        <v>-15.996004415792084</v>
      </c>
      <c r="C74" s="28">
        <f t="shared" ref="C74:J74" si="48">(C43-C16)/C16*100</f>
        <v>-47.667643062223846</v>
      </c>
      <c r="D74" s="28">
        <f t="shared" si="48"/>
        <v>-48.044117111383258</v>
      </c>
      <c r="E74" s="28">
        <f t="shared" si="48"/>
        <v>-84.39550128681455</v>
      </c>
      <c r="F74" s="28">
        <f t="shared" si="48"/>
        <v>173.17480368571947</v>
      </c>
      <c r="G74" s="28">
        <f t="shared" si="48"/>
        <v>8.8146293229083827</v>
      </c>
      <c r="H74" s="28"/>
      <c r="I74" s="28">
        <f t="shared" si="48"/>
        <v>-71.317194027314969</v>
      </c>
      <c r="J74" s="25">
        <f t="shared" si="48"/>
        <v>39.552616017874129</v>
      </c>
      <c r="O74" s="61"/>
      <c r="P74" s="61"/>
      <c r="Q74" s="61"/>
      <c r="R74" s="61"/>
      <c r="S74" s="61"/>
      <c r="T74" s="62"/>
      <c r="U74" s="61"/>
      <c r="V74" s="61"/>
      <c r="W74" s="61"/>
      <c r="Z74" s="23" t="s">
        <v>54</v>
      </c>
      <c r="AA74" s="27">
        <f t="shared" ref="AA74:AI77" si="49">(AA42-AA16)/AA16*100</f>
        <v>-15.731388622310453</v>
      </c>
      <c r="AB74" s="28">
        <f t="shared" si="49"/>
        <v>7.369758846301426E-2</v>
      </c>
      <c r="AC74" s="28">
        <f t="shared" si="49"/>
        <v>0.2103831102953771</v>
      </c>
      <c r="AD74" s="28">
        <f t="shared" si="49"/>
        <v>-50.718702340239687</v>
      </c>
      <c r="AE74" s="28">
        <f t="shared" si="49"/>
        <v>-34.04947405957143</v>
      </c>
      <c r="AF74" s="28">
        <f t="shared" si="49"/>
        <v>-17.984106606342394</v>
      </c>
      <c r="AG74" s="28">
        <f t="shared" si="49"/>
        <v>2278.1348471001015</v>
      </c>
      <c r="AH74" s="28">
        <f t="shared" si="49"/>
        <v>18.028126114912393</v>
      </c>
      <c r="AI74" s="25">
        <f t="shared" si="49"/>
        <v>122.98025866333167</v>
      </c>
      <c r="AJ74" s="2"/>
      <c r="AL74" s="33" t="s">
        <v>47</v>
      </c>
      <c r="AM74" s="35">
        <f>COUNT(AM65:AM71)</f>
        <v>5</v>
      </c>
      <c r="AN74" s="35">
        <f t="shared" ref="AN74:AU74" si="50">COUNT(AN65:AN71)</f>
        <v>6</v>
      </c>
      <c r="AO74" s="35">
        <f t="shared" si="50"/>
        <v>6</v>
      </c>
      <c r="AP74" s="35">
        <f t="shared" si="50"/>
        <v>6</v>
      </c>
      <c r="AQ74" s="35">
        <f t="shared" si="50"/>
        <v>6</v>
      </c>
      <c r="AR74" s="35">
        <f t="shared" si="50"/>
        <v>4</v>
      </c>
      <c r="AS74" s="35">
        <f t="shared" si="50"/>
        <v>6</v>
      </c>
      <c r="AT74" s="35">
        <f t="shared" si="50"/>
        <v>6</v>
      </c>
      <c r="AU74" s="35">
        <f t="shared" si="50"/>
        <v>6</v>
      </c>
    </row>
    <row r="75" spans="1:47" x14ac:dyDescent="0.25">
      <c r="A75" s="2" t="s">
        <v>55</v>
      </c>
      <c r="B75" s="27">
        <f t="shared" ref="B75:J75" si="51">(B44-B17)/B17*100</f>
        <v>0.61514088191938932</v>
      </c>
      <c r="C75" s="28">
        <f t="shared" si="51"/>
        <v>34.204258538114168</v>
      </c>
      <c r="D75" s="28">
        <f t="shared" si="51"/>
        <v>-6.8837854474202844</v>
      </c>
      <c r="E75" s="28">
        <f t="shared" si="51"/>
        <v>68.276451149874646</v>
      </c>
      <c r="F75" s="28">
        <f t="shared" si="51"/>
        <v>-0.26315742156566729</v>
      </c>
      <c r="G75" s="28">
        <f t="shared" si="51"/>
        <v>-2.8427707796106083</v>
      </c>
      <c r="H75" s="28">
        <f t="shared" si="51"/>
        <v>63.236212981778095</v>
      </c>
      <c r="I75" s="28">
        <f t="shared" si="51"/>
        <v>5.2587048153100406</v>
      </c>
      <c r="J75" s="25">
        <f t="shared" si="51"/>
        <v>6.7416362459576327</v>
      </c>
      <c r="O75" s="41"/>
      <c r="P75" s="41"/>
      <c r="Q75" s="41"/>
      <c r="R75" s="41"/>
      <c r="S75" s="41"/>
      <c r="T75" s="41"/>
      <c r="U75" s="41"/>
      <c r="V75" s="41"/>
      <c r="W75" s="41"/>
      <c r="Z75" s="23" t="s">
        <v>56</v>
      </c>
      <c r="AA75" s="27">
        <f t="shared" si="49"/>
        <v>270.28417486983727</v>
      </c>
      <c r="AB75" s="28">
        <f t="shared" si="49"/>
        <v>-28.710782653608387</v>
      </c>
      <c r="AC75" s="28">
        <f t="shared" si="49"/>
        <v>-99.087920662573481</v>
      </c>
      <c r="AD75" s="28"/>
      <c r="AE75" s="28">
        <f t="shared" si="49"/>
        <v>-54.861673329195703</v>
      </c>
      <c r="AF75" s="28">
        <f t="shared" si="49"/>
        <v>-26.205954342373179</v>
      </c>
      <c r="AG75" s="28"/>
      <c r="AH75" s="28">
        <f t="shared" si="49"/>
        <v>343.51959254607311</v>
      </c>
      <c r="AI75" s="25">
        <f t="shared" si="49"/>
        <v>-0.21934355363913399</v>
      </c>
      <c r="AJ75" s="2"/>
    </row>
    <row r="76" spans="1:47" x14ac:dyDescent="0.25">
      <c r="A76" s="23" t="s">
        <v>57</v>
      </c>
      <c r="B76" s="27">
        <f t="shared" ref="B76:J76" si="52">(B45-B18)/B18*100</f>
        <v>-6.7458379890445217</v>
      </c>
      <c r="C76" s="28">
        <f t="shared" si="52"/>
        <v>-4.2469371545860088</v>
      </c>
      <c r="D76" s="28"/>
      <c r="E76" s="28">
        <f t="shared" si="52"/>
        <v>1.7322219706016333</v>
      </c>
      <c r="F76" s="28">
        <f t="shared" si="52"/>
        <v>-13.133006325301826</v>
      </c>
      <c r="G76" s="28">
        <f t="shared" si="52"/>
        <v>3.6859826842550318</v>
      </c>
      <c r="H76" s="28">
        <f t="shared" si="52"/>
        <v>13.777203839841098</v>
      </c>
      <c r="I76" s="28">
        <f t="shared" si="52"/>
        <v>210.09414312113788</v>
      </c>
      <c r="J76" s="25">
        <f t="shared" si="52"/>
        <v>140.35386917917631</v>
      </c>
      <c r="O76" s="64"/>
      <c r="P76" s="64"/>
      <c r="Q76" s="64"/>
      <c r="R76" s="64"/>
      <c r="S76" s="64"/>
      <c r="T76" s="64"/>
      <c r="U76" s="64"/>
      <c r="V76" s="64"/>
      <c r="W76" s="64"/>
      <c r="Z76" s="23" t="s">
        <v>87</v>
      </c>
      <c r="AA76" s="27">
        <f t="shared" si="49"/>
        <v>-36.381946104543935</v>
      </c>
      <c r="AB76" s="28">
        <f t="shared" si="49"/>
        <v>-38.266631082524718</v>
      </c>
      <c r="AC76" s="28">
        <f t="shared" si="49"/>
        <v>-69.641994912891974</v>
      </c>
      <c r="AD76" s="28"/>
      <c r="AE76" s="28">
        <f t="shared" si="49"/>
        <v>-3.1639994837136949</v>
      </c>
      <c r="AF76" s="28">
        <f t="shared" si="49"/>
        <v>19.826021200908443</v>
      </c>
      <c r="AG76" s="28">
        <f t="shared" si="49"/>
        <v>4.6953503388837365</v>
      </c>
      <c r="AH76" s="28"/>
      <c r="AI76" s="25">
        <f t="shared" si="49"/>
        <v>-80.653986532995631</v>
      </c>
      <c r="AJ76" s="2"/>
    </row>
    <row r="77" spans="1:47" ht="15.75" thickBot="1" x14ac:dyDescent="0.3">
      <c r="A77" s="23" t="s">
        <v>59</v>
      </c>
      <c r="B77" s="27">
        <f t="shared" ref="B77:J77" si="53">(B46-B19)/B19*100</f>
        <v>4.895697854939673</v>
      </c>
      <c r="C77" s="28">
        <f t="shared" si="53"/>
        <v>6.3050174115798869</v>
      </c>
      <c r="D77" s="28">
        <f t="shared" si="53"/>
        <v>1.5431569616648071</v>
      </c>
      <c r="E77" s="28">
        <f t="shared" si="53"/>
        <v>-17.661225206461147</v>
      </c>
      <c r="F77" s="28">
        <f t="shared" si="53"/>
        <v>-42.605215473763145</v>
      </c>
      <c r="G77" s="28">
        <f t="shared" si="53"/>
        <v>-13.427048486641766</v>
      </c>
      <c r="H77" s="28">
        <f t="shared" si="53"/>
        <v>37.986749844178419</v>
      </c>
      <c r="I77" s="28">
        <f t="shared" si="53"/>
        <v>236.35287735251387</v>
      </c>
      <c r="J77" s="25">
        <f t="shared" si="53"/>
        <v>-14.112575993474453</v>
      </c>
      <c r="Z77" s="32" t="s">
        <v>60</v>
      </c>
      <c r="AA77" s="29">
        <f t="shared" si="49"/>
        <v>-10.749029085680311</v>
      </c>
      <c r="AB77" s="30">
        <f t="shared" si="49"/>
        <v>3.8396011697505292</v>
      </c>
      <c r="AC77" s="30">
        <f t="shared" si="49"/>
        <v>18.036794404022206</v>
      </c>
      <c r="AD77" s="30">
        <f t="shared" si="49"/>
        <v>16.98678594138913</v>
      </c>
      <c r="AE77" s="30"/>
      <c r="AF77" s="30">
        <f t="shared" si="49"/>
        <v>67.078717769887803</v>
      </c>
      <c r="AG77" s="30">
        <f t="shared" si="49"/>
        <v>40.084030746849592</v>
      </c>
      <c r="AH77" s="30">
        <f t="shared" si="49"/>
        <v>191.73379318243786</v>
      </c>
      <c r="AI77" s="31"/>
      <c r="AJ77" s="2"/>
    </row>
    <row r="78" spans="1:47" x14ac:dyDescent="0.25">
      <c r="A78" s="23" t="s">
        <v>61</v>
      </c>
      <c r="B78" s="27">
        <f t="shared" ref="B78:J78" si="54">(B47-B20)/B20*100</f>
        <v>-1.2622358443110457</v>
      </c>
      <c r="C78" s="28">
        <f t="shared" si="54"/>
        <v>0.31819811081092364</v>
      </c>
      <c r="D78" s="28">
        <f t="shared" si="54"/>
        <v>18.338568082690035</v>
      </c>
      <c r="E78" s="28">
        <f t="shared" si="54"/>
        <v>3.2098627810457003</v>
      </c>
      <c r="F78" s="28">
        <f t="shared" si="54"/>
        <v>-7.9856055046035976</v>
      </c>
      <c r="G78" s="28">
        <f t="shared" si="54"/>
        <v>1.0853592258709486</v>
      </c>
      <c r="H78" s="28">
        <f t="shared" si="54"/>
        <v>-62.124085988699584</v>
      </c>
      <c r="I78" s="28"/>
      <c r="J78" s="25">
        <f t="shared" si="54"/>
        <v>-64.410611876740958</v>
      </c>
      <c r="Z78" t="s">
        <v>41</v>
      </c>
      <c r="AA78" s="17">
        <f>AVERAGE(AA63:AA77)</f>
        <v>10.889041763221124</v>
      </c>
      <c r="AB78" s="17">
        <f t="shared" ref="AB78:AI78" si="55">AVERAGE(AB63:AB77)</f>
        <v>-6.7786912755003641</v>
      </c>
      <c r="AC78" s="17">
        <f t="shared" si="55"/>
        <v>-13.411015661745637</v>
      </c>
      <c r="AD78" s="17">
        <f t="shared" si="55"/>
        <v>3.118910902413782</v>
      </c>
      <c r="AE78" s="17">
        <f t="shared" si="55"/>
        <v>-32.509885264288584</v>
      </c>
      <c r="AF78" s="17">
        <f t="shared" si="55"/>
        <v>19.023581200955778</v>
      </c>
      <c r="AG78" s="17">
        <f t="shared" si="55"/>
        <v>203.21308279904761</v>
      </c>
      <c r="AH78" s="17">
        <f t="shared" si="55"/>
        <v>34.899283420394944</v>
      </c>
      <c r="AI78" s="17">
        <f t="shared" si="55"/>
        <v>2.2582081964951213</v>
      </c>
      <c r="AJ78" s="2"/>
      <c r="AM78" s="63"/>
      <c r="AN78" s="63"/>
      <c r="AO78" s="63"/>
    </row>
    <row r="79" spans="1:47" x14ac:dyDescent="0.25">
      <c r="A79" s="23" t="s">
        <v>62</v>
      </c>
      <c r="B79" s="27">
        <f t="shared" ref="B79:I79" si="56">(B48-B21)/B21*100</f>
        <v>8.2070202963736599E-2</v>
      </c>
      <c r="C79" s="28">
        <f t="shared" si="56"/>
        <v>-1.0436849009329654</v>
      </c>
      <c r="D79" s="28">
        <f t="shared" si="56"/>
        <v>-5.847679461466897</v>
      </c>
      <c r="E79" s="28">
        <f t="shared" si="56"/>
        <v>3.9969871888504818</v>
      </c>
      <c r="F79" s="28">
        <f t="shared" si="56"/>
        <v>-14.709181149154704</v>
      </c>
      <c r="G79" s="28">
        <f t="shared" si="56"/>
        <v>-8.3010610924817421</v>
      </c>
      <c r="H79" s="28">
        <f t="shared" si="56"/>
        <v>-61.580590377210733</v>
      </c>
      <c r="I79" s="28">
        <f t="shared" si="56"/>
        <v>231.72533738710891</v>
      </c>
      <c r="J79" s="25"/>
      <c r="Z79" t="s">
        <v>44</v>
      </c>
      <c r="AA79" s="17">
        <f>_xlfn.STDEV.S(AA63:AA77)</f>
        <v>83.202671632513429</v>
      </c>
      <c r="AB79" s="17">
        <f t="shared" ref="AB79:AI79" si="57">_xlfn.STDEV.S(AB63:AB77)</f>
        <v>16.484546235995932</v>
      </c>
      <c r="AC79" s="17">
        <f t="shared" si="57"/>
        <v>44.693630399278234</v>
      </c>
      <c r="AD79" s="17">
        <f t="shared" si="57"/>
        <v>29.63565067243659</v>
      </c>
      <c r="AE79" s="17">
        <f t="shared" si="57"/>
        <v>26.343938567451456</v>
      </c>
      <c r="AF79" s="17">
        <f t="shared" si="57"/>
        <v>44.69765749015481</v>
      </c>
      <c r="AG79" s="17">
        <f t="shared" si="57"/>
        <v>690.50392528010423</v>
      </c>
      <c r="AH79" s="17">
        <f t="shared" si="57"/>
        <v>133.20360103439867</v>
      </c>
      <c r="AI79" s="17">
        <f t="shared" si="57"/>
        <v>82.737122715825095</v>
      </c>
      <c r="AJ79" s="2"/>
      <c r="AM79" s="65"/>
      <c r="AN79" s="65"/>
      <c r="AO79" s="65"/>
    </row>
    <row r="80" spans="1:47" x14ac:dyDescent="0.25">
      <c r="A80" s="23" t="s">
        <v>63</v>
      </c>
      <c r="B80" s="27">
        <f t="shared" ref="B80:J80" si="58">(B49-B22)/B22*100</f>
        <v>-5.5876489691117772</v>
      </c>
      <c r="C80" s="28">
        <f t="shared" si="58"/>
        <v>-2.1593793187967081</v>
      </c>
      <c r="D80" s="28">
        <f t="shared" si="58"/>
        <v>15.48192439473009</v>
      </c>
      <c r="E80" s="28">
        <f t="shared" si="58"/>
        <v>2.1304602901048688</v>
      </c>
      <c r="F80" s="28">
        <f t="shared" si="58"/>
        <v>-28.635096966505362</v>
      </c>
      <c r="G80" s="28">
        <f t="shared" si="58"/>
        <v>25.65017067846685</v>
      </c>
      <c r="H80" s="28">
        <f t="shared" si="58"/>
        <v>217.65180079715464</v>
      </c>
      <c r="I80" s="28"/>
      <c r="J80" s="25">
        <f t="shared" si="58"/>
        <v>135.5383933705738</v>
      </c>
      <c r="Z80" t="s">
        <v>47</v>
      </c>
      <c r="AA80">
        <f>COUNT(AA63:AA77)</f>
        <v>12</v>
      </c>
      <c r="AB80">
        <f t="shared" ref="AB80:AI80" si="59">COUNT(AB63:AB77)</f>
        <v>12</v>
      </c>
      <c r="AC80">
        <f t="shared" si="59"/>
        <v>13</v>
      </c>
      <c r="AD80">
        <f t="shared" si="59"/>
        <v>10</v>
      </c>
      <c r="AE80">
        <f t="shared" si="59"/>
        <v>12</v>
      </c>
      <c r="AF80">
        <f t="shared" si="59"/>
        <v>11</v>
      </c>
      <c r="AG80">
        <f t="shared" si="59"/>
        <v>11</v>
      </c>
      <c r="AH80">
        <f t="shared" si="59"/>
        <v>12</v>
      </c>
      <c r="AI80">
        <f t="shared" si="59"/>
        <v>11</v>
      </c>
      <c r="AJ80" s="2"/>
      <c r="AM80" s="65"/>
      <c r="AN80" s="65"/>
      <c r="AO80" s="65"/>
    </row>
    <row r="81" spans="1:47" x14ac:dyDescent="0.25">
      <c r="A81" s="23" t="s">
        <v>64</v>
      </c>
      <c r="B81" s="27">
        <f t="shared" ref="B81:J81" si="60">(B50-B23)/B23*100</f>
        <v>-6.779639775738695</v>
      </c>
      <c r="C81" s="28">
        <f t="shared" si="60"/>
        <v>-4.4779956284977954E-2</v>
      </c>
      <c r="D81" s="28">
        <f t="shared" si="60"/>
        <v>9.9311884465259119</v>
      </c>
      <c r="E81" s="28">
        <f t="shared" si="60"/>
        <v>-10.208031454528991</v>
      </c>
      <c r="F81" s="28">
        <f t="shared" si="60"/>
        <v>-11.306022166987765</v>
      </c>
      <c r="G81" s="28">
        <f t="shared" si="60"/>
        <v>-0.18918164335644136</v>
      </c>
      <c r="H81" s="28">
        <f t="shared" si="60"/>
        <v>-18.946864205657739</v>
      </c>
      <c r="I81" s="28">
        <f t="shared" si="60"/>
        <v>-29.641395905556035</v>
      </c>
      <c r="J81" s="25">
        <f t="shared" si="60"/>
        <v>2.6659980545310087</v>
      </c>
      <c r="AJ81" s="2"/>
    </row>
    <row r="82" spans="1:47" x14ac:dyDescent="0.25">
      <c r="A82" s="23" t="s">
        <v>65</v>
      </c>
      <c r="B82" s="27"/>
      <c r="C82" s="28"/>
      <c r="D82" s="28">
        <f t="shared" ref="D82:I82" si="61">(D51-D24)/D24*100</f>
        <v>-76.650782839403902</v>
      </c>
      <c r="E82" s="28">
        <f t="shared" si="61"/>
        <v>-13.568042784428522</v>
      </c>
      <c r="F82" s="28">
        <f t="shared" si="61"/>
        <v>-89.072584463553312</v>
      </c>
      <c r="G82" s="28"/>
      <c r="H82" s="28">
        <f t="shared" si="61"/>
        <v>-87.767359115537374</v>
      </c>
      <c r="I82" s="28">
        <f t="shared" si="61"/>
        <v>-38.380510530796116</v>
      </c>
      <c r="J82" s="25"/>
      <c r="AJ82" s="2"/>
    </row>
    <row r="83" spans="1:47" ht="15.75" thickBot="1" x14ac:dyDescent="0.3">
      <c r="A83" s="46" t="s">
        <v>66</v>
      </c>
      <c r="B83" s="29">
        <f t="shared" ref="B83:G83" si="62">(B52-B25)/B25*100</f>
        <v>-3.9865784940480791</v>
      </c>
      <c r="C83" s="30">
        <f t="shared" si="62"/>
        <v>0.73371857484744163</v>
      </c>
      <c r="D83" s="30">
        <f t="shared" si="62"/>
        <v>-19.270448740193913</v>
      </c>
      <c r="E83" s="30">
        <f t="shared" si="62"/>
        <v>17.059203195111053</v>
      </c>
      <c r="F83" s="30">
        <f t="shared" si="62"/>
        <v>5.9450078830022974</v>
      </c>
      <c r="G83" s="30">
        <f t="shared" si="62"/>
        <v>59.692524164671958</v>
      </c>
      <c r="H83" s="30"/>
      <c r="I83" s="30"/>
      <c r="J83" s="31"/>
      <c r="AA83" s="66"/>
      <c r="AB83" s="66"/>
      <c r="AC83" s="66"/>
      <c r="AD83" s="66"/>
      <c r="AE83" s="66"/>
      <c r="AF83" s="66"/>
      <c r="AG83" s="66"/>
      <c r="AH83" s="66"/>
      <c r="AI83" s="66"/>
      <c r="AJ83" s="2"/>
    </row>
    <row r="84" spans="1:47" ht="15.75" x14ac:dyDescent="0.25">
      <c r="A84" s="33" t="s">
        <v>41</v>
      </c>
      <c r="B84" s="17">
        <f t="shared" ref="B84:J84" si="63">AVERAGE(B63:B83)</f>
        <v>-6.4514946370880999</v>
      </c>
      <c r="C84" s="17">
        <f t="shared" si="63"/>
        <v>1.7601158835342234</v>
      </c>
      <c r="D84" s="17">
        <f t="shared" si="63"/>
        <v>3.465732339296161</v>
      </c>
      <c r="E84" s="17">
        <f t="shared" si="63"/>
        <v>5.8757016862359448</v>
      </c>
      <c r="F84" s="17">
        <f t="shared" si="63"/>
        <v>-17.887104552539789</v>
      </c>
      <c r="G84" s="17">
        <f t="shared" si="63"/>
        <v>0.63876535742487606</v>
      </c>
      <c r="H84" s="17">
        <f t="shared" si="63"/>
        <v>50.981198555910801</v>
      </c>
      <c r="I84" s="17">
        <f t="shared" si="63"/>
        <v>162.9047213425504</v>
      </c>
      <c r="J84" s="17">
        <f t="shared" si="63"/>
        <v>28.160635786027225</v>
      </c>
      <c r="AJ84" s="2"/>
    </row>
    <row r="85" spans="1:47" ht="15.75" x14ac:dyDescent="0.25">
      <c r="A85" s="33" t="s">
        <v>44</v>
      </c>
      <c r="B85" s="17">
        <f t="shared" ref="B85:J85" si="64">_xlfn.STDEV.S(B63:B83)</f>
        <v>10.775518529602271</v>
      </c>
      <c r="C85" s="17">
        <f t="shared" si="64"/>
        <v>24.218531487757179</v>
      </c>
      <c r="D85" s="17">
        <f t="shared" si="64"/>
        <v>45.82118366836324</v>
      </c>
      <c r="E85" s="17">
        <f t="shared" si="64"/>
        <v>58.999234421569469</v>
      </c>
      <c r="F85" s="17">
        <f t="shared" si="64"/>
        <v>53.61088934865186</v>
      </c>
      <c r="G85" s="17">
        <f t="shared" si="64"/>
        <v>22.483748798530474</v>
      </c>
      <c r="H85" s="17">
        <f t="shared" si="64"/>
        <v>157.80802084666186</v>
      </c>
      <c r="I85" s="17">
        <f t="shared" si="64"/>
        <v>345.50913286361549</v>
      </c>
      <c r="J85" s="17">
        <f t="shared" si="64"/>
        <v>74.901436136844751</v>
      </c>
      <c r="AJ85" s="2"/>
    </row>
    <row r="86" spans="1:47" ht="15.75" x14ac:dyDescent="0.25">
      <c r="A86" s="33" t="s">
        <v>47</v>
      </c>
      <c r="B86" s="41">
        <f t="shared" ref="B86:J86" si="65">COUNT(B63:B83)</f>
        <v>19</v>
      </c>
      <c r="C86" s="41">
        <f t="shared" si="65"/>
        <v>18</v>
      </c>
      <c r="D86" s="41">
        <f t="shared" si="65"/>
        <v>18</v>
      </c>
      <c r="E86" s="41">
        <f t="shared" si="65"/>
        <v>19</v>
      </c>
      <c r="F86" s="41">
        <f t="shared" si="65"/>
        <v>20</v>
      </c>
      <c r="G86" s="41">
        <f t="shared" si="65"/>
        <v>19</v>
      </c>
      <c r="H86" s="41">
        <f t="shared" si="65"/>
        <v>17</v>
      </c>
      <c r="I86" s="41">
        <f t="shared" si="65"/>
        <v>15</v>
      </c>
      <c r="J86" s="41">
        <f t="shared" si="65"/>
        <v>16</v>
      </c>
      <c r="AJ86" s="2"/>
    </row>
    <row r="87" spans="1:47" ht="15.75" thickBot="1" x14ac:dyDescent="0.3">
      <c r="A87" s="67"/>
      <c r="B87" s="67"/>
      <c r="C87" s="67"/>
      <c r="D87" s="67"/>
      <c r="E87" s="67"/>
      <c r="F87" s="67"/>
      <c r="G87" s="67"/>
      <c r="H87" s="67"/>
      <c r="I87" s="67"/>
      <c r="J87" s="67"/>
      <c r="K87" s="67"/>
      <c r="L87" s="67"/>
      <c r="M87" s="67"/>
      <c r="N87" s="67"/>
      <c r="O87" s="67"/>
      <c r="P87" s="67"/>
      <c r="Q87" s="67"/>
      <c r="R87" s="67"/>
      <c r="S87" s="67"/>
      <c r="T87" s="67"/>
      <c r="U87" s="67"/>
      <c r="V87" s="67"/>
      <c r="W87" s="67"/>
      <c r="X87" s="67"/>
      <c r="Y87" s="67"/>
      <c r="Z87" s="67"/>
      <c r="AA87" s="67"/>
      <c r="AB87" s="67"/>
      <c r="AC87" s="67"/>
      <c r="AD87" s="67"/>
      <c r="AE87" s="67"/>
      <c r="AF87" s="67"/>
      <c r="AG87" s="67"/>
      <c r="AH87" s="67"/>
      <c r="AI87" s="67"/>
      <c r="AJ87" s="68"/>
      <c r="AK87" s="67"/>
      <c r="AL87" s="67"/>
      <c r="AM87" s="67"/>
      <c r="AN87" s="67"/>
      <c r="AO87" s="67"/>
      <c r="AP87" s="67"/>
      <c r="AQ87" s="67"/>
      <c r="AR87" s="67"/>
      <c r="AS87" s="67"/>
      <c r="AT87" s="67"/>
      <c r="AU87" s="67"/>
    </row>
    <row r="88" spans="1:47" ht="15.75" thickTop="1" x14ac:dyDescent="0.25">
      <c r="Z88" s="69"/>
      <c r="AJ88" s="2"/>
    </row>
    <row r="89" spans="1:47" ht="18.75" customHeight="1" x14ac:dyDescent="0.3">
      <c r="I89" s="144" t="s">
        <v>91</v>
      </c>
      <c r="J89" s="144"/>
      <c r="K89" s="144"/>
      <c r="L89" s="144"/>
      <c r="M89" s="144"/>
      <c r="N89" s="70" t="s">
        <v>4</v>
      </c>
      <c r="O89" s="71" t="s">
        <v>6</v>
      </c>
      <c r="P89" s="71" t="s">
        <v>7</v>
      </c>
      <c r="Q89" s="71" t="s">
        <v>8</v>
      </c>
      <c r="R89" s="71" t="s">
        <v>9</v>
      </c>
      <c r="S89" s="71" t="s">
        <v>10</v>
      </c>
      <c r="T89" s="72" t="s">
        <v>11</v>
      </c>
      <c r="U89" s="71" t="s">
        <v>12</v>
      </c>
      <c r="V89" s="71" t="s">
        <v>13</v>
      </c>
      <c r="W89" s="72" t="s">
        <v>14</v>
      </c>
      <c r="Y89" s="73"/>
      <c r="Z89" s="3" t="s">
        <v>4</v>
      </c>
      <c r="AA89" s="71" t="s">
        <v>6</v>
      </c>
      <c r="AB89" s="71" t="s">
        <v>7</v>
      </c>
      <c r="AC89" s="71" t="s">
        <v>8</v>
      </c>
      <c r="AD89" s="71" t="s">
        <v>9</v>
      </c>
      <c r="AE89" s="71" t="s">
        <v>10</v>
      </c>
      <c r="AF89" s="72" t="s">
        <v>11</v>
      </c>
      <c r="AG89" s="71" t="s">
        <v>12</v>
      </c>
      <c r="AH89" s="71" t="s">
        <v>13</v>
      </c>
      <c r="AI89" s="72" t="s">
        <v>14</v>
      </c>
      <c r="AJ89" s="2"/>
    </row>
    <row r="90" spans="1:47" ht="15.75" x14ac:dyDescent="0.25">
      <c r="I90" s="144"/>
      <c r="J90" s="144"/>
      <c r="K90" s="144"/>
      <c r="L90" s="144"/>
      <c r="M90" s="144"/>
      <c r="N90" s="50" t="s">
        <v>85</v>
      </c>
      <c r="O90" s="17">
        <f t="shared" ref="O90:W90" si="66">_xlfn.T.TEST(O5:O10,B5:B25,2,3)</f>
        <v>0.10362688726216455</v>
      </c>
      <c r="P90" s="102">
        <f t="shared" si="66"/>
        <v>9.8730950270550621E-2</v>
      </c>
      <c r="Q90" s="17">
        <f t="shared" si="66"/>
        <v>0.98192303210980703</v>
      </c>
      <c r="R90" s="17">
        <f t="shared" si="66"/>
        <v>0.16983447862688555</v>
      </c>
      <c r="S90" s="17">
        <f t="shared" si="66"/>
        <v>0.21508045474176893</v>
      </c>
      <c r="T90" s="17">
        <f t="shared" si="66"/>
        <v>0.23564954858726223</v>
      </c>
      <c r="U90" s="17">
        <f t="shared" si="66"/>
        <v>0.32128391101588</v>
      </c>
      <c r="V90" s="17">
        <f t="shared" si="66"/>
        <v>0.3708818989585414</v>
      </c>
      <c r="W90" s="17">
        <f t="shared" si="66"/>
        <v>0.24639922406010265</v>
      </c>
      <c r="Y90" s="73"/>
      <c r="Z90" s="75" t="s">
        <v>85</v>
      </c>
      <c r="AA90" s="17">
        <f t="shared" ref="AA90:AI90" si="67">_xlfn.T.TEST(AA5:AA19,B5:B25,2,3)</f>
        <v>0.3365556393735738</v>
      </c>
      <c r="AB90" s="17">
        <f t="shared" si="67"/>
        <v>0.34492789898744391</v>
      </c>
      <c r="AC90" s="17">
        <f t="shared" si="67"/>
        <v>0.46132412960621094</v>
      </c>
      <c r="AD90" s="17">
        <f t="shared" si="67"/>
        <v>0.45898248754153304</v>
      </c>
      <c r="AE90" s="17">
        <f t="shared" si="67"/>
        <v>0.46616850344324268</v>
      </c>
      <c r="AF90" s="17">
        <f t="shared" si="67"/>
        <v>0.84566139369594173</v>
      </c>
      <c r="AG90" s="17">
        <f t="shared" si="67"/>
        <v>0.86431190061015117</v>
      </c>
      <c r="AH90" s="17">
        <f t="shared" si="67"/>
        <v>0.12948790570599417</v>
      </c>
      <c r="AI90" s="17">
        <f t="shared" si="67"/>
        <v>0.36173172770772366</v>
      </c>
      <c r="AJ90" s="76"/>
    </row>
    <row r="91" spans="1:47" x14ac:dyDescent="0.25">
      <c r="N91" s="77" t="s">
        <v>86</v>
      </c>
      <c r="O91" s="17">
        <f>(O11-B26)/SQRT(B27^2 + O12^2)</f>
        <v>-0.70725385494054671</v>
      </c>
      <c r="P91" s="102">
        <f t="shared" ref="P91:W91" si="68">(P11-C26)/SQRT(C27^2 + P12^2)</f>
        <v>-0.85177158645825268</v>
      </c>
      <c r="Q91" s="17">
        <f t="shared" si="68"/>
        <v>-8.845065458989403E-3</v>
      </c>
      <c r="R91" s="17">
        <f t="shared" si="68"/>
        <v>-0.56524864716429091</v>
      </c>
      <c r="S91" s="17">
        <f t="shared" si="68"/>
        <v>-0.44099538044616476</v>
      </c>
      <c r="T91" s="17">
        <f t="shared" si="68"/>
        <v>-0.32699064959957053</v>
      </c>
      <c r="U91" s="17">
        <f t="shared" si="68"/>
        <v>0.37168638557449235</v>
      </c>
      <c r="V91" s="17">
        <f t="shared" si="68"/>
        <v>0.31657385369791785</v>
      </c>
      <c r="W91" s="17">
        <f t="shared" si="68"/>
        <v>0.50460699106240514</v>
      </c>
      <c r="Z91" s="77" t="s">
        <v>86</v>
      </c>
      <c r="AA91" s="17">
        <f>(AA20-B26)/SQRT(B27^2 + AA21^2)</f>
        <v>-0.26643537081928315</v>
      </c>
      <c r="AB91" s="17">
        <f t="shared" ref="AB91:AI91" si="69">(AB20-C26)/SQRT(C27^2 + AB21^2)</f>
        <v>-0.25144889223605982</v>
      </c>
      <c r="AC91" s="17">
        <f t="shared" si="69"/>
        <v>0.20303894355149962</v>
      </c>
      <c r="AD91" s="17">
        <f t="shared" si="69"/>
        <v>0.20141381640032882</v>
      </c>
      <c r="AE91" s="17">
        <f t="shared" si="69"/>
        <v>0.19897574170632951</v>
      </c>
      <c r="AF91" s="17">
        <f t="shared" si="69"/>
        <v>-5.4723714081380291E-2</v>
      </c>
      <c r="AG91" s="17">
        <f t="shared" si="69"/>
        <v>4.5917449506664355E-2</v>
      </c>
      <c r="AH91" s="17">
        <f t="shared" si="69"/>
        <v>0.42105260380082782</v>
      </c>
      <c r="AI91" s="17">
        <f t="shared" si="69"/>
        <v>0.26629153888857104</v>
      </c>
      <c r="AJ91" s="2"/>
    </row>
    <row r="92" spans="1:47" ht="18.75" x14ac:dyDescent="0.3">
      <c r="N92" s="38"/>
      <c r="O92" s="17"/>
      <c r="P92" s="17"/>
      <c r="Q92" s="17"/>
      <c r="R92" s="17"/>
      <c r="S92" s="17"/>
      <c r="T92" s="17"/>
      <c r="U92" s="17"/>
      <c r="V92" s="17"/>
      <c r="W92" s="17"/>
      <c r="Z92" s="81"/>
      <c r="AA92" s="17"/>
      <c r="AB92" s="17"/>
      <c r="AC92" s="17"/>
      <c r="AD92" s="17"/>
      <c r="AE92" s="17"/>
      <c r="AF92" s="17"/>
      <c r="AG92" s="17"/>
      <c r="AH92" s="17"/>
      <c r="AI92" s="17"/>
      <c r="AJ92" s="2"/>
    </row>
    <row r="93" spans="1:47" ht="18.75" x14ac:dyDescent="0.3">
      <c r="B93" s="66"/>
      <c r="C93" s="66"/>
      <c r="D93" s="66"/>
      <c r="E93" s="66"/>
      <c r="F93" s="66"/>
      <c r="G93" s="66"/>
      <c r="H93" s="66"/>
      <c r="I93" s="66"/>
      <c r="J93" s="66"/>
      <c r="N93" s="82" t="s">
        <v>67</v>
      </c>
      <c r="O93" s="17" t="s">
        <v>6</v>
      </c>
      <c r="P93" s="17" t="s">
        <v>7</v>
      </c>
      <c r="Q93" s="17" t="s">
        <v>8</v>
      </c>
      <c r="R93" s="17" t="s">
        <v>9</v>
      </c>
      <c r="S93" s="17" t="s">
        <v>10</v>
      </c>
      <c r="T93" s="17" t="s">
        <v>11</v>
      </c>
      <c r="U93" s="17" t="s">
        <v>12</v>
      </c>
      <c r="V93" s="17" t="s">
        <v>13</v>
      </c>
      <c r="W93" s="17" t="s">
        <v>14</v>
      </c>
      <c r="Y93" s="73"/>
      <c r="Z93" s="85" t="s">
        <v>67</v>
      </c>
      <c r="AA93" s="17" t="s">
        <v>6</v>
      </c>
      <c r="AB93" s="17" t="s">
        <v>7</v>
      </c>
      <c r="AC93" s="17" t="s">
        <v>8</v>
      </c>
      <c r="AD93" s="17" t="s">
        <v>9</v>
      </c>
      <c r="AE93" s="17" t="s">
        <v>10</v>
      </c>
      <c r="AF93" s="17" t="s">
        <v>11</v>
      </c>
      <c r="AG93" s="17" t="s">
        <v>12</v>
      </c>
      <c r="AH93" s="17" t="s">
        <v>13</v>
      </c>
      <c r="AI93" s="17" t="s">
        <v>14</v>
      </c>
      <c r="AJ93" s="2"/>
    </row>
    <row r="94" spans="1:47" ht="15.75" x14ac:dyDescent="0.25">
      <c r="A94" s="64"/>
      <c r="B94" s="64"/>
      <c r="C94" s="64"/>
      <c r="D94" s="64"/>
      <c r="E94" s="64"/>
      <c r="F94" s="64"/>
      <c r="G94" s="64"/>
      <c r="H94" s="64"/>
      <c r="I94" s="64"/>
      <c r="N94" s="86" t="s">
        <v>85</v>
      </c>
      <c r="O94" s="17">
        <f t="shared" ref="O94:V94" si="70">_xlfn.T.TEST(O32:O37,B32:B52,2,3)</f>
        <v>0.6949041799932334</v>
      </c>
      <c r="P94" s="102">
        <f t="shared" si="70"/>
        <v>8.0640766359110314E-2</v>
      </c>
      <c r="Q94" s="17">
        <f t="shared" si="70"/>
        <v>0.31878560458363564</v>
      </c>
      <c r="R94" s="17">
        <f t="shared" si="70"/>
        <v>0.33200172854574539</v>
      </c>
      <c r="S94" s="17">
        <f t="shared" si="70"/>
        <v>0.62496059348719468</v>
      </c>
      <c r="T94" s="17">
        <f t="shared" si="70"/>
        <v>0.90174835761688366</v>
      </c>
      <c r="U94" s="17">
        <f t="shared" si="70"/>
        <v>0.30218922180282576</v>
      </c>
      <c r="V94" s="17">
        <f t="shared" si="70"/>
        <v>0.27134957733347698</v>
      </c>
      <c r="W94" s="17">
        <f>_xlfn.T.TEST(W32:W37,J32:J52,2,3)</f>
        <v>0.34056953086375252</v>
      </c>
      <c r="Z94" s="88" t="s">
        <v>85</v>
      </c>
      <c r="AA94" s="17">
        <f>_xlfn.T.TEST(AA31:AA45,B32:B52,2,3)</f>
        <v>0.19638072951849145</v>
      </c>
      <c r="AB94" s="17">
        <f t="shared" ref="AB94:AH94" si="71">_xlfn.T.TEST(AB31:AB45,C32:C52,2,3)</f>
        <v>0.15498085443830181</v>
      </c>
      <c r="AC94" s="17">
        <f t="shared" si="71"/>
        <v>0.42497758529923479</v>
      </c>
      <c r="AD94" s="17">
        <f t="shared" si="71"/>
        <v>0.54261037703463821</v>
      </c>
      <c r="AE94" s="17">
        <f t="shared" si="71"/>
        <v>0.66444953225923209</v>
      </c>
      <c r="AF94" s="17">
        <f t="shared" si="71"/>
        <v>0.6014863480484911</v>
      </c>
      <c r="AG94" s="17">
        <f t="shared" si="71"/>
        <v>0.93035989511520956</v>
      </c>
      <c r="AH94" s="17">
        <f t="shared" si="71"/>
        <v>0.2928813105105057</v>
      </c>
      <c r="AI94" s="17">
        <f>_xlfn.T.TEST(AI31:AI45,J32:J52,2,3)</f>
        <v>0.78550953119202882</v>
      </c>
      <c r="AJ94" s="2"/>
    </row>
    <row r="95" spans="1:47" x14ac:dyDescent="0.25">
      <c r="N95" s="77" t="s">
        <v>86</v>
      </c>
      <c r="O95" s="17">
        <f>(O38-B53)/SQRT(O39^2 + B54^2)</f>
        <v>-0.15351387578649389</v>
      </c>
      <c r="P95" s="102">
        <f t="shared" ref="P95:W95" si="72">(P38-C53)/SQRT(P39^2 + C54^2)</f>
        <v>-0.73469870379341651</v>
      </c>
      <c r="Q95" s="17">
        <f t="shared" si="72"/>
        <v>0.31619416505447934</v>
      </c>
      <c r="R95" s="17">
        <f t="shared" si="72"/>
        <v>0.40633185923669812</v>
      </c>
      <c r="S95" s="17">
        <f t="shared" si="72"/>
        <v>0.1722754505190528</v>
      </c>
      <c r="T95" s="17">
        <f t="shared" si="72"/>
        <v>-4.0728251357966178E-2</v>
      </c>
      <c r="U95" s="17">
        <f t="shared" si="72"/>
        <v>0.39736047560033283</v>
      </c>
      <c r="V95" s="17">
        <f t="shared" si="72"/>
        <v>0.40589906613027293</v>
      </c>
      <c r="W95" s="17">
        <f t="shared" si="72"/>
        <v>0.37514917698812567</v>
      </c>
      <c r="Z95" s="77" t="s">
        <v>86</v>
      </c>
      <c r="AA95" s="17">
        <f>(AA46-B53)/SQRT(B54^2 + AA47^2)</f>
        <v>-0.33034795985566923</v>
      </c>
      <c r="AB95" s="17">
        <f t="shared" ref="AB95:AI95" si="73">(AB46-C53)/SQRT(C54^2 + AB47^2)</f>
        <v>-0.39371696339509454</v>
      </c>
      <c r="AC95" s="17">
        <f t="shared" si="73"/>
        <v>-0.20982528301863487</v>
      </c>
      <c r="AD95" s="17">
        <f t="shared" si="73"/>
        <v>0.16450400389037584</v>
      </c>
      <c r="AE95" s="17">
        <f t="shared" si="73"/>
        <v>-0.11014140543058101</v>
      </c>
      <c r="AF95" s="17">
        <f t="shared" si="73"/>
        <v>0.14414948194592189</v>
      </c>
      <c r="AG95" s="17">
        <f t="shared" si="73"/>
        <v>2.3440613299873979E-2</v>
      </c>
      <c r="AH95" s="17">
        <f t="shared" si="73"/>
        <v>0.30482005311120786</v>
      </c>
      <c r="AI95" s="17">
        <f t="shared" si="73"/>
        <v>-7.4407647223050946E-2</v>
      </c>
      <c r="AJ95" s="2"/>
    </row>
    <row r="96" spans="1:47" x14ac:dyDescent="0.25">
      <c r="O96" s="17"/>
      <c r="P96" s="17"/>
      <c r="Q96" s="17"/>
      <c r="R96" s="17"/>
      <c r="S96" s="17"/>
      <c r="T96" s="17"/>
      <c r="U96" s="17"/>
      <c r="V96" s="17"/>
      <c r="W96" s="17"/>
      <c r="Z96" s="81"/>
      <c r="AA96" s="17"/>
      <c r="AB96" s="17"/>
      <c r="AC96" s="17"/>
      <c r="AD96" s="17"/>
      <c r="AE96" s="17"/>
      <c r="AF96" s="17"/>
      <c r="AG96" s="17"/>
      <c r="AH96" s="17"/>
      <c r="AI96" s="17"/>
      <c r="AJ96" s="2"/>
    </row>
    <row r="97" spans="9:36" ht="18.75" x14ac:dyDescent="0.3">
      <c r="K97" s="89"/>
      <c r="L97" s="89"/>
      <c r="N97" s="70" t="s">
        <v>88</v>
      </c>
      <c r="O97" s="17" t="s">
        <v>6</v>
      </c>
      <c r="P97" s="17" t="s">
        <v>7</v>
      </c>
      <c r="Q97" s="17" t="s">
        <v>8</v>
      </c>
      <c r="R97" s="17" t="s">
        <v>9</v>
      </c>
      <c r="S97" s="17" t="s">
        <v>10</v>
      </c>
      <c r="T97" s="17" t="s">
        <v>11</v>
      </c>
      <c r="U97" s="17" t="s">
        <v>12</v>
      </c>
      <c r="V97" s="17" t="s">
        <v>13</v>
      </c>
      <c r="W97" s="17" t="s">
        <v>14</v>
      </c>
      <c r="Y97" s="73"/>
      <c r="Z97" s="38" t="s">
        <v>88</v>
      </c>
      <c r="AA97" s="17" t="s">
        <v>6</v>
      </c>
      <c r="AB97" s="17" t="s">
        <v>7</v>
      </c>
      <c r="AC97" s="17" t="s">
        <v>8</v>
      </c>
      <c r="AD97" s="17" t="s">
        <v>9</v>
      </c>
      <c r="AE97" s="17" t="s">
        <v>10</v>
      </c>
      <c r="AF97" s="17" t="s">
        <v>11</v>
      </c>
      <c r="AG97" s="17" t="s">
        <v>12</v>
      </c>
      <c r="AH97" s="17" t="s">
        <v>13</v>
      </c>
      <c r="AI97" s="17" t="s">
        <v>14</v>
      </c>
      <c r="AJ97" s="2"/>
    </row>
    <row r="98" spans="9:36" ht="15.75" x14ac:dyDescent="0.25">
      <c r="N98" s="90" t="s">
        <v>85</v>
      </c>
      <c r="O98" s="17">
        <f t="shared" ref="O98:P98" si="74">_xlfn.T.TEST(O63:O68,B63:B83,2,3)</f>
        <v>0.41143779330411173</v>
      </c>
      <c r="P98" s="17">
        <f t="shared" si="74"/>
        <v>0.46530700314716694</v>
      </c>
      <c r="Q98" s="17">
        <f>_xlfn.T.TEST(Q63:Q68,D63:D83,2,3)</f>
        <v>0.33984391291420862</v>
      </c>
      <c r="R98" s="102">
        <f t="shared" ref="R98:W98" si="75">_xlfn.T.TEST(R63:R68,E63:E83,2,3)</f>
        <v>6.1695264953246003E-2</v>
      </c>
      <c r="S98" s="17">
        <f t="shared" si="75"/>
        <v>0.40916003133246825</v>
      </c>
      <c r="T98" s="17">
        <f t="shared" si="75"/>
        <v>0.36600619754740726</v>
      </c>
      <c r="U98" s="17">
        <f t="shared" si="75"/>
        <v>0.31354918358504957</v>
      </c>
      <c r="V98" s="17">
        <f t="shared" si="75"/>
        <v>0.12418402021622997</v>
      </c>
      <c r="W98" s="17">
        <f t="shared" si="75"/>
        <v>0.99565688858026413</v>
      </c>
      <c r="Z98" s="88" t="s">
        <v>85</v>
      </c>
      <c r="AA98" s="17">
        <f>_xlfn.T.TEST(AA63:AA77,B63:B83,2,3)</f>
        <v>0.4873201712018872</v>
      </c>
      <c r="AB98" s="17">
        <f>_xlfn.T.TEST(AB63:AB77,C63:C83,2,3)</f>
        <v>0.26030163070970425</v>
      </c>
      <c r="AC98" s="17">
        <f t="shared" ref="AC98:AI98" si="76">_xlfn.T.TEST(AC63:AC77,D63:D83,2,3)</f>
        <v>0.31396272577880802</v>
      </c>
      <c r="AD98" s="17">
        <f t="shared" si="76"/>
        <v>0.86826207280685697</v>
      </c>
      <c r="AE98" s="17">
        <f t="shared" si="76"/>
        <v>0.31145298365725832</v>
      </c>
      <c r="AF98" s="17">
        <f t="shared" si="76"/>
        <v>0.22497001851251594</v>
      </c>
      <c r="AG98" s="17">
        <f t="shared" si="76"/>
        <v>0.4874874127421045</v>
      </c>
      <c r="AH98" s="17">
        <f t="shared" si="76"/>
        <v>0.20339574204966274</v>
      </c>
      <c r="AI98" s="17">
        <f t="shared" si="76"/>
        <v>0.41602411991663701</v>
      </c>
      <c r="AJ98" s="2"/>
    </row>
    <row r="99" spans="9:36" x14ac:dyDescent="0.25">
      <c r="N99" s="92" t="s">
        <v>86</v>
      </c>
      <c r="O99" s="17">
        <f>(O69-B84)/SQRT(O70^2 + B85^2)</f>
        <v>0.40786194349520272</v>
      </c>
      <c r="P99" s="17">
        <f t="shared" ref="P99:W99" si="77">(P69-C84)/SQRT(P70^2 + C85^2)</f>
        <v>0.29870000212868719</v>
      </c>
      <c r="Q99" s="17">
        <f t="shared" si="77"/>
        <v>0.33599390909886923</v>
      </c>
      <c r="R99" s="102">
        <f t="shared" si="77"/>
        <v>1.0036943062319921</v>
      </c>
      <c r="S99" s="17">
        <f t="shared" si="77"/>
        <v>0.29949623973599304</v>
      </c>
      <c r="T99" s="17">
        <f t="shared" si="77"/>
        <v>0.3627978221592692</v>
      </c>
      <c r="U99" s="17">
        <f t="shared" si="77"/>
        <v>-0.27122961758593239</v>
      </c>
      <c r="V99" s="17">
        <f t="shared" si="77"/>
        <v>-0.4265775096400784</v>
      </c>
      <c r="W99" s="17">
        <f t="shared" si="77"/>
        <v>-1.9440654192167468E-3</v>
      </c>
      <c r="X99" s="93"/>
      <c r="Z99" s="77" t="s">
        <v>86</v>
      </c>
      <c r="AA99" s="17">
        <f>(AA78-B84)/SQRT(B85^2 + AA79^2)</f>
        <v>0.20668707866042735</v>
      </c>
      <c r="AB99" s="17">
        <f t="shared" ref="AB99:AI99" si="78">(AB78-C84)/SQRT(C85^2 + AB79^2)</f>
        <v>-0.29146293485626174</v>
      </c>
      <c r="AC99" s="17">
        <f t="shared" si="78"/>
        <v>-0.26366373848676555</v>
      </c>
      <c r="AD99" s="17">
        <f t="shared" si="78"/>
        <v>-4.1754312250262722E-2</v>
      </c>
      <c r="AE99" s="17">
        <f t="shared" si="78"/>
        <v>-0.24479897718449645</v>
      </c>
      <c r="AF99" s="17">
        <f t="shared" si="78"/>
        <v>0.36744657150237603</v>
      </c>
      <c r="AG99" s="17">
        <f t="shared" si="78"/>
        <v>0.21492354083013909</v>
      </c>
      <c r="AH99" s="17">
        <f t="shared" si="78"/>
        <v>-0.34568329834515554</v>
      </c>
      <c r="AI99" s="17">
        <f t="shared" si="78"/>
        <v>-0.23209038821094446</v>
      </c>
      <c r="AJ99" s="2"/>
    </row>
    <row r="100" spans="9:36" ht="15.75" thickBot="1" x14ac:dyDescent="0.3">
      <c r="N100" s="89"/>
      <c r="O100" s="108"/>
      <c r="P100" s="108"/>
      <c r="Q100" s="108"/>
      <c r="R100" s="108"/>
      <c r="S100" s="108"/>
      <c r="T100" s="108"/>
      <c r="U100" s="108"/>
      <c r="V100" s="108"/>
      <c r="W100" s="108"/>
    </row>
    <row r="101" spans="9:36" ht="19.5" thickTop="1" x14ac:dyDescent="0.3">
      <c r="I101" s="145" t="s">
        <v>92</v>
      </c>
      <c r="J101" s="145"/>
      <c r="K101" s="145"/>
      <c r="L101" s="145"/>
      <c r="M101" s="145"/>
      <c r="N101" s="109" t="s">
        <v>4</v>
      </c>
      <c r="O101" s="110" t="s">
        <v>6</v>
      </c>
      <c r="P101" s="110" t="s">
        <v>7</v>
      </c>
      <c r="Q101" s="110" t="s">
        <v>8</v>
      </c>
      <c r="R101" s="110" t="s">
        <v>9</v>
      </c>
      <c r="S101" s="110" t="s">
        <v>10</v>
      </c>
      <c r="T101" s="111" t="s">
        <v>11</v>
      </c>
      <c r="U101" s="110" t="s">
        <v>12</v>
      </c>
      <c r="V101" s="110" t="s">
        <v>13</v>
      </c>
      <c r="W101" s="111" t="s">
        <v>14</v>
      </c>
    </row>
    <row r="102" spans="9:36" ht="15.75" x14ac:dyDescent="0.25">
      <c r="I102" s="146"/>
      <c r="J102" s="146"/>
      <c r="K102" s="146"/>
      <c r="L102" s="146"/>
      <c r="M102" s="146"/>
      <c r="N102" s="88" t="s">
        <v>85</v>
      </c>
      <c r="O102" s="17">
        <f>_xlfn.T.TEST(O5:O10,AA5:AA19,2,3)</f>
        <v>0.27402611107471958</v>
      </c>
      <c r="P102" s="17">
        <f t="shared" ref="P102:R102" si="79">_xlfn.T.TEST(P5:P10,AB5:AB19,2,3)</f>
        <v>0.16227650934632101</v>
      </c>
      <c r="Q102" s="17">
        <f t="shared" si="79"/>
        <v>0.62160006014489455</v>
      </c>
      <c r="R102" s="102">
        <f t="shared" si="79"/>
        <v>9.7099633419507572E-2</v>
      </c>
      <c r="S102" s="17">
        <f>_xlfn.T.TEST(S5:S10,AE5:AE19,2,3)</f>
        <v>0.13402279327372194</v>
      </c>
      <c r="T102" s="17">
        <f t="shared" ref="T102:W102" si="80">_xlfn.T.TEST(T5:T10,AF5:AF19,2,3)</f>
        <v>0.67298285131983848</v>
      </c>
      <c r="U102" s="17">
        <f t="shared" si="80"/>
        <v>0.40076409799895296</v>
      </c>
      <c r="V102" s="17">
        <f t="shared" si="80"/>
        <v>0.56626974677238828</v>
      </c>
      <c r="W102" s="17">
        <f t="shared" si="80"/>
        <v>0.61552557761400062</v>
      </c>
    </row>
    <row r="103" spans="9:36" x14ac:dyDescent="0.25">
      <c r="N103" s="97" t="s">
        <v>86</v>
      </c>
      <c r="O103" s="17">
        <f>(O11-AA20)/SQRT(O12^2 + AA21^2)</f>
        <v>-0.42661779701360386</v>
      </c>
      <c r="P103" s="17">
        <f t="shared" ref="P103:W103" si="81">(P11-AB20)/SQRT(P12^2 + AB21^2)</f>
        <v>-0.688977793879751</v>
      </c>
      <c r="Q103" s="17">
        <f t="shared" si="81"/>
        <v>-0.17470080895435722</v>
      </c>
      <c r="R103" s="102">
        <f t="shared" si="81"/>
        <v>-0.67803352697382624</v>
      </c>
      <c r="S103" s="17">
        <f t="shared" si="81"/>
        <v>-0.48846812480714191</v>
      </c>
      <c r="T103" s="17">
        <f t="shared" si="81"/>
        <v>-0.12794606130960126</v>
      </c>
      <c r="U103" s="17">
        <f t="shared" si="81"/>
        <v>0.31796133427634543</v>
      </c>
      <c r="V103" s="17">
        <f t="shared" si="81"/>
        <v>-0.19395962981633133</v>
      </c>
      <c r="W103" s="17">
        <f t="shared" si="81"/>
        <v>0.18348741720626979</v>
      </c>
    </row>
    <row r="104" spans="9:36" x14ac:dyDescent="0.25">
      <c r="O104" s="17"/>
      <c r="P104" s="17"/>
      <c r="Q104" s="17"/>
      <c r="R104" s="17"/>
      <c r="S104" s="17"/>
      <c r="T104" s="17"/>
      <c r="U104" s="17"/>
      <c r="V104" s="17"/>
      <c r="W104" s="17"/>
    </row>
    <row r="105" spans="9:36" ht="18.75" x14ac:dyDescent="0.3">
      <c r="N105" s="70" t="s">
        <v>67</v>
      </c>
      <c r="O105" s="17" t="s">
        <v>6</v>
      </c>
      <c r="P105" s="17" t="s">
        <v>7</v>
      </c>
      <c r="Q105" s="17" t="s">
        <v>8</v>
      </c>
      <c r="R105" s="17" t="s">
        <v>9</v>
      </c>
      <c r="S105" s="17" t="s">
        <v>10</v>
      </c>
      <c r="T105" s="17" t="s">
        <v>11</v>
      </c>
      <c r="U105" s="17" t="s">
        <v>12</v>
      </c>
      <c r="V105" s="17" t="s">
        <v>13</v>
      </c>
      <c r="W105" s="17" t="s">
        <v>14</v>
      </c>
    </row>
    <row r="106" spans="9:36" ht="15.75" x14ac:dyDescent="0.25">
      <c r="N106" s="90" t="s">
        <v>85</v>
      </c>
      <c r="O106" s="17">
        <f>_xlfn.T.TEST(O32:O37,AA31:AA45,2,3)</f>
        <v>0.88490356948092508</v>
      </c>
      <c r="P106" s="17">
        <f t="shared" ref="P106:W106" si="82">_xlfn.T.TEST(P32:P37,AB31:AB45,2,3)</f>
        <v>0.36484953328044045</v>
      </c>
      <c r="Q106" s="17">
        <f t="shared" si="82"/>
        <v>0.12583535707894225</v>
      </c>
      <c r="R106" s="17">
        <f t="shared" si="82"/>
        <v>0.45918064834064976</v>
      </c>
      <c r="S106" s="17">
        <f t="shared" si="82"/>
        <v>0.45692805246626977</v>
      </c>
      <c r="T106" s="17">
        <f t="shared" si="82"/>
        <v>0.59460557884899123</v>
      </c>
      <c r="U106" s="17">
        <f t="shared" si="82"/>
        <v>0.34108482374591376</v>
      </c>
      <c r="V106" s="17">
        <f t="shared" si="82"/>
        <v>0.959982405929515</v>
      </c>
      <c r="W106" s="17">
        <f t="shared" si="82"/>
        <v>0.2900957352196874</v>
      </c>
    </row>
    <row r="107" spans="9:36" x14ac:dyDescent="0.25">
      <c r="N107" s="77" t="s">
        <v>86</v>
      </c>
      <c r="O107" s="17">
        <f>(O38-AA46)/SQRT(O39^2 + AA47^2)</f>
        <v>5.8656817755414245E-2</v>
      </c>
      <c r="P107" s="17">
        <f t="shared" ref="P107:W107" si="83">(P38-AB46)/SQRT(P39^2 + AB47^2)</f>
        <v>-0.34472098350792646</v>
      </c>
      <c r="Q107" s="17">
        <f t="shared" si="83"/>
        <v>0.51681422734950344</v>
      </c>
      <c r="R107" s="17">
        <f t="shared" si="83"/>
        <v>0.30925922625485019</v>
      </c>
      <c r="S107" s="17">
        <f t="shared" si="83"/>
        <v>0.29091360987412146</v>
      </c>
      <c r="T107" s="17">
        <f t="shared" si="83"/>
        <v>-0.18973129730139207</v>
      </c>
      <c r="U107" s="17">
        <f t="shared" si="83"/>
        <v>0.38336795197923029</v>
      </c>
      <c r="V107" s="17">
        <f t="shared" si="83"/>
        <v>-1.6537656958819688E-2</v>
      </c>
      <c r="W107" s="17">
        <f t="shared" si="83"/>
        <v>0.41653324876075759</v>
      </c>
    </row>
    <row r="108" spans="9:36" x14ac:dyDescent="0.25">
      <c r="O108" s="17"/>
      <c r="P108" s="17"/>
      <c r="Q108" s="17"/>
      <c r="R108" s="17"/>
      <c r="S108" s="17"/>
      <c r="T108" s="17"/>
      <c r="U108" s="17"/>
      <c r="V108" s="17"/>
      <c r="W108" s="17"/>
    </row>
    <row r="109" spans="9:36" ht="18.75" x14ac:dyDescent="0.3">
      <c r="N109" s="70" t="s">
        <v>88</v>
      </c>
      <c r="O109" s="17" t="s">
        <v>6</v>
      </c>
      <c r="P109" s="17" t="s">
        <v>7</v>
      </c>
      <c r="Q109" s="17" t="s">
        <v>8</v>
      </c>
      <c r="R109" s="17" t="s">
        <v>9</v>
      </c>
      <c r="S109" s="17" t="s">
        <v>10</v>
      </c>
      <c r="T109" s="17" t="s">
        <v>11</v>
      </c>
      <c r="U109" s="17" t="s">
        <v>12</v>
      </c>
      <c r="V109" s="17" t="s">
        <v>13</v>
      </c>
      <c r="W109" s="17" t="s">
        <v>14</v>
      </c>
    </row>
    <row r="110" spans="9:36" ht="15.75" x14ac:dyDescent="0.25">
      <c r="N110" s="90" t="s">
        <v>85</v>
      </c>
      <c r="O110" s="17">
        <f>_xlfn.T.TEST(O63:O68,AA63:AA77,2,3)</f>
        <v>0.64332334129207247</v>
      </c>
      <c r="P110" s="17">
        <f t="shared" ref="P110:W110" si="84">_xlfn.T.TEST(P63:P68,AB63:AB77,2,3)</f>
        <v>0.22386674524600417</v>
      </c>
      <c r="Q110" s="17">
        <f t="shared" si="84"/>
        <v>0.1157557863068628</v>
      </c>
      <c r="R110" s="102">
        <f t="shared" si="84"/>
        <v>5.8815350253217415E-2</v>
      </c>
      <c r="S110" s="17">
        <f t="shared" si="84"/>
        <v>0.19097782848784289</v>
      </c>
      <c r="T110" s="17">
        <f t="shared" si="84"/>
        <v>0.92134461089155351</v>
      </c>
      <c r="U110" s="17">
        <f t="shared" si="84"/>
        <v>0.36881770087087773</v>
      </c>
      <c r="V110" s="17">
        <f t="shared" si="84"/>
        <v>0.64032662258519091</v>
      </c>
      <c r="W110" s="17">
        <f t="shared" si="84"/>
        <v>0.5555131269686524</v>
      </c>
    </row>
    <row r="111" spans="9:36" x14ac:dyDescent="0.25">
      <c r="N111" s="77" t="s">
        <v>86</v>
      </c>
      <c r="O111" s="17">
        <f>(O69-AA78)/SQRT(O70^2 + AA79^2)</f>
        <v>0.19142161873721023</v>
      </c>
      <c r="P111" s="17">
        <f t="shared" ref="P111:W111" si="85">(P69-AB78)/SQRT(P70^2 + AB79^2)</f>
        <v>0.57924010494316702</v>
      </c>
      <c r="Q111" s="17">
        <f t="shared" si="85"/>
        <v>0.60493931596184836</v>
      </c>
      <c r="R111" s="102">
        <f t="shared" si="85"/>
        <v>1.1234438401610678</v>
      </c>
      <c r="S111" s="17">
        <f t="shared" si="85"/>
        <v>0.5795951880199457</v>
      </c>
      <c r="T111" s="17">
        <f t="shared" si="85"/>
        <v>-3.5453768055764272E-2</v>
      </c>
      <c r="U111" s="17">
        <f t="shared" si="85"/>
        <v>-0.28420656664401334</v>
      </c>
      <c r="V111" s="17">
        <f t="shared" si="85"/>
        <v>-0.1465950188217672</v>
      </c>
      <c r="W111" s="17">
        <f t="shared" si="85"/>
        <v>0.21883732761104011</v>
      </c>
    </row>
    <row r="112" spans="9:36" ht="15.75" thickBot="1" x14ac:dyDescent="0.3"/>
    <row r="113" spans="3:12" ht="15.75" thickBot="1" x14ac:dyDescent="0.3">
      <c r="C113" s="113" t="s">
        <v>6</v>
      </c>
      <c r="D113" s="114" t="s">
        <v>7</v>
      </c>
      <c r="E113" s="114" t="s">
        <v>8</v>
      </c>
      <c r="F113" s="114" t="s">
        <v>9</v>
      </c>
      <c r="G113" s="114" t="s">
        <v>10</v>
      </c>
      <c r="H113" s="114" t="s">
        <v>11</v>
      </c>
      <c r="I113" s="114" t="s">
        <v>12</v>
      </c>
      <c r="J113" s="114" t="s">
        <v>13</v>
      </c>
      <c r="K113" s="114" t="s">
        <v>14</v>
      </c>
    </row>
    <row r="114" spans="3:12" ht="15.75" thickTop="1" x14ac:dyDescent="0.25">
      <c r="C114" s="34"/>
      <c r="D114" s="34"/>
      <c r="E114" s="34"/>
      <c r="F114" s="34"/>
      <c r="G114" s="34"/>
      <c r="H114" s="34"/>
      <c r="I114" s="34"/>
      <c r="J114" s="34"/>
      <c r="K114" s="34"/>
    </row>
    <row r="115" spans="3:12" x14ac:dyDescent="0.25">
      <c r="C115" s="34"/>
      <c r="D115" s="34"/>
      <c r="E115" s="34"/>
      <c r="F115" s="34"/>
      <c r="G115" s="34"/>
      <c r="H115" s="34"/>
      <c r="I115" s="34"/>
      <c r="J115" s="34"/>
      <c r="K115" s="34"/>
    </row>
    <row r="116" spans="3:12" x14ac:dyDescent="0.25">
      <c r="K116" s="17"/>
    </row>
    <row r="117" spans="3:12" x14ac:dyDescent="0.25">
      <c r="C117" s="17"/>
      <c r="D117" s="17"/>
      <c r="E117" s="17"/>
      <c r="F117" s="17"/>
      <c r="G117" s="17"/>
      <c r="H117" s="17"/>
      <c r="I117" s="17"/>
      <c r="J117" s="17"/>
      <c r="K117" s="17"/>
    </row>
    <row r="118" spans="3:12" x14ac:dyDescent="0.25">
      <c r="C118" s="17"/>
      <c r="D118" s="17"/>
      <c r="E118" s="17"/>
      <c r="F118" s="17"/>
      <c r="G118" s="17"/>
      <c r="H118" s="17"/>
      <c r="I118" s="17"/>
      <c r="J118" s="17"/>
      <c r="K118" s="17"/>
    </row>
    <row r="119" spans="3:12" x14ac:dyDescent="0.25">
      <c r="K119" s="17"/>
    </row>
    <row r="120" spans="3:12" x14ac:dyDescent="0.25">
      <c r="C120" s="34"/>
      <c r="D120" s="34"/>
      <c r="E120" s="34"/>
      <c r="F120" s="34"/>
      <c r="G120" s="34"/>
      <c r="H120" s="34"/>
      <c r="I120" s="34"/>
      <c r="J120" s="34"/>
      <c r="K120" s="34"/>
      <c r="L120" s="34"/>
    </row>
    <row r="121" spans="3:12" x14ac:dyDescent="0.25">
      <c r="C121" s="34"/>
      <c r="D121" s="34"/>
      <c r="E121" s="34"/>
      <c r="F121" s="34"/>
      <c r="G121" s="34"/>
      <c r="H121" s="34"/>
      <c r="I121" s="34"/>
      <c r="J121" s="34"/>
      <c r="K121" s="34"/>
    </row>
    <row r="122" spans="3:12" x14ac:dyDescent="0.25">
      <c r="C122" s="34"/>
      <c r="D122" s="34"/>
      <c r="E122" s="34"/>
      <c r="F122" s="34"/>
      <c r="G122" s="34"/>
      <c r="H122" s="34"/>
      <c r="I122" s="34"/>
      <c r="J122" s="34"/>
      <c r="K122" s="34"/>
    </row>
    <row r="123" spans="3:12" x14ac:dyDescent="0.25">
      <c r="C123" s="34"/>
      <c r="D123" s="34"/>
      <c r="E123" s="34"/>
      <c r="F123" s="34"/>
      <c r="G123" s="34"/>
      <c r="H123" s="34"/>
      <c r="I123" s="34"/>
      <c r="J123" s="34"/>
      <c r="K123" s="34"/>
    </row>
    <row r="125" spans="3:12" x14ac:dyDescent="0.25">
      <c r="C125" s="34"/>
      <c r="D125" s="34"/>
      <c r="E125" s="34"/>
      <c r="F125" s="34"/>
      <c r="G125" s="34"/>
      <c r="H125" s="34"/>
      <c r="I125" s="34"/>
      <c r="J125" s="34"/>
      <c r="K125" s="34"/>
    </row>
    <row r="126" spans="3:12" x14ac:dyDescent="0.25">
      <c r="C126" s="34"/>
      <c r="D126" s="34"/>
      <c r="E126" s="34"/>
      <c r="F126" s="34"/>
      <c r="G126" s="34"/>
      <c r="H126" s="34"/>
      <c r="I126" s="34"/>
      <c r="J126" s="34"/>
      <c r="K126" s="34"/>
    </row>
    <row r="130" spans="3:11" x14ac:dyDescent="0.25">
      <c r="C130" s="17"/>
      <c r="D130" s="17"/>
      <c r="E130" s="17"/>
      <c r="F130" s="17"/>
      <c r="G130" s="17"/>
      <c r="H130" s="17"/>
      <c r="I130" s="17"/>
      <c r="J130" s="17"/>
      <c r="K130" s="17"/>
    </row>
    <row r="131" spans="3:11" x14ac:dyDescent="0.25">
      <c r="C131" s="17"/>
      <c r="D131" s="17"/>
      <c r="E131" s="17"/>
      <c r="F131" s="17"/>
      <c r="G131" s="17"/>
      <c r="H131" s="17"/>
      <c r="I131" s="17"/>
      <c r="J131" s="17"/>
      <c r="K131" s="17"/>
    </row>
    <row r="133" spans="3:11" x14ac:dyDescent="0.25">
      <c r="C133" s="17"/>
      <c r="D133" s="17"/>
      <c r="E133" s="17"/>
      <c r="F133" s="17"/>
      <c r="G133" s="17"/>
      <c r="H133" s="17"/>
      <c r="I133" s="17"/>
      <c r="J133" s="17"/>
      <c r="K133" s="17"/>
    </row>
    <row r="134" spans="3:11" x14ac:dyDescent="0.25">
      <c r="C134" s="17"/>
      <c r="D134" s="17"/>
      <c r="E134" s="17"/>
      <c r="F134" s="17"/>
      <c r="G134" s="17"/>
      <c r="H134" s="17"/>
      <c r="I134" s="17"/>
      <c r="J134" s="17"/>
      <c r="K134" s="17"/>
    </row>
  </sheetData>
  <mergeCells count="2">
    <mergeCell ref="I89:M90"/>
    <mergeCell ref="I101:M102"/>
  </mergeCells>
  <conditionalFormatting sqref="AA78:AI78 O69:W69 B84:J84">
    <cfRule type="colorScale" priority="4">
      <colorScale>
        <cfvo type="num" val="-100"/>
        <cfvo type="num" val="0"/>
        <cfvo type="num" val="100"/>
        <color rgb="FFF8696B"/>
        <color theme="0"/>
        <color rgb="FF63BE7B"/>
      </colorScale>
    </cfRule>
  </conditionalFormatting>
  <conditionalFormatting sqref="AA26:AI26">
    <cfRule type="colorScale" priority="5">
      <colorScale>
        <cfvo type="num" val="-100"/>
        <cfvo type="num" val="0"/>
        <cfvo type="num" val="100"/>
        <color rgb="FFF8696B"/>
        <color theme="0"/>
        <color rgb="FF63BE7B"/>
      </colorScale>
    </cfRule>
  </conditionalFormatting>
  <conditionalFormatting sqref="A94:I94">
    <cfRule type="colorScale" priority="3">
      <colorScale>
        <cfvo type="num" val="-100"/>
        <cfvo type="num" val="0"/>
        <cfvo type="num" val="100"/>
        <color rgb="FFF8696B"/>
        <color theme="0"/>
        <color rgb="FF63BE7B"/>
      </colorScale>
    </cfRule>
  </conditionalFormatting>
  <conditionalFormatting sqref="O76:W76">
    <cfRule type="colorScale" priority="2">
      <colorScale>
        <cfvo type="num" val="-100"/>
        <cfvo type="num" val="0"/>
        <cfvo type="num" val="100"/>
        <color rgb="FFF8696B"/>
        <color theme="0"/>
        <color rgb="FF63BE7B"/>
      </colorScale>
    </cfRule>
  </conditionalFormatting>
  <conditionalFormatting sqref="AM72:AU72">
    <cfRule type="colorScale" priority="1">
      <colorScale>
        <cfvo type="num" val="-100"/>
        <cfvo type="num" val="0"/>
        <cfvo type="num" val="100"/>
        <color rgb="FFF8696B"/>
        <color theme="0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</vt:lpstr>
      <vt:lpstr>RI</vt:lpstr>
    </vt:vector>
  </TitlesOfParts>
  <Company>UWMP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Grant Roberts</dc:creator>
  <cp:lastModifiedBy>Grant Roberts</cp:lastModifiedBy>
  <dcterms:created xsi:type="dcterms:W3CDTF">2018-08-20T19:35:33Z</dcterms:created>
  <dcterms:modified xsi:type="dcterms:W3CDTF">2018-09-18T19:28:33Z</dcterms:modified>
</cp:coreProperties>
</file>