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Research - General\ISMRM\2019 - Montrea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D22" i="1"/>
  <c r="E22" i="1"/>
  <c r="A22" i="1"/>
  <c r="B21" i="1"/>
  <c r="D21" i="1"/>
  <c r="E21" i="1"/>
  <c r="A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3" i="1"/>
  <c r="E6" i="1"/>
  <c r="E17" i="1"/>
  <c r="E5" i="1"/>
  <c r="D17" i="1"/>
  <c r="D18" i="1"/>
  <c r="D19" i="1"/>
  <c r="B17" i="1"/>
  <c r="B18" i="1"/>
  <c r="B19" i="1"/>
  <c r="A19" i="1"/>
  <c r="A18" i="1"/>
  <c r="A17" i="1"/>
  <c r="E19" i="1" l="1"/>
  <c r="E18" i="1"/>
</calcChain>
</file>

<file path=xl/sharedStrings.xml><?xml version="1.0" encoding="utf-8"?>
<sst xmlns="http://schemas.openxmlformats.org/spreadsheetml/2006/main" count="4" uniqueCount="2">
  <si>
    <t>Preprandial</t>
  </si>
  <si>
    <t>Postprandial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</si>
</sst>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Chronic Mesenteric Ischemia Patient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Before Meal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</c:f>
              <c:numCache>
                <c:formatCode>General</c:formatCode>
                <c:ptCount val="14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50</c:v>
                </c:pt>
                <c:pt idx="7">
                  <c:v>57</c:v>
                </c:pt>
                <c:pt idx="8">
                  <c:v>64</c:v>
                </c:pt>
                <c:pt idx="9">
                  <c:v>71</c:v>
                </c:pt>
                <c:pt idx="10">
                  <c:v>78</c:v>
                </c:pt>
                <c:pt idx="11">
                  <c:v>85</c:v>
                </c:pt>
                <c:pt idx="12">
                  <c:v>92</c:v>
                </c:pt>
                <c:pt idx="13">
                  <c:v>100</c:v>
                </c:pt>
              </c:numCache>
            </c:numRef>
          </c:cat>
          <c:val>
            <c:numRef>
              <c:f>Sheet1!$A$2:$A$15</c:f>
              <c:numCache>
                <c:formatCode>General</c:formatCode>
                <c:ptCount val="14"/>
                <c:pt idx="0">
                  <c:v>6.0931729964452654E-2</c:v>
                </c:pt>
                <c:pt idx="1">
                  <c:v>4.9526655602677619E-2</c:v>
                </c:pt>
                <c:pt idx="2">
                  <c:v>0.22340379080349299</c:v>
                </c:pt>
                <c:pt idx="3">
                  <c:v>0.26087286876662635</c:v>
                </c:pt>
                <c:pt idx="4">
                  <c:v>0.30590898976184694</c:v>
                </c:pt>
                <c:pt idx="5">
                  <c:v>0.18318998093016389</c:v>
                </c:pt>
                <c:pt idx="6">
                  <c:v>0.17273922645754372</c:v>
                </c:pt>
                <c:pt idx="7">
                  <c:v>0.12416096188000489</c:v>
                </c:pt>
                <c:pt idx="8">
                  <c:v>0.1001408431124256</c:v>
                </c:pt>
                <c:pt idx="9">
                  <c:v>7.440069875298011E-2</c:v>
                </c:pt>
                <c:pt idx="10">
                  <c:v>7.6369081389028717E-2</c:v>
                </c:pt>
                <c:pt idx="11">
                  <c:v>7.6623072520707422E-2</c:v>
                </c:pt>
                <c:pt idx="12">
                  <c:v>8.3822505307616077E-2</c:v>
                </c:pt>
                <c:pt idx="13">
                  <c:v>9.196026323412447E-2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86D-4849-AC55-123930831C7E}"/>
            </c:ext>
          </c:extLst>
        </c:ser>
        <c:ser>
          <c:idx val="1"/>
          <c:order val="1"/>
          <c:tx>
            <c:v>After Meal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</c:f>
              <c:numCache>
                <c:formatCode>General</c:formatCode>
                <c:ptCount val="14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50</c:v>
                </c:pt>
                <c:pt idx="7">
                  <c:v>57</c:v>
                </c:pt>
                <c:pt idx="8">
                  <c:v>64</c:v>
                </c:pt>
                <c:pt idx="9">
                  <c:v>71</c:v>
                </c:pt>
                <c:pt idx="10">
                  <c:v>78</c:v>
                </c:pt>
                <c:pt idx="11">
                  <c:v>85</c:v>
                </c:pt>
                <c:pt idx="12">
                  <c:v>92</c:v>
                </c:pt>
                <c:pt idx="13">
                  <c:v>100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4.2633022144800747E-2</c:v>
                </c:pt>
                <c:pt idx="1">
                  <c:v>7.3814615940502912E-2</c:v>
                </c:pt>
                <c:pt idx="2">
                  <c:v>0.25620454791681302</c:v>
                </c:pt>
                <c:pt idx="3">
                  <c:v>0.37728351842073199</c:v>
                </c:pt>
                <c:pt idx="4">
                  <c:v>0.35997045393681504</c:v>
                </c:pt>
                <c:pt idx="5">
                  <c:v>0.35003728038779275</c:v>
                </c:pt>
                <c:pt idx="6">
                  <c:v>0.2074476173357333</c:v>
                </c:pt>
                <c:pt idx="7">
                  <c:v>0.1931295411564744</c:v>
                </c:pt>
                <c:pt idx="8">
                  <c:v>0.15191355782625646</c:v>
                </c:pt>
                <c:pt idx="9">
                  <c:v>0.11416121687989809</c:v>
                </c:pt>
                <c:pt idx="10">
                  <c:v>0.1251448240006009</c:v>
                </c:pt>
                <c:pt idx="11">
                  <c:v>0.11915205989339234</c:v>
                </c:pt>
                <c:pt idx="12">
                  <c:v>9.2148931640027673E-2</c:v>
                </c:pt>
                <c:pt idx="13">
                  <c:v>4.3555892269402798E-2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86D-4849-AC55-123930831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82365776"/>
        <c:axId val="882352880"/>
      </c:lineChart>
      <c:catAx>
        <c:axId val="88236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52880"/>
        <c:crosses val="autoZero"/>
        <c:auto val="1"/>
        <c:lblAlgn val="ctr"/>
        <c:lblOffset val="100"/>
        <c:noMultiLvlLbl val="0"/>
      </c:catAx>
      <c:valAx>
        <c:axId val="882352880"/>
        <c:scaling>
          <c:orientation val="minMax"/>
          <c:max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657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572950454396085"/>
          <c:y val="0.26255664617265306"/>
          <c:w val="0.31675546544705863"/>
          <c:h val="5.6533058995766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Healthy Control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30565210880172"/>
          <c:y val="0.14334299516908214"/>
          <c:w val="0.8606923458891963"/>
          <c:h val="0.68377714149367697"/>
        </c:manualLayout>
      </c:layout>
      <c:lineChart>
        <c:grouping val="standard"/>
        <c:varyColors val="0"/>
        <c:ser>
          <c:idx val="0"/>
          <c:order val="0"/>
          <c:tx>
            <c:v>Before Meal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</c:f>
              <c:numCache>
                <c:formatCode>General</c:formatCode>
                <c:ptCount val="14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50</c:v>
                </c:pt>
                <c:pt idx="7">
                  <c:v>57</c:v>
                </c:pt>
                <c:pt idx="8">
                  <c:v>64</c:v>
                </c:pt>
                <c:pt idx="9">
                  <c:v>71</c:v>
                </c:pt>
                <c:pt idx="10">
                  <c:v>78</c:v>
                </c:pt>
                <c:pt idx="11">
                  <c:v>85</c:v>
                </c:pt>
                <c:pt idx="12">
                  <c:v>92</c:v>
                </c:pt>
                <c:pt idx="13">
                  <c:v>100</c:v>
                </c:pt>
              </c:numCache>
            </c:num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3.072187419732042E-2</c:v>
                </c:pt>
                <c:pt idx="1">
                  <c:v>4.5232373050671217E-2</c:v>
                </c:pt>
                <c:pt idx="2">
                  <c:v>0.10316561898030831</c:v>
                </c:pt>
                <c:pt idx="3">
                  <c:v>0.20686062730583504</c:v>
                </c:pt>
                <c:pt idx="4">
                  <c:v>0.20328489558339441</c:v>
                </c:pt>
                <c:pt idx="5">
                  <c:v>0.11074089688195682</c:v>
                </c:pt>
                <c:pt idx="6">
                  <c:v>6.3287058334023413E-2</c:v>
                </c:pt>
                <c:pt idx="7">
                  <c:v>4.8773205298813321E-2</c:v>
                </c:pt>
                <c:pt idx="8">
                  <c:v>5.939198794743749E-2</c:v>
                </c:pt>
                <c:pt idx="9">
                  <c:v>5.2306301352497052E-2</c:v>
                </c:pt>
                <c:pt idx="10">
                  <c:v>3.7415676881332488E-2</c:v>
                </c:pt>
                <c:pt idx="11">
                  <c:v>4.2445687510054564E-2</c:v>
                </c:pt>
                <c:pt idx="12">
                  <c:v>4.4449896783701877E-2</c:v>
                </c:pt>
                <c:pt idx="13">
                  <c:v>4.4604979113949977E-2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5CA-49CE-9A63-A8D61E9CD86A}"/>
            </c:ext>
          </c:extLst>
        </c:ser>
        <c:ser>
          <c:idx val="1"/>
          <c:order val="1"/>
          <c:tx>
            <c:v>After Meal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Sheet1!$H$2:$H$15</c:f>
              <c:numCache>
                <c:formatCode>General</c:formatCode>
                <c:ptCount val="14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50</c:v>
                </c:pt>
                <c:pt idx="7">
                  <c:v>57</c:v>
                </c:pt>
                <c:pt idx="8">
                  <c:v>64</c:v>
                </c:pt>
                <c:pt idx="9">
                  <c:v>71</c:v>
                </c:pt>
                <c:pt idx="10">
                  <c:v>78</c:v>
                </c:pt>
                <c:pt idx="11">
                  <c:v>85</c:v>
                </c:pt>
                <c:pt idx="12">
                  <c:v>92</c:v>
                </c:pt>
                <c:pt idx="13">
                  <c:v>100</c:v>
                </c:pt>
              </c:numCache>
            </c:num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0.18890119992067669</c:v>
                </c:pt>
                <c:pt idx="1">
                  <c:v>0.16909402128763754</c:v>
                </c:pt>
                <c:pt idx="2">
                  <c:v>0.23618585765159658</c:v>
                </c:pt>
                <c:pt idx="3">
                  <c:v>0.26618585765159658</c:v>
                </c:pt>
                <c:pt idx="4">
                  <c:v>0.31618585765159657</c:v>
                </c:pt>
                <c:pt idx="5">
                  <c:v>0.34501464551764599</c:v>
                </c:pt>
                <c:pt idx="6">
                  <c:v>0.31283635373594643</c:v>
                </c:pt>
                <c:pt idx="7">
                  <c:v>0.24681691622646157</c:v>
                </c:pt>
                <c:pt idx="8">
                  <c:v>0.2096104083901211</c:v>
                </c:pt>
                <c:pt idx="9">
                  <c:v>0.16754044237322557</c:v>
                </c:pt>
                <c:pt idx="10">
                  <c:v>0.14637586744045494</c:v>
                </c:pt>
                <c:pt idx="11">
                  <c:v>0.16319591514993001</c:v>
                </c:pt>
                <c:pt idx="12">
                  <c:v>0.20339799769046982</c:v>
                </c:pt>
                <c:pt idx="13">
                  <c:v>0.19727793210515093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5CA-49CE-9A63-A8D61E9CD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81301200"/>
        <c:axId val="781313264"/>
      </c:lineChart>
      <c:catAx>
        <c:axId val="78130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sz="1600" cap="none" baseline="0">
                    <a:latin typeface="Times New Roman" panose="02020603050405020304" pitchFamily="18" charset="0"/>
                  </a:rPr>
                  <a:t>% Cardiac Cycle</a:t>
                </a:r>
              </a:p>
            </c:rich>
          </c:tx>
          <c:layout>
            <c:manualLayout>
              <c:xMode val="edge"/>
              <c:yMode val="edge"/>
              <c:x val="0.40410820269087977"/>
              <c:y val="0.909163021289005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81313264"/>
        <c:crosses val="autoZero"/>
        <c:auto val="1"/>
        <c:lblAlgn val="ctr"/>
        <c:lblOffset val="0"/>
        <c:noMultiLvlLbl val="0"/>
      </c:catAx>
      <c:valAx>
        <c:axId val="781313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cap="non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Velocity (m/s)</a:t>
                </a:r>
              </a:p>
            </c:rich>
          </c:tx>
          <c:layout>
            <c:manualLayout>
              <c:xMode val="edge"/>
              <c:yMode val="edge"/>
              <c:x val="1.4014014014014014E-2"/>
              <c:y val="0.32259312282934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7813012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456227881424715"/>
          <c:y val="0.20384951881014873"/>
          <c:w val="0.29802589991566375"/>
          <c:h val="0.15236034889578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37</xdr:row>
      <xdr:rowOff>142875</xdr:rowOff>
    </xdr:from>
    <xdr:to>
      <xdr:col>19</xdr:col>
      <xdr:colOff>76200</xdr:colOff>
      <xdr:row>57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17</xdr:row>
      <xdr:rowOff>104776</xdr:rowOff>
    </xdr:from>
    <xdr:to>
      <xdr:col>19</xdr:col>
      <xdr:colOff>28575</xdr:colOff>
      <xdr:row>37</xdr:row>
      <xdr:rowOff>66676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E39" sqref="E39"/>
    </sheetView>
  </sheetViews>
  <sheetFormatPr defaultRowHeight="15" x14ac:dyDescent="0.25"/>
  <cols>
    <col min="1" max="1" width="13.140625" customWidth="1"/>
    <col min="2" max="2" width="13.5703125" customWidth="1"/>
    <col min="4" max="4" width="14" customWidth="1"/>
    <col min="5" max="5" width="14.85546875" customWidth="1"/>
  </cols>
  <sheetData>
    <row r="1" spans="1:8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8" x14ac:dyDescent="0.25">
      <c r="A2">
        <v>6.0931729964452654E-2</v>
      </c>
      <c r="B2">
        <v>4.2633022144800747E-2</v>
      </c>
      <c r="D2">
        <v>3.072187419732042E-2</v>
      </c>
      <c r="E2">
        <v>0.18890119992067669</v>
      </c>
      <c r="F2">
        <v>1</v>
      </c>
      <c r="G2">
        <f>F2/14*100</f>
        <v>7.1428571428571423</v>
      </c>
      <c r="H2">
        <f>FLOOR(G2,1)</f>
        <v>7</v>
      </c>
    </row>
    <row r="3" spans="1:8" x14ac:dyDescent="0.25">
      <c r="A3">
        <v>4.9526655602677619E-2</v>
      </c>
      <c r="B3">
        <v>7.3814615940502912E-2</v>
      </c>
      <c r="D3">
        <v>4.5232373050671217E-2</v>
      </c>
      <c r="E3">
        <v>0.16909402128763754</v>
      </c>
      <c r="F3">
        <f>F2+1</f>
        <v>2</v>
      </c>
      <c r="G3">
        <f t="shared" ref="G3:G15" si="0">F3/14*100</f>
        <v>14.285714285714285</v>
      </c>
      <c r="H3">
        <f t="shared" ref="H3:H15" si="1">FLOOR(G3,1)</f>
        <v>14</v>
      </c>
    </row>
    <row r="4" spans="1:8" x14ac:dyDescent="0.25">
      <c r="A4">
        <v>0.22340379080349299</v>
      </c>
      <c r="B4">
        <v>0.25620454791681302</v>
      </c>
      <c r="D4">
        <v>0.10316561898030831</v>
      </c>
      <c r="E4">
        <v>0.23618585765159658</v>
      </c>
      <c r="F4">
        <f t="shared" ref="F4:F15" si="2">F3+1</f>
        <v>3</v>
      </c>
      <c r="G4">
        <f t="shared" si="0"/>
        <v>21.428571428571427</v>
      </c>
      <c r="H4">
        <f t="shared" si="1"/>
        <v>21</v>
      </c>
    </row>
    <row r="5" spans="1:8" x14ac:dyDescent="0.25">
      <c r="A5">
        <v>0.26087286876662635</v>
      </c>
      <c r="B5">
        <v>0.37728351842073199</v>
      </c>
      <c r="D5">
        <v>0.20686062730583504</v>
      </c>
      <c r="E5">
        <f>0.03+E4</f>
        <v>0.26618585765159658</v>
      </c>
      <c r="F5">
        <f t="shared" si="2"/>
        <v>4</v>
      </c>
      <c r="G5">
        <f t="shared" si="0"/>
        <v>28.571428571428569</v>
      </c>
      <c r="H5">
        <f t="shared" si="1"/>
        <v>28</v>
      </c>
    </row>
    <row r="6" spans="1:8" x14ac:dyDescent="0.25">
      <c r="A6">
        <v>0.30590898976184694</v>
      </c>
      <c r="B6">
        <v>0.35997045393681504</v>
      </c>
      <c r="D6">
        <v>0.20328489558339441</v>
      </c>
      <c r="E6">
        <f>0.05+E5</f>
        <v>0.31618585765159657</v>
      </c>
      <c r="F6">
        <f t="shared" si="2"/>
        <v>5</v>
      </c>
      <c r="G6">
        <f t="shared" si="0"/>
        <v>35.714285714285715</v>
      </c>
      <c r="H6">
        <f t="shared" si="1"/>
        <v>35</v>
      </c>
    </row>
    <row r="7" spans="1:8" x14ac:dyDescent="0.25">
      <c r="A7">
        <v>0.18318998093016389</v>
      </c>
      <c r="B7">
        <v>0.35003728038779275</v>
      </c>
      <c r="D7">
        <v>0.11074089688195682</v>
      </c>
      <c r="E7">
        <v>0.34501464551764599</v>
      </c>
      <c r="F7">
        <f t="shared" si="2"/>
        <v>6</v>
      </c>
      <c r="G7">
        <f t="shared" si="0"/>
        <v>42.857142857142854</v>
      </c>
      <c r="H7">
        <f t="shared" si="1"/>
        <v>42</v>
      </c>
    </row>
    <row r="8" spans="1:8" x14ac:dyDescent="0.25">
      <c r="A8">
        <v>0.17273922645754372</v>
      </c>
      <c r="B8">
        <v>0.2074476173357333</v>
      </c>
      <c r="D8">
        <v>6.3287058334023413E-2</v>
      </c>
      <c r="E8">
        <v>0.31283635373594643</v>
      </c>
      <c r="F8">
        <f t="shared" si="2"/>
        <v>7</v>
      </c>
      <c r="G8">
        <f t="shared" si="0"/>
        <v>50</v>
      </c>
      <c r="H8">
        <f t="shared" si="1"/>
        <v>50</v>
      </c>
    </row>
    <row r="9" spans="1:8" x14ac:dyDescent="0.25">
      <c r="A9">
        <v>0.12416096188000489</v>
      </c>
      <c r="B9">
        <v>0.1931295411564744</v>
      </c>
      <c r="D9">
        <v>4.8773205298813321E-2</v>
      </c>
      <c r="E9">
        <v>0.24681691622646157</v>
      </c>
      <c r="F9">
        <f t="shared" si="2"/>
        <v>8</v>
      </c>
      <c r="G9">
        <f t="shared" si="0"/>
        <v>57.142857142857139</v>
      </c>
      <c r="H9">
        <f t="shared" si="1"/>
        <v>57</v>
      </c>
    </row>
    <row r="10" spans="1:8" x14ac:dyDescent="0.25">
      <c r="A10">
        <v>0.1001408431124256</v>
      </c>
      <c r="B10">
        <v>0.15191355782625646</v>
      </c>
      <c r="D10">
        <v>5.939198794743749E-2</v>
      </c>
      <c r="E10">
        <v>0.2096104083901211</v>
      </c>
      <c r="F10">
        <f t="shared" si="2"/>
        <v>9</v>
      </c>
      <c r="G10">
        <f t="shared" si="0"/>
        <v>64.285714285714292</v>
      </c>
      <c r="H10">
        <f t="shared" si="1"/>
        <v>64</v>
      </c>
    </row>
    <row r="11" spans="1:8" x14ac:dyDescent="0.25">
      <c r="A11">
        <v>7.440069875298011E-2</v>
      </c>
      <c r="B11">
        <v>0.11416121687989809</v>
      </c>
      <c r="D11">
        <v>5.2306301352497052E-2</v>
      </c>
      <c r="E11">
        <v>0.16754044237322557</v>
      </c>
      <c r="F11">
        <f t="shared" si="2"/>
        <v>10</v>
      </c>
      <c r="G11">
        <f t="shared" si="0"/>
        <v>71.428571428571431</v>
      </c>
      <c r="H11">
        <f t="shared" si="1"/>
        <v>71</v>
      </c>
    </row>
    <row r="12" spans="1:8" x14ac:dyDescent="0.25">
      <c r="A12">
        <v>7.6369081389028717E-2</v>
      </c>
      <c r="B12">
        <v>0.1251448240006009</v>
      </c>
      <c r="D12">
        <v>3.7415676881332488E-2</v>
      </c>
      <c r="E12">
        <v>0.14637586744045494</v>
      </c>
      <c r="F12">
        <f t="shared" si="2"/>
        <v>11</v>
      </c>
      <c r="G12">
        <f t="shared" si="0"/>
        <v>78.571428571428569</v>
      </c>
      <c r="H12">
        <f t="shared" si="1"/>
        <v>78</v>
      </c>
    </row>
    <row r="13" spans="1:8" x14ac:dyDescent="0.25">
      <c r="A13">
        <v>7.6623072520707422E-2</v>
      </c>
      <c r="B13">
        <v>0.11915205989339234</v>
      </c>
      <c r="D13">
        <v>4.2445687510054564E-2</v>
      </c>
      <c r="E13">
        <v>0.16319591514993001</v>
      </c>
      <c r="F13">
        <f t="shared" si="2"/>
        <v>12</v>
      </c>
      <c r="G13">
        <f t="shared" si="0"/>
        <v>85.714285714285708</v>
      </c>
      <c r="H13">
        <f t="shared" si="1"/>
        <v>85</v>
      </c>
    </row>
    <row r="14" spans="1:8" x14ac:dyDescent="0.25">
      <c r="A14">
        <v>8.3822505307616077E-2</v>
      </c>
      <c r="B14">
        <v>9.2148931640027673E-2</v>
      </c>
      <c r="D14">
        <v>4.4449896783701877E-2</v>
      </c>
      <c r="E14">
        <v>0.20339799769046982</v>
      </c>
      <c r="F14">
        <f t="shared" si="2"/>
        <v>13</v>
      </c>
      <c r="G14">
        <f t="shared" si="0"/>
        <v>92.857142857142861</v>
      </c>
      <c r="H14">
        <f t="shared" si="1"/>
        <v>92</v>
      </c>
    </row>
    <row r="15" spans="1:8" x14ac:dyDescent="0.25">
      <c r="A15">
        <v>9.196026323412447E-2</v>
      </c>
      <c r="B15">
        <v>4.3555892269402798E-2</v>
      </c>
      <c r="D15">
        <v>4.4604979113949977E-2</v>
      </c>
      <c r="E15">
        <v>0.19727793210515093</v>
      </c>
      <c r="F15">
        <f t="shared" si="2"/>
        <v>14</v>
      </c>
      <c r="G15">
        <f t="shared" si="0"/>
        <v>100</v>
      </c>
      <c r="H15">
        <f t="shared" si="1"/>
        <v>100</v>
      </c>
    </row>
    <row r="17" spans="1:5" x14ac:dyDescent="0.25">
      <c r="A17">
        <f>MAX(A2:A15)</f>
        <v>0.30590898976184694</v>
      </c>
      <c r="B17">
        <f>MAX(B2:B15)</f>
        <v>0.37728351842073199</v>
      </c>
      <c r="D17">
        <f t="shared" ref="C17:E17" si="3">MAX(D2:D15)</f>
        <v>0.20686062730583504</v>
      </c>
      <c r="E17">
        <f t="shared" si="3"/>
        <v>0.34501464551764599</v>
      </c>
    </row>
    <row r="18" spans="1:5" x14ac:dyDescent="0.25">
      <c r="A18">
        <f>MIN(A2:A15)</f>
        <v>4.9526655602677619E-2</v>
      </c>
      <c r="B18">
        <f>MIN(B2:B15)</f>
        <v>4.2633022144800747E-2</v>
      </c>
      <c r="D18">
        <f t="shared" ref="C18:E18" si="4">MIN(D2:D15)</f>
        <v>3.072187419732042E-2</v>
      </c>
      <c r="E18">
        <f t="shared" si="4"/>
        <v>0.14637586744045494</v>
      </c>
    </row>
    <row r="19" spans="1:5" x14ac:dyDescent="0.25">
      <c r="A19">
        <f>AVERAGE(A2:A15)</f>
        <v>0.13457504774883508</v>
      </c>
      <c r="B19">
        <f>AVERAGE(B2:B15)</f>
        <v>0.17904264855351729</v>
      </c>
      <c r="D19">
        <f t="shared" ref="C19:E19" si="5">AVERAGE(D2:D15)</f>
        <v>7.8048648515806882E-2</v>
      </c>
      <c r="E19">
        <f t="shared" si="5"/>
        <v>0.22632994805660786</v>
      </c>
    </row>
    <row r="21" spans="1:5" x14ac:dyDescent="0.25">
      <c r="A21">
        <f>(A17-A18)/A19</f>
        <v>1.9051253441698195</v>
      </c>
      <c r="B21">
        <f t="shared" ref="B21:E21" si="6">(B17-B18)/B19</f>
        <v>1.8691105107055066</v>
      </c>
      <c r="D21">
        <f t="shared" si="6"/>
        <v>2.2567815901750299</v>
      </c>
      <c r="E21">
        <f t="shared" si="6"/>
        <v>0.87765132181053251</v>
      </c>
    </row>
    <row r="22" spans="1:5" x14ac:dyDescent="0.25">
      <c r="A22">
        <f>(A17-A18)/A17</f>
        <v>0.83810003216566276</v>
      </c>
      <c r="B22">
        <f t="shared" ref="B22:E22" si="7">(B17-B18)/B17</f>
        <v>0.88700004091549511</v>
      </c>
      <c r="D22">
        <f t="shared" si="7"/>
        <v>0.85148515405060932</v>
      </c>
      <c r="E22">
        <f t="shared" si="7"/>
        <v>0.5757401335214668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2019-05-08T21:27:54Z</dcterms:created>
  <dcterms:modified xsi:type="dcterms:W3CDTF">2019-05-09T01:03:42Z</dcterms:modified>
</cp:coreProperties>
</file>