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20" windowHeight="12405" activeTab="2"/>
  </bookViews>
  <sheets>
    <sheet name="Лист1" sheetId="1" r:id="rId1"/>
    <sheet name="Лист2" sheetId="2" r:id="rId2"/>
    <sheet name="SR" sheetId="3" r:id="rId3"/>
    <sheet name="RIH9" sheetId="4" r:id="rId4"/>
    <sheet name="GO" sheetId="5" r:id="rId5"/>
    <sheet name="SRM9" sheetId="6" r:id="rId6"/>
    <sheet name="Лист3" sheetId="7" r:id="rId7"/>
  </sheets>
  <calcPr calcId="125725"/>
</workbook>
</file>

<file path=xl/calcChain.xml><?xml version="1.0" encoding="utf-8"?>
<calcChain xmlns="http://schemas.openxmlformats.org/spreadsheetml/2006/main">
  <c r="K5" i="7"/>
  <c r="U4"/>
  <c r="U3"/>
  <c r="U2"/>
  <c r="U16"/>
  <c r="T16"/>
  <c r="T15"/>
  <c r="U15" s="1"/>
  <c r="U14"/>
  <c r="T14"/>
  <c r="T13"/>
  <c r="U13" s="1"/>
  <c r="U12"/>
  <c r="T12"/>
  <c r="T11"/>
  <c r="U11" s="1"/>
  <c r="U10"/>
  <c r="T10"/>
  <c r="U9"/>
  <c r="T9"/>
  <c r="U8"/>
  <c r="T8"/>
  <c r="T7"/>
  <c r="U7" s="1"/>
  <c r="U6"/>
  <c r="T6"/>
  <c r="U5"/>
  <c r="T5"/>
  <c r="K4"/>
  <c r="K3"/>
  <c r="K2"/>
  <c r="J6"/>
  <c r="K6" s="1"/>
  <c r="J7"/>
  <c r="K7"/>
  <c r="J8"/>
  <c r="K8" s="1"/>
  <c r="J9"/>
  <c r="K9" s="1"/>
  <c r="J10"/>
  <c r="K10" s="1"/>
  <c r="J11"/>
  <c r="K11"/>
  <c r="J12"/>
  <c r="K12" s="1"/>
  <c r="J13"/>
  <c r="K13" s="1"/>
  <c r="J14"/>
  <c r="K14" s="1"/>
  <c r="J15"/>
  <c r="K15"/>
  <c r="J16"/>
  <c r="K16" s="1"/>
  <c r="J5"/>
  <c r="P4"/>
  <c r="P3"/>
  <c r="P2"/>
  <c r="F4"/>
  <c r="F3"/>
  <c r="F2"/>
  <c r="X132" i="3"/>
  <c r="X131"/>
  <c r="X130"/>
  <c r="R132"/>
  <c r="R131"/>
  <c r="R130"/>
  <c r="R113"/>
  <c r="R112"/>
  <c r="R111"/>
  <c r="X129"/>
  <c r="Y129" s="1"/>
  <c r="W129"/>
  <c r="W128"/>
  <c r="X128" s="1"/>
  <c r="Y128" s="1"/>
  <c r="W127"/>
  <c r="X127" s="1"/>
  <c r="Y127" s="1"/>
  <c r="X126"/>
  <c r="Y126" s="1"/>
  <c r="W126"/>
  <c r="W125"/>
  <c r="X125" s="1"/>
  <c r="Y125" s="1"/>
  <c r="X124"/>
  <c r="Y124" s="1"/>
  <c r="W124"/>
  <c r="W123"/>
  <c r="X123" s="1"/>
  <c r="Y123" s="1"/>
  <c r="X122"/>
  <c r="Y122" s="1"/>
  <c r="W122"/>
  <c r="W121"/>
  <c r="X121" s="1"/>
  <c r="Y121" s="1"/>
  <c r="W120"/>
  <c r="X120" s="1"/>
  <c r="Y120" s="1"/>
  <c r="W119"/>
  <c r="X119" s="1"/>
  <c r="Y119" s="1"/>
  <c r="Y118"/>
  <c r="X118"/>
  <c r="W118"/>
  <c r="W117"/>
  <c r="W116"/>
  <c r="S129"/>
  <c r="R129"/>
  <c r="Q129"/>
  <c r="Q128"/>
  <c r="R128" s="1"/>
  <c r="S128" s="1"/>
  <c r="Q127"/>
  <c r="R127" s="1"/>
  <c r="S127" s="1"/>
  <c r="Q126"/>
  <c r="R126" s="1"/>
  <c r="S126" s="1"/>
  <c r="Q125"/>
  <c r="R125" s="1"/>
  <c r="S125" s="1"/>
  <c r="R124"/>
  <c r="S124" s="1"/>
  <c r="Q124"/>
  <c r="R123"/>
  <c r="S123" s="1"/>
  <c r="Q123"/>
  <c r="R122"/>
  <c r="S122" s="1"/>
  <c r="Q122"/>
  <c r="S121"/>
  <c r="R121"/>
  <c r="Q121"/>
  <c r="R120"/>
  <c r="S120" s="1"/>
  <c r="Q120"/>
  <c r="Q119"/>
  <c r="R119" s="1"/>
  <c r="S119" s="1"/>
  <c r="Q118"/>
  <c r="R118" s="1"/>
  <c r="S118" s="1"/>
  <c r="Q117"/>
  <c r="Q116"/>
  <c r="S110"/>
  <c r="R110"/>
  <c r="Q110"/>
  <c r="Q109"/>
  <c r="R109" s="1"/>
  <c r="S109" s="1"/>
  <c r="Q108"/>
  <c r="R108" s="1"/>
  <c r="S108" s="1"/>
  <c r="S107"/>
  <c r="R107"/>
  <c r="Q107"/>
  <c r="R106"/>
  <c r="S106" s="1"/>
  <c r="Q106"/>
  <c r="R105"/>
  <c r="S105" s="1"/>
  <c r="Q105"/>
  <c r="S104"/>
  <c r="R104"/>
  <c r="Q104"/>
  <c r="S103"/>
  <c r="R103"/>
  <c r="Q103"/>
  <c r="S102"/>
  <c r="R102"/>
  <c r="Q102"/>
  <c r="Q101"/>
  <c r="R101" s="1"/>
  <c r="S101" s="1"/>
  <c r="Q100"/>
  <c r="R100" s="1"/>
  <c r="S100" s="1"/>
  <c r="S99"/>
  <c r="R99"/>
  <c r="Q99"/>
  <c r="Q98"/>
  <c r="Q97"/>
  <c r="Q41"/>
  <c r="R41" s="1"/>
  <c r="S41" s="1"/>
  <c r="R40"/>
  <c r="S40"/>
  <c r="Q40"/>
  <c r="R39"/>
  <c r="S39"/>
  <c r="Q39"/>
  <c r="O48" i="6"/>
  <c r="J48"/>
  <c r="E48"/>
  <c r="O47"/>
  <c r="J47"/>
  <c r="E47"/>
  <c r="O46"/>
  <c r="J46"/>
  <c r="E46"/>
  <c r="R45"/>
  <c r="S45" s="1"/>
  <c r="Q45"/>
  <c r="L45"/>
  <c r="M45" s="1"/>
  <c r="N45" s="1"/>
  <c r="I45"/>
  <c r="H45"/>
  <c r="G45"/>
  <c r="Q44"/>
  <c r="R44" s="1"/>
  <c r="S44" s="1"/>
  <c r="L44"/>
  <c r="M44" s="1"/>
  <c r="N44" s="1"/>
  <c r="G44"/>
  <c r="H44" s="1"/>
  <c r="I44" s="1"/>
  <c r="R43"/>
  <c r="S43" s="1"/>
  <c r="Q43"/>
  <c r="M43"/>
  <c r="N43" s="1"/>
  <c r="L43"/>
  <c r="H43"/>
  <c r="I43" s="1"/>
  <c r="G43"/>
  <c r="Q42"/>
  <c r="R42" s="1"/>
  <c r="S42" s="1"/>
  <c r="N42"/>
  <c r="M42"/>
  <c r="L42"/>
  <c r="G42"/>
  <c r="H42" s="1"/>
  <c r="I42" s="1"/>
  <c r="Q41"/>
  <c r="R41" s="1"/>
  <c r="S41" s="1"/>
  <c r="L41"/>
  <c r="M41" s="1"/>
  <c r="N41" s="1"/>
  <c r="H41"/>
  <c r="I41" s="1"/>
  <c r="G41"/>
  <c r="R40"/>
  <c r="S40" s="1"/>
  <c r="Q40"/>
  <c r="M40"/>
  <c r="N40" s="1"/>
  <c r="L40"/>
  <c r="G40"/>
  <c r="H40" s="1"/>
  <c r="I40" s="1"/>
  <c r="Q39"/>
  <c r="R39" s="1"/>
  <c r="S39" s="1"/>
  <c r="L39"/>
  <c r="M39" s="1"/>
  <c r="N39" s="1"/>
  <c r="G39"/>
  <c r="H39" s="1"/>
  <c r="I39" s="1"/>
  <c r="Q38"/>
  <c r="R38" s="1"/>
  <c r="S38" s="1"/>
  <c r="L38"/>
  <c r="M38" s="1"/>
  <c r="H38"/>
  <c r="I38" s="1"/>
  <c r="G38"/>
  <c r="Q37"/>
  <c r="R37" s="1"/>
  <c r="M37"/>
  <c r="N37" s="1"/>
  <c r="L37"/>
  <c r="I37"/>
  <c r="H37"/>
  <c r="G37"/>
  <c r="Q36"/>
  <c r="R36" s="1"/>
  <c r="S36" s="1"/>
  <c r="L36"/>
  <c r="M36" s="1"/>
  <c r="N36" s="1"/>
  <c r="G36"/>
  <c r="H36" s="1"/>
  <c r="Q35"/>
  <c r="R35" s="1"/>
  <c r="M35"/>
  <c r="N35" s="1"/>
  <c r="L35"/>
  <c r="H35"/>
  <c r="G35"/>
  <c r="O30"/>
  <c r="O29"/>
  <c r="O28"/>
  <c r="R30"/>
  <c r="R29"/>
  <c r="R28"/>
  <c r="R27"/>
  <c r="S27" s="1"/>
  <c r="Q27"/>
  <c r="R26"/>
  <c r="S26" s="1"/>
  <c r="Q26"/>
  <c r="M30"/>
  <c r="M29"/>
  <c r="M28"/>
  <c r="J30"/>
  <c r="J29"/>
  <c r="J28"/>
  <c r="E30"/>
  <c r="E29"/>
  <c r="E28"/>
  <c r="M27"/>
  <c r="N27" s="1"/>
  <c r="L27"/>
  <c r="M26"/>
  <c r="N26" s="1"/>
  <c r="L26"/>
  <c r="H30"/>
  <c r="H28"/>
  <c r="H29"/>
  <c r="H27"/>
  <c r="I27" s="1"/>
  <c r="G27"/>
  <c r="H26"/>
  <c r="I26" s="1"/>
  <c r="G26"/>
  <c r="R14"/>
  <c r="R13"/>
  <c r="R12"/>
  <c r="M14"/>
  <c r="M13"/>
  <c r="M12"/>
  <c r="H14"/>
  <c r="H12"/>
  <c r="H13"/>
  <c r="R25"/>
  <c r="S25" s="1"/>
  <c r="Q25"/>
  <c r="M25"/>
  <c r="N25" s="1"/>
  <c r="L25"/>
  <c r="G25"/>
  <c r="H25" s="1"/>
  <c r="I25" s="1"/>
  <c r="Q24"/>
  <c r="R24" s="1"/>
  <c r="S24" s="1"/>
  <c r="L24"/>
  <c r="M24" s="1"/>
  <c r="N24" s="1"/>
  <c r="H24"/>
  <c r="I24" s="1"/>
  <c r="G24"/>
  <c r="Q23"/>
  <c r="R23" s="1"/>
  <c r="S23" s="1"/>
  <c r="M23"/>
  <c r="N23" s="1"/>
  <c r="L23"/>
  <c r="I23"/>
  <c r="H23"/>
  <c r="G23"/>
  <c r="Q22"/>
  <c r="R22" s="1"/>
  <c r="S22" s="1"/>
  <c r="L22"/>
  <c r="M22" s="1"/>
  <c r="N22" s="1"/>
  <c r="G22"/>
  <c r="H22" s="1"/>
  <c r="I22" s="1"/>
  <c r="S21"/>
  <c r="R21"/>
  <c r="Q21"/>
  <c r="M21"/>
  <c r="N21" s="1"/>
  <c r="L21"/>
  <c r="G21"/>
  <c r="H21" s="1"/>
  <c r="I21" s="1"/>
  <c r="Q20"/>
  <c r="R20" s="1"/>
  <c r="S20" s="1"/>
  <c r="M20"/>
  <c r="N20" s="1"/>
  <c r="L20"/>
  <c r="H20"/>
  <c r="I20" s="1"/>
  <c r="G20"/>
  <c r="Q19"/>
  <c r="R19" s="1"/>
  <c r="S19" s="1"/>
  <c r="L19"/>
  <c r="M19" s="1"/>
  <c r="N19" s="1"/>
  <c r="G19"/>
  <c r="H19" s="1"/>
  <c r="I19" s="1"/>
  <c r="Q18"/>
  <c r="R18" s="1"/>
  <c r="S18" s="1"/>
  <c r="L18"/>
  <c r="M18" s="1"/>
  <c r="N18" s="1"/>
  <c r="G18"/>
  <c r="H18" s="1"/>
  <c r="I18" s="1"/>
  <c r="Q17"/>
  <c r="R17" s="1"/>
  <c r="S17" s="1"/>
  <c r="L17"/>
  <c r="M17" s="1"/>
  <c r="N17" s="1"/>
  <c r="G17"/>
  <c r="H17" s="1"/>
  <c r="I17" s="1"/>
  <c r="S11"/>
  <c r="R11"/>
  <c r="Q11"/>
  <c r="Q10"/>
  <c r="R10" s="1"/>
  <c r="S10" s="1"/>
  <c r="Q9"/>
  <c r="R9" s="1"/>
  <c r="S9" s="1"/>
  <c r="Q8"/>
  <c r="R8" s="1"/>
  <c r="S8" s="1"/>
  <c r="Q7"/>
  <c r="R7" s="1"/>
  <c r="S7" s="1"/>
  <c r="R6"/>
  <c r="S6" s="1"/>
  <c r="Q6"/>
  <c r="R5"/>
  <c r="S5" s="1"/>
  <c r="Q5"/>
  <c r="Q4"/>
  <c r="R4" s="1"/>
  <c r="S4" s="1"/>
  <c r="R3"/>
  <c r="S3" s="1"/>
  <c r="Q3"/>
  <c r="L11"/>
  <c r="M11" s="1"/>
  <c r="N11" s="1"/>
  <c r="G11"/>
  <c r="H11" s="1"/>
  <c r="I11" s="1"/>
  <c r="L10"/>
  <c r="M10" s="1"/>
  <c r="N10" s="1"/>
  <c r="H10"/>
  <c r="I10" s="1"/>
  <c r="G10"/>
  <c r="M9"/>
  <c r="N9" s="1"/>
  <c r="L9"/>
  <c r="I9"/>
  <c r="H9"/>
  <c r="G9"/>
  <c r="L8"/>
  <c r="M8" s="1"/>
  <c r="N8" s="1"/>
  <c r="H8"/>
  <c r="I8" s="1"/>
  <c r="G8"/>
  <c r="M7"/>
  <c r="N7" s="1"/>
  <c r="L7"/>
  <c r="G7"/>
  <c r="H7" s="1"/>
  <c r="I7" s="1"/>
  <c r="M6"/>
  <c r="N6" s="1"/>
  <c r="L6"/>
  <c r="G6"/>
  <c r="H6" s="1"/>
  <c r="I6" s="1"/>
  <c r="N5"/>
  <c r="M5"/>
  <c r="L5"/>
  <c r="G5"/>
  <c r="H5" s="1"/>
  <c r="I5" s="1"/>
  <c r="N4"/>
  <c r="M4"/>
  <c r="L4"/>
  <c r="H4"/>
  <c r="I4" s="1"/>
  <c r="G4"/>
  <c r="L3"/>
  <c r="M3" s="1"/>
  <c r="N3" s="1"/>
  <c r="G3"/>
  <c r="H3" s="1"/>
  <c r="I3" s="1"/>
  <c r="N38" i="3"/>
  <c r="N37"/>
  <c r="N36"/>
  <c r="N35"/>
  <c r="N34"/>
  <c r="N33"/>
  <c r="N32"/>
  <c r="N31"/>
  <c r="N30"/>
  <c r="S36"/>
  <c r="S35"/>
  <c r="S34"/>
  <c r="S33"/>
  <c r="S32"/>
  <c r="S31"/>
  <c r="S30"/>
  <c r="I24"/>
  <c r="I23"/>
  <c r="I22"/>
  <c r="I21"/>
  <c r="I20"/>
  <c r="I19"/>
  <c r="I18"/>
  <c r="I17"/>
  <c r="I16"/>
  <c r="N24"/>
  <c r="N23"/>
  <c r="N22"/>
  <c r="N21"/>
  <c r="N20"/>
  <c r="N19"/>
  <c r="N18"/>
  <c r="N17"/>
  <c r="N16"/>
  <c r="I4"/>
  <c r="I5"/>
  <c r="I6"/>
  <c r="I7"/>
  <c r="I8"/>
  <c r="I9"/>
  <c r="I10"/>
  <c r="I11"/>
  <c r="I3"/>
  <c r="N4"/>
  <c r="N5"/>
  <c r="N6"/>
  <c r="N7"/>
  <c r="N8"/>
  <c r="N9"/>
  <c r="N10"/>
  <c r="N11"/>
  <c r="N3"/>
  <c r="S4"/>
  <c r="S5"/>
  <c r="S6"/>
  <c r="S7"/>
  <c r="S8"/>
  <c r="S9"/>
  <c r="S10"/>
  <c r="S11"/>
  <c r="S3"/>
  <c r="L85"/>
  <c r="M85" s="1"/>
  <c r="L86"/>
  <c r="M86" s="1"/>
  <c r="L87"/>
  <c r="L88"/>
  <c r="M88" s="1"/>
  <c r="L89"/>
  <c r="M89" s="1"/>
  <c r="L90"/>
  <c r="M90" s="1"/>
  <c r="L91"/>
  <c r="L92"/>
  <c r="L93"/>
  <c r="M91"/>
  <c r="Q93"/>
  <c r="R93" s="1"/>
  <c r="M93"/>
  <c r="H93"/>
  <c r="G93"/>
  <c r="R92"/>
  <c r="Q92"/>
  <c r="M92"/>
  <c r="G92"/>
  <c r="H92" s="1"/>
  <c r="Q91"/>
  <c r="R91" s="1"/>
  <c r="G91"/>
  <c r="H91" s="1"/>
  <c r="R90"/>
  <c r="Q90"/>
  <c r="G90"/>
  <c r="H90" s="1"/>
  <c r="Q89"/>
  <c r="R89" s="1"/>
  <c r="G89"/>
  <c r="H89" s="1"/>
  <c r="Q88"/>
  <c r="R88" s="1"/>
  <c r="G88"/>
  <c r="H88" s="1"/>
  <c r="Q87"/>
  <c r="R87" s="1"/>
  <c r="M87"/>
  <c r="G87"/>
  <c r="H87" s="1"/>
  <c r="R86"/>
  <c r="Q86"/>
  <c r="G86"/>
  <c r="H86" s="1"/>
  <c r="Q85"/>
  <c r="R85" s="1"/>
  <c r="G85"/>
  <c r="H85" s="1"/>
  <c r="R84"/>
  <c r="Q84"/>
  <c r="L84"/>
  <c r="M84" s="1"/>
  <c r="H84"/>
  <c r="G84"/>
  <c r="Q83"/>
  <c r="R69"/>
  <c r="Q69"/>
  <c r="L69"/>
  <c r="M69" s="1"/>
  <c r="G69"/>
  <c r="H69" s="1"/>
  <c r="Q78"/>
  <c r="R78" s="1"/>
  <c r="L78"/>
  <c r="M78" s="1"/>
  <c r="H78"/>
  <c r="G78"/>
  <c r="Q77"/>
  <c r="R77" s="1"/>
  <c r="M77"/>
  <c r="L77"/>
  <c r="G77"/>
  <c r="H77" s="1"/>
  <c r="Q76"/>
  <c r="R76" s="1"/>
  <c r="L76"/>
  <c r="M76" s="1"/>
  <c r="H76"/>
  <c r="G76"/>
  <c r="Q75"/>
  <c r="R75" s="1"/>
  <c r="L75"/>
  <c r="M75" s="1"/>
  <c r="H75"/>
  <c r="G75"/>
  <c r="R74"/>
  <c r="Q74"/>
  <c r="L74"/>
  <c r="M74" s="1"/>
  <c r="H74"/>
  <c r="G74"/>
  <c r="R73"/>
  <c r="Q73"/>
  <c r="L73"/>
  <c r="M73" s="1"/>
  <c r="G73"/>
  <c r="H73" s="1"/>
  <c r="Q72"/>
  <c r="R72" s="1"/>
  <c r="M72"/>
  <c r="L72"/>
  <c r="H72"/>
  <c r="G72"/>
  <c r="Q71"/>
  <c r="R71" s="1"/>
  <c r="M71"/>
  <c r="L71"/>
  <c r="H71"/>
  <c r="G71"/>
  <c r="R70"/>
  <c r="Q70"/>
  <c r="L70"/>
  <c r="M70" s="1"/>
  <c r="G70"/>
  <c r="H70" s="1"/>
  <c r="Q68"/>
  <c r="R16"/>
  <c r="R64"/>
  <c r="Q64"/>
  <c r="L64"/>
  <c r="M64" s="1"/>
  <c r="Q63"/>
  <c r="R63" s="1"/>
  <c r="L63"/>
  <c r="M63" s="1"/>
  <c r="Q62"/>
  <c r="R62" s="1"/>
  <c r="L62"/>
  <c r="M62" s="1"/>
  <c r="Q61"/>
  <c r="R61" s="1"/>
  <c r="L61"/>
  <c r="M61" s="1"/>
  <c r="Q60"/>
  <c r="R60" s="1"/>
  <c r="L60"/>
  <c r="M60" s="1"/>
  <c r="Q59"/>
  <c r="R59" s="1"/>
  <c r="L59"/>
  <c r="M59" s="1"/>
  <c r="Q58"/>
  <c r="R58" s="1"/>
  <c r="L58"/>
  <c r="M58" s="1"/>
  <c r="Q57"/>
  <c r="R57" s="1"/>
  <c r="L57"/>
  <c r="M57" s="1"/>
  <c r="R56"/>
  <c r="Q56"/>
  <c r="L56"/>
  <c r="M56" s="1"/>
  <c r="R51"/>
  <c r="Q51"/>
  <c r="R50"/>
  <c r="Q50"/>
  <c r="Q49"/>
  <c r="R49" s="1"/>
  <c r="Q48"/>
  <c r="R48" s="1"/>
  <c r="Q47"/>
  <c r="R47" s="1"/>
  <c r="R46"/>
  <c r="Q46"/>
  <c r="Q45"/>
  <c r="R45" s="1"/>
  <c r="R44"/>
  <c r="Q44"/>
  <c r="R43"/>
  <c r="Q43"/>
  <c r="M51"/>
  <c r="L51"/>
  <c r="L50"/>
  <c r="M50" s="1"/>
  <c r="M49"/>
  <c r="L49"/>
  <c r="L48"/>
  <c r="M48" s="1"/>
  <c r="L47"/>
  <c r="M47" s="1"/>
  <c r="L46"/>
  <c r="M46" s="1"/>
  <c r="M45"/>
  <c r="L45"/>
  <c r="L44"/>
  <c r="M44" s="1"/>
  <c r="M43"/>
  <c r="L43"/>
  <c r="AF38"/>
  <c r="AG38" s="1"/>
  <c r="AG37"/>
  <c r="AF37"/>
  <c r="AG36"/>
  <c r="AF36"/>
  <c r="AG35"/>
  <c r="AF35"/>
  <c r="AF34"/>
  <c r="AG34" s="1"/>
  <c r="AF33"/>
  <c r="AG33" s="1"/>
  <c r="AG32"/>
  <c r="AF32"/>
  <c r="AG31"/>
  <c r="AF31"/>
  <c r="AF30"/>
  <c r="AG30" s="1"/>
  <c r="AG24"/>
  <c r="AF24"/>
  <c r="AF23"/>
  <c r="AG23" s="1"/>
  <c r="AG22"/>
  <c r="AF22"/>
  <c r="AF21"/>
  <c r="AG21" s="1"/>
  <c r="AG20"/>
  <c r="AF20"/>
  <c r="AF19"/>
  <c r="AG19" s="1"/>
  <c r="AG18"/>
  <c r="AF18"/>
  <c r="AF17"/>
  <c r="AG17" s="1"/>
  <c r="AF16"/>
  <c r="AG16" s="1"/>
  <c r="AB24"/>
  <c r="AA24"/>
  <c r="AA23"/>
  <c r="AB23" s="1"/>
  <c r="AB22"/>
  <c r="AA22"/>
  <c r="AB21"/>
  <c r="AA21"/>
  <c r="AA20"/>
  <c r="AB20" s="1"/>
  <c r="AA19"/>
  <c r="AB19" s="1"/>
  <c r="AA18"/>
  <c r="AB18" s="1"/>
  <c r="AA17"/>
  <c r="AB17" s="1"/>
  <c r="AA16"/>
  <c r="AB16" s="1"/>
  <c r="AA38"/>
  <c r="AB38" s="1"/>
  <c r="AB37"/>
  <c r="AA37"/>
  <c r="AA36"/>
  <c r="AB36" s="1"/>
  <c r="AB35"/>
  <c r="AA35"/>
  <c r="AA34"/>
  <c r="AB34" s="1"/>
  <c r="AB33"/>
  <c r="AA33"/>
  <c r="AA32"/>
  <c r="AB32" s="1"/>
  <c r="AB31"/>
  <c r="AA31"/>
  <c r="AA30"/>
  <c r="AB30" s="1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V38"/>
  <c r="W38" s="1"/>
  <c r="V37"/>
  <c r="W37" s="1"/>
  <c r="V36"/>
  <c r="W36" s="1"/>
  <c r="W35"/>
  <c r="V35"/>
  <c r="W34"/>
  <c r="V34"/>
  <c r="V33"/>
  <c r="W33" s="1"/>
  <c r="W32"/>
  <c r="V32"/>
  <c r="W31"/>
  <c r="V31"/>
  <c r="V30"/>
  <c r="W30" s="1"/>
  <c r="Q17"/>
  <c r="R17" s="1"/>
  <c r="Q18"/>
  <c r="R18" s="1"/>
  <c r="Q19"/>
  <c r="R19" s="1"/>
  <c r="Q20"/>
  <c r="R20" s="1"/>
  <c r="Q21"/>
  <c r="R21" s="1"/>
  <c r="Q22"/>
  <c r="R22" s="1"/>
  <c r="Q23"/>
  <c r="Q24"/>
  <c r="Q25"/>
  <c r="Q26"/>
  <c r="Q27"/>
  <c r="Q28"/>
  <c r="Q29"/>
  <c r="Q30"/>
  <c r="Q31"/>
  <c r="R31" s="1"/>
  <c r="Q32"/>
  <c r="Q33"/>
  <c r="Q34"/>
  <c r="R34" s="1"/>
  <c r="Q35"/>
  <c r="R35" s="1"/>
  <c r="Q36"/>
  <c r="R36" s="1"/>
  <c r="Q37"/>
  <c r="R37" s="1"/>
  <c r="S37" s="1"/>
  <c r="Q38"/>
  <c r="R38" s="1"/>
  <c r="S38" s="1"/>
  <c r="Q16"/>
  <c r="L38"/>
  <c r="M38" s="1"/>
  <c r="H38"/>
  <c r="G38"/>
  <c r="L37"/>
  <c r="M37" s="1"/>
  <c r="H37"/>
  <c r="G37"/>
  <c r="L36"/>
  <c r="M36" s="1"/>
  <c r="H36"/>
  <c r="G36"/>
  <c r="M35"/>
  <c r="L35"/>
  <c r="G35"/>
  <c r="H35" s="1"/>
  <c r="M34"/>
  <c r="L34"/>
  <c r="H34"/>
  <c r="G34"/>
  <c r="R33"/>
  <c r="M33"/>
  <c r="L33"/>
  <c r="H33"/>
  <c r="G33"/>
  <c r="R32"/>
  <c r="L32"/>
  <c r="M32" s="1"/>
  <c r="H32"/>
  <c r="G32"/>
  <c r="L31"/>
  <c r="M31" s="1"/>
  <c r="G31"/>
  <c r="H31" s="1"/>
  <c r="R30"/>
  <c r="L30"/>
  <c r="M30" s="1"/>
  <c r="H30"/>
  <c r="G30"/>
  <c r="R24"/>
  <c r="L24"/>
  <c r="M24" s="1"/>
  <c r="H24"/>
  <c r="G24"/>
  <c r="R23"/>
  <c r="M23"/>
  <c r="L23"/>
  <c r="G23"/>
  <c r="H23" s="1"/>
  <c r="L22"/>
  <c r="M22" s="1"/>
  <c r="H22"/>
  <c r="G22"/>
  <c r="M21"/>
  <c r="L21"/>
  <c r="H21"/>
  <c r="G21"/>
  <c r="L20"/>
  <c r="M20" s="1"/>
  <c r="H20"/>
  <c r="G20"/>
  <c r="M19"/>
  <c r="L19"/>
  <c r="G19"/>
  <c r="H19" s="1"/>
  <c r="L18"/>
  <c r="M18" s="1"/>
  <c r="H18"/>
  <c r="G18"/>
  <c r="L17"/>
  <c r="M17" s="1"/>
  <c r="H17"/>
  <c r="G17"/>
  <c r="L16"/>
  <c r="M16" s="1"/>
  <c r="H16"/>
  <c r="G16"/>
  <c r="F2" i="5"/>
  <c r="G2"/>
  <c r="H2"/>
  <c r="I2"/>
  <c r="J2"/>
  <c r="K2"/>
  <c r="L2"/>
  <c r="M2"/>
  <c r="E2"/>
  <c r="F4"/>
  <c r="G4"/>
  <c r="H4"/>
  <c r="I4"/>
  <c r="J4"/>
  <c r="K4"/>
  <c r="L4"/>
  <c r="M4"/>
  <c r="E4"/>
  <c r="F3"/>
  <c r="G3"/>
  <c r="H3"/>
  <c r="I3"/>
  <c r="J3"/>
  <c r="K3"/>
  <c r="L3"/>
  <c r="M3"/>
  <c r="E3"/>
  <c r="AI14" i="4"/>
  <c r="AB14"/>
  <c r="AD14" s="1"/>
  <c r="X14"/>
  <c r="W14"/>
  <c r="Y14" s="1"/>
  <c r="AI13"/>
  <c r="AD13"/>
  <c r="AB13"/>
  <c r="X13"/>
  <c r="W13"/>
  <c r="Y13" s="1"/>
  <c r="AH12"/>
  <c r="AG12"/>
  <c r="AI12" s="1"/>
  <c r="AC12"/>
  <c r="AB12"/>
  <c r="X12"/>
  <c r="W12"/>
  <c r="AH11"/>
  <c r="AI11" s="1"/>
  <c r="AG11"/>
  <c r="AC11"/>
  <c r="AB11"/>
  <c r="X11"/>
  <c r="W11"/>
  <c r="AI10"/>
  <c r="AH10"/>
  <c r="AG10"/>
  <c r="AC10"/>
  <c r="AB10"/>
  <c r="Y10"/>
  <c r="X10"/>
  <c r="W10"/>
  <c r="AH9"/>
  <c r="AG9"/>
  <c r="AI9" s="1"/>
  <c r="AC9"/>
  <c r="AB9"/>
  <c r="Y9"/>
  <c r="X9"/>
  <c r="W9"/>
  <c r="AH8"/>
  <c r="AG8"/>
  <c r="AC8"/>
  <c r="AB8"/>
  <c r="X8"/>
  <c r="W8"/>
  <c r="AH7"/>
  <c r="AI7" s="1"/>
  <c r="AG7"/>
  <c r="AC7"/>
  <c r="AB7"/>
  <c r="X7"/>
  <c r="W7"/>
  <c r="AH6"/>
  <c r="AG6"/>
  <c r="AI6" s="1"/>
  <c r="AC6"/>
  <c r="AB6"/>
  <c r="X6"/>
  <c r="W6"/>
  <c r="AH5"/>
  <c r="AG5"/>
  <c r="AD5"/>
  <c r="AC5"/>
  <c r="AB5"/>
  <c r="X5"/>
  <c r="W5"/>
  <c r="AH4"/>
  <c r="AG4"/>
  <c r="AC4"/>
  <c r="AB4"/>
  <c r="X4"/>
  <c r="W4"/>
  <c r="AI3"/>
  <c r="AH3"/>
  <c r="AG3"/>
  <c r="AC3"/>
  <c r="AB3"/>
  <c r="X3"/>
  <c r="W3"/>
  <c r="S14"/>
  <c r="S13"/>
  <c r="S12"/>
  <c r="S11"/>
  <c r="S10"/>
  <c r="S9"/>
  <c r="S8"/>
  <c r="S7"/>
  <c r="S6"/>
  <c r="S5"/>
  <c r="S4"/>
  <c r="S3"/>
  <c r="Q12"/>
  <c r="Q11"/>
  <c r="Q10"/>
  <c r="Q9"/>
  <c r="Q8"/>
  <c r="Q7"/>
  <c r="Q6"/>
  <c r="Q5"/>
  <c r="Q4"/>
  <c r="Q3"/>
  <c r="N4"/>
  <c r="N5"/>
  <c r="N6"/>
  <c r="N7"/>
  <c r="N8"/>
  <c r="N9"/>
  <c r="N10"/>
  <c r="N11"/>
  <c r="N12"/>
  <c r="N13"/>
  <c r="N14"/>
  <c r="N3"/>
  <c r="L4"/>
  <c r="L5"/>
  <c r="L6"/>
  <c r="L7"/>
  <c r="L8"/>
  <c r="L9"/>
  <c r="L10"/>
  <c r="L11"/>
  <c r="L12"/>
  <c r="L13"/>
  <c r="L14"/>
  <c r="L3"/>
  <c r="I4"/>
  <c r="I5"/>
  <c r="I6"/>
  <c r="I7"/>
  <c r="I8"/>
  <c r="I9"/>
  <c r="I10"/>
  <c r="I11"/>
  <c r="I12"/>
  <c r="I13"/>
  <c r="I14"/>
  <c r="I3"/>
  <c r="G4"/>
  <c r="G5"/>
  <c r="G6"/>
  <c r="G7"/>
  <c r="G8"/>
  <c r="G9"/>
  <c r="G10"/>
  <c r="G11"/>
  <c r="G12"/>
  <c r="G13"/>
  <c r="G14"/>
  <c r="G3"/>
  <c r="H14"/>
  <c r="H13"/>
  <c r="R12"/>
  <c r="M12"/>
  <c r="H12"/>
  <c r="R11"/>
  <c r="M11"/>
  <c r="H11"/>
  <c r="R10"/>
  <c r="M10"/>
  <c r="H10"/>
  <c r="R9"/>
  <c r="M9"/>
  <c r="H9"/>
  <c r="R8"/>
  <c r="M8"/>
  <c r="H8"/>
  <c r="R7"/>
  <c r="M7"/>
  <c r="H7"/>
  <c r="R6"/>
  <c r="M6"/>
  <c r="H6"/>
  <c r="R5"/>
  <c r="M5"/>
  <c r="H5"/>
  <c r="R4"/>
  <c r="M4"/>
  <c r="H4"/>
  <c r="R3"/>
  <c r="M3"/>
  <c r="H3"/>
  <c r="Q11" i="3"/>
  <c r="R11" s="1"/>
  <c r="R10"/>
  <c r="Q10"/>
  <c r="R9"/>
  <c r="Q9"/>
  <c r="R8"/>
  <c r="Q8"/>
  <c r="Q7"/>
  <c r="R7" s="1"/>
  <c r="R6"/>
  <c r="Q6"/>
  <c r="R5"/>
  <c r="Q5"/>
  <c r="Q4"/>
  <c r="R4" s="1"/>
  <c r="Q3"/>
  <c r="R3" s="1"/>
  <c r="H4"/>
  <c r="H5"/>
  <c r="H11"/>
  <c r="H3"/>
  <c r="G4"/>
  <c r="G5"/>
  <c r="G6"/>
  <c r="H6" s="1"/>
  <c r="G7"/>
  <c r="H7" s="1"/>
  <c r="G8"/>
  <c r="H8" s="1"/>
  <c r="G9"/>
  <c r="H9" s="1"/>
  <c r="G10"/>
  <c r="H10" s="1"/>
  <c r="G11"/>
  <c r="G3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3"/>
  <c r="M3" s="1"/>
  <c r="O9" i="2"/>
  <c r="M9"/>
  <c r="K9"/>
  <c r="I9"/>
  <c r="C4"/>
  <c r="C3"/>
  <c r="C2"/>
  <c r="K5"/>
  <c r="J2"/>
  <c r="L16" i="1"/>
  <c r="L15"/>
  <c r="L17"/>
  <c r="M8"/>
  <c r="M9"/>
  <c r="M10"/>
  <c r="L8"/>
  <c r="L9"/>
  <c r="L10"/>
  <c r="K8"/>
  <c r="K9"/>
  <c r="K10"/>
  <c r="H8"/>
  <c r="I8"/>
  <c r="J8"/>
  <c r="H9"/>
  <c r="I9"/>
  <c r="J9"/>
  <c r="H10"/>
  <c r="I10"/>
  <c r="J10"/>
  <c r="G10"/>
  <c r="G9"/>
  <c r="G8"/>
  <c r="E10"/>
  <c r="E9"/>
  <c r="E8"/>
  <c r="G1"/>
  <c r="G2"/>
  <c r="G3"/>
  <c r="H3"/>
  <c r="H2"/>
  <c r="H1"/>
  <c r="E3"/>
  <c r="E2"/>
  <c r="E1"/>
  <c r="C3"/>
  <c r="C2"/>
  <c r="C1"/>
  <c r="H46" i="6" l="1"/>
  <c r="I36"/>
  <c r="R46"/>
  <c r="S35"/>
  <c r="R48"/>
  <c r="N38"/>
  <c r="M47"/>
  <c r="H48"/>
  <c r="H47"/>
  <c r="R47"/>
  <c r="I35"/>
  <c r="S37"/>
  <c r="M48"/>
  <c r="M46"/>
  <c r="Y7" i="4"/>
  <c r="AD7"/>
  <c r="AI8"/>
  <c r="AI5"/>
  <c r="AI4"/>
  <c r="AD12"/>
  <c r="AD11"/>
  <c r="AD10"/>
  <c r="AD9"/>
  <c r="AD8"/>
  <c r="AD6"/>
  <c r="AD4"/>
  <c r="AD3"/>
  <c r="Y12"/>
  <c r="Y11"/>
  <c r="Y8"/>
  <c r="Y6"/>
  <c r="Y5"/>
  <c r="Y4"/>
  <c r="Y3"/>
</calcChain>
</file>

<file path=xl/sharedStrings.xml><?xml version="1.0" encoding="utf-8"?>
<sst xmlns="http://schemas.openxmlformats.org/spreadsheetml/2006/main" count="137" uniqueCount="77">
  <si>
    <t>M9(019)</t>
  </si>
  <si>
    <t>A76(019)(3.5)</t>
  </si>
  <si>
    <t>options</t>
  </si>
  <si>
    <t>ЛЧИ</t>
  </si>
  <si>
    <t>Вар</t>
  </si>
  <si>
    <t>Б.сбор</t>
  </si>
  <si>
    <t>В.Брокера</t>
  </si>
  <si>
    <t>Опционы</t>
  </si>
  <si>
    <t>Buy</t>
  </si>
  <si>
    <t>Sell</t>
  </si>
  <si>
    <t>Diff</t>
  </si>
  <si>
    <t>RTS</t>
  </si>
  <si>
    <t>SBRF</t>
  </si>
  <si>
    <t>Si</t>
  </si>
  <si>
    <t>SR</t>
  </si>
  <si>
    <t>P&amp;L pp</t>
  </si>
  <si>
    <t>P&amp;L val</t>
  </si>
  <si>
    <t>Taxes</t>
  </si>
  <si>
    <t>Net P&amp;L</t>
  </si>
  <si>
    <t>Trades</t>
  </si>
  <si>
    <t>RIH9</t>
  </si>
  <si>
    <t>RI</t>
  </si>
  <si>
    <t>50_500</t>
  </si>
  <si>
    <t>150_500</t>
  </si>
  <si>
    <t>100_500</t>
  </si>
  <si>
    <t>Sim9</t>
  </si>
  <si>
    <t>SiH9</t>
  </si>
  <si>
    <t>21,03,2019</t>
  </si>
  <si>
    <t>19,12,2018</t>
  </si>
  <si>
    <t>2124.1</t>
  </si>
  <si>
    <t>SRM9</t>
  </si>
  <si>
    <t>35.042</t>
  </si>
  <si>
    <t>2.230</t>
  </si>
  <si>
    <t>12.542</t>
  </si>
  <si>
    <t>4.527</t>
  </si>
  <si>
    <t>17.542</t>
  </si>
  <si>
    <t>17.366</t>
  </si>
  <si>
    <t>51.375</t>
  </si>
  <si>
    <t>18.919</t>
  </si>
  <si>
    <t>48.875</t>
  </si>
  <si>
    <t>30.189</t>
  </si>
  <si>
    <t>66.667</t>
  </si>
  <si>
    <t>32.366</t>
  </si>
  <si>
    <t>55.292</t>
  </si>
  <si>
    <t>40.265</t>
  </si>
  <si>
    <t>57.042</t>
  </si>
  <si>
    <t>73.731</t>
  </si>
  <si>
    <t>83.348</t>
  </si>
  <si>
    <t>52.292</t>
  </si>
  <si>
    <t>54.565</t>
  </si>
  <si>
    <t>50.400</t>
  </si>
  <si>
    <t>43.826</t>
  </si>
  <si>
    <t>73.500</t>
  </si>
  <si>
    <t>63.913</t>
  </si>
  <si>
    <t>4.646</t>
  </si>
  <si>
    <t>5.441</t>
  </si>
  <si>
    <t>32.875</t>
  </si>
  <si>
    <t>6.495</t>
  </si>
  <si>
    <t>27.875</t>
  </si>
  <si>
    <t>14.377</t>
  </si>
  <si>
    <t>46.125</t>
  </si>
  <si>
    <t>28.000</t>
  </si>
  <si>
    <t>77.000</t>
  </si>
  <si>
    <t>18.949</t>
  </si>
  <si>
    <t>46.583</t>
  </si>
  <si>
    <t>31.870</t>
  </si>
  <si>
    <t>61.083</t>
  </si>
  <si>
    <t>30.923</t>
  </si>
  <si>
    <t>50.250</t>
  </si>
  <si>
    <t>63.519</t>
  </si>
  <si>
    <t>74.565</t>
  </si>
  <si>
    <t>45.400</t>
  </si>
  <si>
    <t>49.348</t>
  </si>
  <si>
    <t>26.682</t>
  </si>
  <si>
    <t>25.522</t>
  </si>
  <si>
    <t>55.050</t>
  </si>
  <si>
    <t>47.870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</si>
</sst>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rgb="FF428BCA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" fontId="0" fillId="0" borderId="0" xfId="0" applyNumberFormat="1"/>
    <xf numFmtId="3" fontId="0" fillId="0" borderId="0" xfId="0" applyNumberFormat="1"/>
    <xf numFmtId="4" fontId="0" fillId="0" borderId="1" xfId="0" applyNumberFormat="1" applyBorder="1"/>
    <xf numFmtId="4" fontId="0" fillId="9" borderId="1" xfId="0" applyNumberFormat="1" applyFill="1" applyBorder="1"/>
    <xf numFmtId="3" fontId="0" fillId="0" borderId="2" xfId="0" applyNumberFormat="1" applyBorder="1"/>
    <xf numFmtId="4" fontId="0" fillId="0" borderId="3" xfId="0" applyNumberFormat="1" applyBorder="1"/>
    <xf numFmtId="4" fontId="0" fillId="2" borderId="4" xfId="0" applyNumberFormat="1" applyFill="1" applyBorder="1"/>
    <xf numFmtId="3" fontId="0" fillId="0" borderId="5" xfId="0" applyNumberFormat="1" applyBorder="1"/>
    <xf numFmtId="4" fontId="0" fillId="2" borderId="6" xfId="0" applyNumberFormat="1" applyFill="1" applyBorder="1"/>
    <xf numFmtId="4" fontId="0" fillId="10" borderId="6" xfId="0" applyNumberFormat="1" applyFill="1" applyBorder="1"/>
    <xf numFmtId="3" fontId="0" fillId="0" borderId="7" xfId="0" applyNumberFormat="1" applyBorder="1"/>
    <xf numFmtId="4" fontId="0" fillId="0" borderId="8" xfId="0" applyNumberFormat="1" applyBorder="1"/>
    <xf numFmtId="4" fontId="0" fillId="2" borderId="9" xfId="0" applyNumberFormat="1" applyFill="1" applyBorder="1"/>
    <xf numFmtId="4" fontId="0" fillId="8" borderId="3" xfId="0" applyNumberFormat="1" applyFill="1" applyBorder="1"/>
    <xf numFmtId="3" fontId="0" fillId="9" borderId="5" xfId="0" applyNumberFormat="1" applyFill="1" applyBorder="1"/>
    <xf numFmtId="3" fontId="0" fillId="9" borderId="7" xfId="0" applyNumberFormat="1" applyFill="1" applyBorder="1"/>
    <xf numFmtId="4" fontId="0" fillId="11" borderId="6" xfId="0" applyNumberFormat="1" applyFill="1" applyBorder="1"/>
    <xf numFmtId="3" fontId="0" fillId="0" borderId="10" xfId="0" applyNumberFormat="1" applyFill="1" applyBorder="1"/>
    <xf numFmtId="4" fontId="0" fillId="0" borderId="11" xfId="0" applyNumberFormat="1" applyFill="1" applyBorder="1"/>
    <xf numFmtId="3" fontId="0" fillId="9" borderId="10" xfId="0" applyNumberFormat="1" applyFill="1" applyBorder="1"/>
    <xf numFmtId="4" fontId="0" fillId="2" borderId="3" xfId="0" applyNumberFormat="1" applyFill="1" applyBorder="1"/>
    <xf numFmtId="4" fontId="0" fillId="2" borderId="1" xfId="0" applyNumberFormat="1" applyFill="1" applyBorder="1"/>
    <xf numFmtId="4" fontId="0" fillId="2" borderId="8" xfId="0" applyNumberFormat="1" applyFill="1" applyBorder="1"/>
    <xf numFmtId="4" fontId="0" fillId="2" borderId="11" xfId="0" applyNumberFormat="1" applyFill="1" applyBorder="1"/>
    <xf numFmtId="4" fontId="0" fillId="2" borderId="14" xfId="0" applyNumberFormat="1" applyFill="1" applyBorder="1"/>
    <xf numFmtId="4" fontId="0" fillId="0" borderId="13" xfId="0" applyNumberFormat="1" applyFill="1" applyBorder="1"/>
    <xf numFmtId="0" fontId="0" fillId="2" borderId="0" xfId="0" applyFill="1" applyBorder="1"/>
    <xf numFmtId="0" fontId="0" fillId="2" borderId="18" xfId="0" applyFill="1" applyBorder="1"/>
    <xf numFmtId="0" fontId="0" fillId="4" borderId="19" xfId="0" applyFill="1" applyBorder="1"/>
    <xf numFmtId="0" fontId="0" fillId="2" borderId="2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2" borderId="1" xfId="0" applyFill="1" applyBorder="1"/>
    <xf numFmtId="4" fontId="0" fillId="0" borderId="1" xfId="0" applyNumberFormat="1" applyFill="1" applyBorder="1"/>
    <xf numFmtId="0" fontId="0" fillId="0" borderId="1" xfId="0" applyBorder="1"/>
    <xf numFmtId="3" fontId="0" fillId="0" borderId="5" xfId="0" applyNumberFormat="1" applyFill="1" applyBorder="1"/>
    <xf numFmtId="3" fontId="0" fillId="0" borderId="7" xfId="0" applyNumberFormat="1" applyFill="1" applyBorder="1"/>
    <xf numFmtId="4" fontId="0" fillId="0" borderId="8" xfId="0" applyNumberFormat="1" applyFill="1" applyBorder="1"/>
    <xf numFmtId="0" fontId="0" fillId="4" borderId="21" xfId="0" applyFill="1" applyBorder="1"/>
    <xf numFmtId="0" fontId="0" fillId="0" borderId="5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12" xfId="0" applyBorder="1"/>
    <xf numFmtId="3" fontId="0" fillId="0" borderId="22" xfId="0" applyNumberFormat="1" applyBorder="1"/>
    <xf numFmtId="4" fontId="0" fillId="2" borderId="23" xfId="0" applyNumberFormat="1" applyFill="1" applyBorder="1"/>
    <xf numFmtId="4" fontId="0" fillId="0" borderId="23" xfId="0" applyNumberFormat="1" applyBorder="1"/>
    <xf numFmtId="0" fontId="0" fillId="4" borderId="25" xfId="0" applyFill="1" applyBorder="1"/>
    <xf numFmtId="0" fontId="0" fillId="2" borderId="23" xfId="0" applyFill="1" applyBorder="1"/>
    <xf numFmtId="0" fontId="0" fillId="12" borderId="26" xfId="0" applyFill="1" applyBorder="1"/>
    <xf numFmtId="0" fontId="0" fillId="12" borderId="27" xfId="0" applyFill="1" applyBorder="1"/>
    <xf numFmtId="0" fontId="0" fillId="12" borderId="28" xfId="0" applyFill="1" applyBorder="1"/>
    <xf numFmtId="3" fontId="0" fillId="12" borderId="5" xfId="0" applyNumberFormat="1" applyFill="1" applyBorder="1"/>
    <xf numFmtId="4" fontId="0" fillId="12" borderId="1" xfId="0" applyNumberFormat="1" applyFill="1" applyBorder="1"/>
    <xf numFmtId="0" fontId="0" fillId="12" borderId="21" xfId="0" applyFill="1" applyBorder="1"/>
    <xf numFmtId="0" fontId="0" fillId="12" borderId="1" xfId="0" applyFill="1" applyBorder="1"/>
    <xf numFmtId="4" fontId="0" fillId="12" borderId="3" xfId="0" applyNumberFormat="1" applyFill="1" applyBorder="1"/>
    <xf numFmtId="0" fontId="0" fillId="12" borderId="16" xfId="0" applyFill="1" applyBorder="1"/>
    <xf numFmtId="0" fontId="0" fillId="12" borderId="0" xfId="0" applyFill="1" applyBorder="1"/>
    <xf numFmtId="3" fontId="0" fillId="0" borderId="29" xfId="0" applyNumberFormat="1" applyFill="1" applyBorder="1"/>
    <xf numFmtId="4" fontId="0" fillId="2" borderId="13" xfId="0" applyNumberFormat="1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4" fontId="0" fillId="10" borderId="4" xfId="0" applyNumberFormat="1" applyFill="1" applyBorder="1"/>
    <xf numFmtId="4" fontId="0" fillId="10" borderId="15" xfId="0" applyNumberFormat="1" applyFill="1" applyBorder="1"/>
    <xf numFmtId="4" fontId="0" fillId="10" borderId="24" xfId="0" applyNumberFormat="1" applyFill="1" applyBorder="1"/>
    <xf numFmtId="4" fontId="0" fillId="10" borderId="9" xfId="0" applyNumberFormat="1" applyFill="1" applyBorder="1"/>
    <xf numFmtId="4" fontId="0" fillId="10" borderId="1" xfId="0" applyNumberFormat="1" applyFill="1" applyBorder="1"/>
    <xf numFmtId="4" fontId="0" fillId="13" borderId="6" xfId="0" applyNumberFormat="1" applyFill="1" applyBorder="1"/>
    <xf numFmtId="4" fontId="0" fillId="13" borderId="23" xfId="0" applyNumberFormat="1" applyFill="1" applyBorder="1"/>
    <xf numFmtId="4" fontId="0" fillId="13" borderId="4" xfId="0" applyNumberFormat="1" applyFill="1" applyBorder="1"/>
    <xf numFmtId="4" fontId="0" fillId="2" borderId="30" xfId="0" applyNumberFormat="1" applyFill="1" applyBorder="1"/>
    <xf numFmtId="4" fontId="0" fillId="10" borderId="31" xfId="0" applyNumberFormat="1" applyFill="1" applyBorder="1"/>
    <xf numFmtId="4" fontId="0" fillId="2" borderId="31" xfId="0" applyNumberFormat="1" applyFill="1" applyBorder="1"/>
    <xf numFmtId="4" fontId="0" fillId="2" borderId="32" xfId="0" applyNumberFormat="1" applyFill="1" applyBorder="1"/>
    <xf numFmtId="4" fontId="0" fillId="0" borderId="33" xfId="0" applyNumberFormat="1" applyBorder="1"/>
    <xf numFmtId="0" fontId="0" fillId="0" borderId="19" xfId="0" applyBorder="1"/>
    <xf numFmtId="0" fontId="0" fillId="0" borderId="20" xfId="0" applyBorder="1"/>
    <xf numFmtId="0" fontId="0" fillId="0" borderId="34" xfId="0" applyBorder="1"/>
    <xf numFmtId="4" fontId="0" fillId="0" borderId="14" xfId="0" applyNumberFormat="1" applyBorder="1"/>
    <xf numFmtId="0" fontId="0" fillId="0" borderId="0" xfId="0" applyFill="1" applyBorder="1"/>
    <xf numFmtId="4" fontId="0" fillId="2" borderId="0" xfId="0" applyNumberFormat="1" applyFill="1" applyBorder="1"/>
    <xf numFmtId="4" fontId="0" fillId="10" borderId="0" xfId="0" applyNumberFormat="1" applyFill="1" applyBorder="1"/>
    <xf numFmtId="4" fontId="0" fillId="2" borderId="18" xfId="0" applyNumberFormat="1" applyFill="1" applyBorder="1"/>
    <xf numFmtId="4" fontId="0" fillId="2" borderId="35" xfId="0" applyNumberFormat="1" applyFill="1" applyBorder="1"/>
    <xf numFmtId="4" fontId="0" fillId="2" borderId="36" xfId="0" applyNumberFormat="1" applyFill="1" applyBorder="1"/>
    <xf numFmtId="4" fontId="0" fillId="10" borderId="36" xfId="0" applyNumberFormat="1" applyFill="1" applyBorder="1"/>
    <xf numFmtId="4" fontId="0" fillId="2" borderId="37" xfId="0" applyNumberFormat="1" applyFill="1" applyBorder="1"/>
    <xf numFmtId="4" fontId="0" fillId="10" borderId="38" xfId="0" applyNumberFormat="1" applyFill="1" applyBorder="1"/>
    <xf numFmtId="4" fontId="0" fillId="2" borderId="38" xfId="0" applyNumberFormat="1" applyFill="1" applyBorder="1"/>
    <xf numFmtId="0" fontId="0" fillId="0" borderId="16" xfId="0" applyFill="1" applyBorder="1"/>
    <xf numFmtId="4" fontId="0" fillId="11" borderId="38" xfId="0" applyNumberFormat="1" applyFill="1" applyBorder="1"/>
    <xf numFmtId="4" fontId="0" fillId="0" borderId="0" xfId="0" applyNumberFormat="1" applyFill="1" applyBorder="1"/>
    <xf numFmtId="4" fontId="0" fillId="3" borderId="38" xfId="0" applyNumberFormat="1" applyFill="1" applyBorder="1"/>
    <xf numFmtId="0" fontId="0" fillId="0" borderId="17" xfId="0" applyFill="1" applyBorder="1"/>
    <xf numFmtId="4" fontId="0" fillId="3" borderId="39" xfId="0" applyNumberFormat="1" applyFill="1" applyBorder="1"/>
    <xf numFmtId="4" fontId="0" fillId="2" borderId="39" xfId="0" applyNumberFormat="1" applyFill="1" applyBorder="1"/>
    <xf numFmtId="4" fontId="0" fillId="0" borderId="19" xfId="0" applyNumberFormat="1" applyBorder="1"/>
    <xf numFmtId="4" fontId="0" fillId="11" borderId="39" xfId="0" applyNumberFormat="1" applyFill="1" applyBorder="1"/>
    <xf numFmtId="0" fontId="1" fillId="14" borderId="40" xfId="0" applyFont="1" applyFill="1" applyBorder="1" applyAlignment="1">
      <alignment vertical="top" wrapText="1"/>
    </xf>
    <xf numFmtId="0" fontId="2" fillId="14" borderId="40" xfId="0" applyFont="1" applyFill="1" applyBorder="1" applyAlignment="1">
      <alignment vertical="top" wrapText="1"/>
    </xf>
    <xf numFmtId="0" fontId="1" fillId="15" borderId="40" xfId="0" applyFont="1" applyFill="1" applyBorder="1" applyAlignment="1">
      <alignment vertical="top" wrapText="1"/>
    </xf>
    <xf numFmtId="0" fontId="2" fillId="15" borderId="40" xfId="0" applyFont="1" applyFill="1" applyBorder="1" applyAlignment="1">
      <alignment vertical="top" wrapText="1"/>
    </xf>
    <xf numFmtId="4" fontId="1" fillId="14" borderId="40" xfId="0" applyNumberFormat="1" applyFont="1" applyFill="1" applyBorder="1" applyAlignment="1">
      <alignment vertical="top" wrapText="1"/>
    </xf>
    <xf numFmtId="4" fontId="1" fillId="15" borderId="40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0"/>
  <sheetViews>
    <sheetView workbookViewId="0">
      <selection activeCell="H8" sqref="H8:H10"/>
    </sheetView>
  </sheetViews>
  <sheetFormatPr defaultRowHeight="15"/>
  <cols>
    <col min="2" max="2" width="10.140625" bestFit="1" customWidth="1"/>
    <col min="3" max="3" width="7.85546875" style="1" customWidth="1"/>
    <col min="4" max="4" width="5.42578125" customWidth="1"/>
    <col min="5" max="5" width="7.42578125" style="1" customWidth="1"/>
    <col min="6" max="6" width="5.140625" customWidth="1"/>
    <col min="7" max="7" width="12.42578125" customWidth="1"/>
    <col min="8" max="8" width="9.7109375" customWidth="1"/>
    <col min="11" max="11" width="9.5703125" style="2" customWidth="1"/>
    <col min="12" max="12" width="8.85546875" style="2" customWidth="1"/>
  </cols>
  <sheetData>
    <row r="1" spans="2:13">
      <c r="C1" s="1">
        <f>SUM(C4:C6)</f>
        <v>65000</v>
      </c>
      <c r="E1" s="1">
        <f>SUM(E4:E6)</f>
        <v>63810</v>
      </c>
      <c r="F1" s="1"/>
      <c r="G1" s="1">
        <f t="shared" ref="G1" si="0">SUM(G4:G6)</f>
        <v>60520</v>
      </c>
      <c r="H1" s="1">
        <f>SUM(H4:H6)</f>
        <v>65680</v>
      </c>
    </row>
    <row r="2" spans="2:13">
      <c r="C2" s="1">
        <f>AVERAGE(C4:C6)</f>
        <v>21666.666666666668</v>
      </c>
      <c r="E2" s="1">
        <f>AVERAGE(E4:E6)</f>
        <v>21270</v>
      </c>
      <c r="F2" s="1"/>
      <c r="G2" s="1">
        <f t="shared" ref="G2" si="1">AVERAGE(G4:G6)</f>
        <v>20173.333333333332</v>
      </c>
      <c r="H2" s="1">
        <f>AVERAGE(H4:H6)</f>
        <v>21893.333333333332</v>
      </c>
    </row>
    <row r="3" spans="2:13">
      <c r="C3" s="1">
        <f>STDEV(C4:C6)</f>
        <v>4947.0226736223249</v>
      </c>
      <c r="E3" s="1">
        <f>STDEV(E4:E6)</f>
        <v>4382.3737859749026</v>
      </c>
      <c r="F3" s="1"/>
      <c r="G3" s="1">
        <f t="shared" ref="G3" si="2">STDEV(G4:G6)</f>
        <v>6931.1783509972802</v>
      </c>
      <c r="H3" s="1">
        <f>STDEV(H4:H6)</f>
        <v>5042.780317774449</v>
      </c>
    </row>
    <row r="4" spans="2:13">
      <c r="C4" s="1">
        <v>26530</v>
      </c>
      <c r="E4" s="1">
        <v>25990</v>
      </c>
      <c r="G4">
        <v>27590</v>
      </c>
      <c r="H4">
        <v>27030</v>
      </c>
    </row>
    <row r="5" spans="2:13">
      <c r="C5" s="1">
        <v>21830</v>
      </c>
      <c r="E5" s="1">
        <v>20490</v>
      </c>
      <c r="G5">
        <v>19070</v>
      </c>
      <c r="H5">
        <v>21700</v>
      </c>
    </row>
    <row r="6" spans="2:13">
      <c r="C6" s="1">
        <v>16640</v>
      </c>
      <c r="E6" s="1">
        <v>17330</v>
      </c>
      <c r="G6">
        <v>13860</v>
      </c>
      <c r="H6">
        <v>16950</v>
      </c>
    </row>
    <row r="7" spans="2:13">
      <c r="E7" s="1" t="s">
        <v>0</v>
      </c>
      <c r="G7" t="s">
        <v>1</v>
      </c>
      <c r="H7">
        <v>5</v>
      </c>
      <c r="I7">
        <v>7.5</v>
      </c>
      <c r="J7">
        <v>10</v>
      </c>
      <c r="K7" s="2">
        <v>2.5</v>
      </c>
      <c r="L7" s="2">
        <v>1.5</v>
      </c>
      <c r="M7">
        <v>0.5</v>
      </c>
    </row>
    <row r="8" spans="2:13">
      <c r="E8" s="1">
        <f>SUM(E11:E13)</f>
        <v>63810</v>
      </c>
      <c r="G8" s="3">
        <f>SUM(G11:G13)</f>
        <v>65680</v>
      </c>
      <c r="H8" s="1">
        <f t="shared" ref="H8:J8" si="3">SUM(H11:H13)</f>
        <v>50530</v>
      </c>
      <c r="I8" s="1">
        <f t="shared" si="3"/>
        <v>48320</v>
      </c>
      <c r="J8" s="1">
        <f t="shared" si="3"/>
        <v>39750</v>
      </c>
      <c r="K8" s="3">
        <f t="shared" ref="K8:L8" si="4">SUM(K11:K13)</f>
        <v>70420</v>
      </c>
      <c r="L8" s="3">
        <f t="shared" si="4"/>
        <v>73140</v>
      </c>
      <c r="M8" s="1">
        <f t="shared" ref="M8" si="5">SUM(M11:M13)</f>
        <v>66010</v>
      </c>
    </row>
    <row r="9" spans="2:13">
      <c r="E9" s="1">
        <f>AVERAGE(E11:E13)</f>
        <v>21270</v>
      </c>
      <c r="G9" s="3">
        <f>AVERAGE(G11:G13)</f>
        <v>21893.333333333332</v>
      </c>
      <c r="H9" s="1">
        <f t="shared" ref="H9:J9" si="6">AVERAGE(H11:H13)</f>
        <v>16843.333333333332</v>
      </c>
      <c r="I9" s="1">
        <f t="shared" si="6"/>
        <v>16106.666666666666</v>
      </c>
      <c r="J9" s="1">
        <f t="shared" si="6"/>
        <v>13250</v>
      </c>
      <c r="K9" s="3">
        <f t="shared" ref="K9:L9" si="7">AVERAGE(K11:K13)</f>
        <v>23473.333333333332</v>
      </c>
      <c r="L9" s="3">
        <f t="shared" si="7"/>
        <v>24380</v>
      </c>
      <c r="M9" s="1">
        <f t="shared" ref="M9" si="8">AVERAGE(M11:M13)</f>
        <v>22003.333333333332</v>
      </c>
    </row>
    <row r="10" spans="2:13">
      <c r="E10" s="1">
        <f>STDEV(E11:E13)</f>
        <v>4382.3737859749026</v>
      </c>
      <c r="G10" s="3">
        <f>STDEV(G11:G13)</f>
        <v>5042.780317774449</v>
      </c>
      <c r="H10" s="1">
        <f t="shared" ref="H10:M10" si="9">STDEV(H11:H13)</f>
        <v>14243.041575918161</v>
      </c>
      <c r="I10" s="1">
        <f t="shared" si="9"/>
        <v>17713.769596935974</v>
      </c>
      <c r="J10" s="1">
        <f t="shared" si="9"/>
        <v>17287.969805619166</v>
      </c>
      <c r="K10" s="3">
        <f t="shared" si="9"/>
        <v>3890.5826470251691</v>
      </c>
      <c r="L10" s="3">
        <f t="shared" si="9"/>
        <v>7933.1960772440261</v>
      </c>
      <c r="M10" s="1">
        <f t="shared" si="9"/>
        <v>7726.3337575679043</v>
      </c>
    </row>
    <row r="11" spans="2:13">
      <c r="E11" s="1">
        <v>25990</v>
      </c>
      <c r="G11" s="2">
        <v>27030</v>
      </c>
      <c r="H11">
        <v>28340</v>
      </c>
      <c r="I11">
        <v>20830</v>
      </c>
      <c r="J11">
        <v>24200</v>
      </c>
      <c r="K11" s="2">
        <v>26930</v>
      </c>
      <c r="L11" s="2">
        <v>32180</v>
      </c>
      <c r="M11">
        <v>30740</v>
      </c>
    </row>
    <row r="12" spans="2:13">
      <c r="E12" s="1">
        <v>20490</v>
      </c>
      <c r="G12" s="2">
        <v>21700</v>
      </c>
      <c r="H12">
        <v>21280</v>
      </c>
      <c r="I12">
        <v>30980</v>
      </c>
      <c r="J12">
        <v>22230</v>
      </c>
      <c r="K12" s="2">
        <v>19260</v>
      </c>
      <c r="L12" s="2">
        <v>16320</v>
      </c>
      <c r="M12">
        <v>16070</v>
      </c>
    </row>
    <row r="13" spans="2:13">
      <c r="E13" s="1">
        <v>17330</v>
      </c>
      <c r="G13" s="2">
        <v>16950</v>
      </c>
      <c r="H13">
        <v>910</v>
      </c>
      <c r="I13">
        <v>-3490</v>
      </c>
      <c r="J13">
        <v>-6680</v>
      </c>
      <c r="K13" s="2">
        <v>24230</v>
      </c>
      <c r="L13" s="2">
        <v>24640</v>
      </c>
      <c r="M13">
        <v>19200</v>
      </c>
    </row>
    <row r="15" spans="2:13">
      <c r="B15" s="4">
        <v>43448</v>
      </c>
      <c r="L15" s="3">
        <f>SUM(L18:L20)</f>
        <v>74570</v>
      </c>
    </row>
    <row r="16" spans="2:13">
      <c r="L16" s="3">
        <f>AVERAGE(L18:L20)</f>
        <v>24856.666666666668</v>
      </c>
    </row>
    <row r="17" spans="12:12">
      <c r="L17" s="3">
        <f t="shared" ref="L17" si="10">STDEV(L18:L20)</f>
        <v>10361.497639498519</v>
      </c>
    </row>
    <row r="18" spans="12:12">
      <c r="L18" s="2">
        <v>34680</v>
      </c>
    </row>
    <row r="19" spans="12:12">
      <c r="L19" s="2">
        <v>14030</v>
      </c>
    </row>
    <row r="20" spans="12:12">
      <c r="L20" s="2">
        <v>25860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7"/>
  <sheetViews>
    <sheetView topLeftCell="A31" workbookViewId="0">
      <selection activeCell="E52" sqref="E52"/>
    </sheetView>
  </sheetViews>
  <sheetFormatPr defaultRowHeight="15"/>
  <cols>
    <col min="1" max="1" width="10.140625" bestFit="1" customWidth="1"/>
    <col min="4" max="4" width="10.140625" bestFit="1" customWidth="1"/>
    <col min="9" max="10" width="10.85546875" customWidth="1"/>
    <col min="11" max="11" width="9.85546875" customWidth="1"/>
    <col min="14" max="14" width="9.7109375" customWidth="1"/>
    <col min="15" max="15" width="11.42578125" customWidth="1"/>
  </cols>
  <sheetData>
    <row r="1" spans="1:15">
      <c r="A1" t="s">
        <v>2</v>
      </c>
      <c r="C1" t="s">
        <v>11</v>
      </c>
      <c r="E1" t="s">
        <v>12</v>
      </c>
      <c r="G1" t="s">
        <v>13</v>
      </c>
    </row>
    <row r="2" spans="1:15">
      <c r="C2" s="1">
        <f>SUM(C5:C83)</f>
        <v>-3346.1699999999987</v>
      </c>
      <c r="D2" s="4">
        <v>43497</v>
      </c>
      <c r="I2" t="s">
        <v>3</v>
      </c>
      <c r="J2">
        <f>SUM(J3:J6)</f>
        <v>-15414.359999999999</v>
      </c>
    </row>
    <row r="3" spans="1:15">
      <c r="C3" s="1">
        <f>AVERAGE(C5:C56)</f>
        <v>-70.76692307692305</v>
      </c>
      <c r="I3" t="s">
        <v>4</v>
      </c>
      <c r="J3">
        <v>-5356.48</v>
      </c>
    </row>
    <row r="4" spans="1:15">
      <c r="C4" s="1">
        <f>STDEV(C5:C66)</f>
        <v>474.68461245986106</v>
      </c>
      <c r="I4" t="s">
        <v>5</v>
      </c>
      <c r="J4">
        <v>-6489.33</v>
      </c>
    </row>
    <row r="5" spans="1:15">
      <c r="C5" s="5">
        <v>525.29</v>
      </c>
      <c r="I5" t="s">
        <v>6</v>
      </c>
      <c r="J5">
        <v>-1751.55</v>
      </c>
      <c r="K5">
        <f>J5/0.9</f>
        <v>-1946.1666666666665</v>
      </c>
    </row>
    <row r="6" spans="1:15">
      <c r="C6">
        <v>-551.48</v>
      </c>
      <c r="I6" t="s">
        <v>7</v>
      </c>
      <c r="J6">
        <v>-1817</v>
      </c>
    </row>
    <row r="7" spans="1:15">
      <c r="C7">
        <v>-131.46</v>
      </c>
    </row>
    <row r="8" spans="1:15">
      <c r="C8">
        <v>-240.74</v>
      </c>
      <c r="I8" t="s">
        <v>8</v>
      </c>
      <c r="K8" t="s">
        <v>9</v>
      </c>
      <c r="M8" t="s">
        <v>10</v>
      </c>
    </row>
    <row r="9" spans="1:15">
      <c r="C9">
        <v>-428.49</v>
      </c>
      <c r="I9" s="6">
        <f>AVERAGE(I10:I18)</f>
        <v>65893</v>
      </c>
      <c r="K9" s="7">
        <f>AVERAGE(K10:K18)</f>
        <v>65994.8</v>
      </c>
      <c r="M9" s="8">
        <f>K9-I9</f>
        <v>101.80000000000291</v>
      </c>
      <c r="N9" s="8">
        <v>5</v>
      </c>
      <c r="O9" s="8">
        <f>M9*5</f>
        <v>509.00000000001455</v>
      </c>
    </row>
    <row r="10" spans="1:15">
      <c r="C10">
        <v>-26.78</v>
      </c>
      <c r="I10">
        <v>65880</v>
      </c>
      <c r="K10" s="9">
        <v>66025</v>
      </c>
    </row>
    <row r="11" spans="1:15">
      <c r="C11">
        <v>238.18</v>
      </c>
      <c r="I11">
        <v>65970</v>
      </c>
      <c r="K11">
        <v>66007</v>
      </c>
    </row>
    <row r="12" spans="1:15">
      <c r="C12">
        <v>-237.75</v>
      </c>
      <c r="I12">
        <v>65865</v>
      </c>
      <c r="K12">
        <v>66120</v>
      </c>
    </row>
    <row r="13" spans="1:15">
      <c r="C13">
        <v>-199.62</v>
      </c>
      <c r="I13">
        <v>66000</v>
      </c>
      <c r="K13">
        <v>66000</v>
      </c>
    </row>
    <row r="14" spans="1:15">
      <c r="C14">
        <v>-119.37</v>
      </c>
      <c r="I14">
        <v>65750</v>
      </c>
      <c r="K14">
        <v>65822</v>
      </c>
    </row>
    <row r="15" spans="1:15">
      <c r="C15" s="5">
        <v>1680.96</v>
      </c>
    </row>
    <row r="16" spans="1:15">
      <c r="C16">
        <v>-323.74</v>
      </c>
    </row>
    <row r="17" spans="1:3">
      <c r="C17">
        <v>-324.11</v>
      </c>
    </row>
    <row r="18" spans="1:3">
      <c r="C18">
        <v>-404.43</v>
      </c>
    </row>
    <row r="19" spans="1:3">
      <c r="C19" s="5">
        <v>407.35</v>
      </c>
    </row>
    <row r="20" spans="1:3">
      <c r="C20">
        <v>-146.49</v>
      </c>
    </row>
    <row r="21" spans="1:3">
      <c r="C21">
        <v>-353.6</v>
      </c>
    </row>
    <row r="22" spans="1:3">
      <c r="C22">
        <v>-369.48</v>
      </c>
    </row>
    <row r="23" spans="1:3">
      <c r="C23">
        <v>-267.24</v>
      </c>
    </row>
    <row r="24" spans="1:3">
      <c r="C24">
        <v>-106.85</v>
      </c>
    </row>
    <row r="25" spans="1:3">
      <c r="C25">
        <v>-197.5</v>
      </c>
    </row>
    <row r="26" spans="1:3">
      <c r="C26">
        <v>-356.17</v>
      </c>
    </row>
    <row r="27" spans="1:3">
      <c r="C27">
        <v>-681.82</v>
      </c>
    </row>
    <row r="28" spans="1:3">
      <c r="C28">
        <v>-261.51</v>
      </c>
    </row>
    <row r="29" spans="1:3">
      <c r="C29">
        <v>-263.3</v>
      </c>
    </row>
    <row r="30" spans="1:3">
      <c r="C30" s="5">
        <v>1523.75</v>
      </c>
    </row>
    <row r="31" spans="1:3">
      <c r="C31">
        <v>-201.03</v>
      </c>
    </row>
    <row r="32" spans="1:3">
      <c r="A32" s="5"/>
      <c r="C32">
        <v>-117.97</v>
      </c>
    </row>
    <row r="33" spans="3:3">
      <c r="C33">
        <v>-39.24</v>
      </c>
    </row>
    <row r="34" spans="3:3">
      <c r="C34" s="5">
        <v>130.77000000000001</v>
      </c>
    </row>
    <row r="35" spans="3:3">
      <c r="C35">
        <v>-93.79</v>
      </c>
    </row>
    <row r="36" spans="3:3">
      <c r="C36" s="5">
        <v>428.74</v>
      </c>
    </row>
    <row r="37" spans="3:3">
      <c r="C37">
        <v>-335.86</v>
      </c>
    </row>
    <row r="38" spans="3:3">
      <c r="C38">
        <v>-199.72</v>
      </c>
    </row>
    <row r="39" spans="3:3">
      <c r="C39">
        <v>-240.61</v>
      </c>
    </row>
    <row r="40" spans="3:3">
      <c r="C40">
        <v>-238.83</v>
      </c>
    </row>
    <row r="41" spans="3:3">
      <c r="C41">
        <v>-368.03</v>
      </c>
    </row>
    <row r="42" spans="3:3">
      <c r="C42">
        <v>-145.85</v>
      </c>
    </row>
    <row r="43" spans="3:3">
      <c r="C43">
        <v>-53.18</v>
      </c>
    </row>
    <row r="44" spans="3:3">
      <c r="C44">
        <v>-330.03</v>
      </c>
    </row>
    <row r="45" spans="3:3">
      <c r="C45">
        <v>-248.04</v>
      </c>
    </row>
    <row r="46" spans="3:3">
      <c r="C46">
        <v>-369.84</v>
      </c>
    </row>
    <row r="47" spans="3:3">
      <c r="C47">
        <v>-123.31</v>
      </c>
    </row>
    <row r="48" spans="3:3">
      <c r="C48" s="5">
        <v>1666.09</v>
      </c>
    </row>
    <row r="49" spans="1:3">
      <c r="C49">
        <v>-118.72</v>
      </c>
    </row>
    <row r="50" spans="1:3">
      <c r="C50">
        <v>-118.72</v>
      </c>
    </row>
    <row r="51" spans="1:3">
      <c r="C51">
        <v>-117.29</v>
      </c>
    </row>
    <row r="52" spans="1:3">
      <c r="A52" s="4">
        <v>43511</v>
      </c>
      <c r="C52">
        <v>-65.680000000000007</v>
      </c>
    </row>
    <row r="53" spans="1:3">
      <c r="C53">
        <v>-144.49</v>
      </c>
    </row>
    <row r="54" spans="1:3">
      <c r="C54">
        <v>-183.96</v>
      </c>
    </row>
    <row r="55" spans="1:3">
      <c r="C55">
        <v>-184.44</v>
      </c>
    </row>
    <row r="56" spans="1:3">
      <c r="C56">
        <v>-250.45</v>
      </c>
    </row>
    <row r="57" spans="1:3">
      <c r="C57">
        <v>333.71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32"/>
  <sheetViews>
    <sheetView tabSelected="1" topLeftCell="C1" workbookViewId="0">
      <selection activeCell="V99" sqref="V99"/>
    </sheetView>
  </sheetViews>
  <sheetFormatPr defaultRowHeight="15"/>
  <cols>
    <col min="5" max="5" width="9.140625" style="10"/>
    <col min="6" max="6" width="10" style="10" customWidth="1"/>
    <col min="7" max="7" width="11.42578125" style="10" customWidth="1"/>
    <col min="8" max="9" width="11.140625" style="10" customWidth="1"/>
    <col min="10" max="10" width="9.140625" style="11"/>
    <col min="11" max="13" width="9.140625" style="10"/>
    <col min="14" max="14" width="11.140625" style="10" customWidth="1"/>
    <col min="16" max="16" width="9" customWidth="1"/>
    <col min="17" max="17" width="10.5703125" customWidth="1"/>
    <col min="18" max="18" width="10.140625" customWidth="1"/>
    <col min="27" max="27" width="9.140625" customWidth="1"/>
    <col min="30" max="30" width="8.140625" customWidth="1"/>
  </cols>
  <sheetData>
    <row r="1" spans="1:33">
      <c r="A1" t="s">
        <v>13</v>
      </c>
      <c r="B1">
        <v>2</v>
      </c>
      <c r="D1" t="s">
        <v>14</v>
      </c>
      <c r="E1" s="10">
        <v>2.2999999999999998</v>
      </c>
      <c r="G1" s="10" t="s">
        <v>28</v>
      </c>
      <c r="H1" s="10" t="s">
        <v>27</v>
      </c>
    </row>
    <row r="2" spans="1:33" ht="15.75" thickBot="1">
      <c r="F2" s="10">
        <v>1.25</v>
      </c>
      <c r="K2" s="10">
        <v>1.5</v>
      </c>
      <c r="P2">
        <v>1</v>
      </c>
    </row>
    <row r="3" spans="1:33" ht="15.75" thickBot="1">
      <c r="D3">
        <v>60</v>
      </c>
      <c r="E3" s="14">
        <v>713</v>
      </c>
      <c r="F3" s="15">
        <v>4786</v>
      </c>
      <c r="G3" s="15">
        <f>$E$1*E3</f>
        <v>1639.8999999999999</v>
      </c>
      <c r="H3" s="16">
        <f>F3-G3</f>
        <v>3146.1000000000004</v>
      </c>
      <c r="I3" s="16">
        <f>H3/E3</f>
        <v>4.4124824684431987</v>
      </c>
      <c r="J3" s="14">
        <v>519</v>
      </c>
      <c r="K3" s="23">
        <v>5244</v>
      </c>
      <c r="L3" s="15">
        <f>$E$1*J3</f>
        <v>1193.6999999999998</v>
      </c>
      <c r="M3" s="16">
        <f>K3-L3</f>
        <v>4050.3</v>
      </c>
      <c r="N3" s="16">
        <f>M3/J3</f>
        <v>7.8040462427745672</v>
      </c>
      <c r="O3">
        <v>1040</v>
      </c>
      <c r="P3">
        <v>6239</v>
      </c>
      <c r="Q3" s="15">
        <f>$E$1*O3</f>
        <v>2392</v>
      </c>
      <c r="R3" s="16">
        <f>P3-Q3</f>
        <v>3847</v>
      </c>
      <c r="S3" s="16">
        <f>R3/O3</f>
        <v>3.6990384615384615</v>
      </c>
    </row>
    <row r="4" spans="1:33" ht="15.75" thickBot="1">
      <c r="D4">
        <v>90</v>
      </c>
      <c r="E4" s="17">
        <v>482</v>
      </c>
      <c r="F4" s="13">
        <v>4819</v>
      </c>
      <c r="G4" s="12">
        <f t="shared" ref="G4:G11" si="0">$E$1*E4</f>
        <v>1108.5999999999999</v>
      </c>
      <c r="H4" s="18">
        <f t="shared" ref="H4:H11" si="1">F4-G4</f>
        <v>3710.4</v>
      </c>
      <c r="I4" s="16">
        <f t="shared" ref="I4:I11" si="2">H4/E4</f>
        <v>7.6979253112033197</v>
      </c>
      <c r="J4" s="24">
        <v>367</v>
      </c>
      <c r="K4" s="13">
        <v>4410</v>
      </c>
      <c r="L4" s="12">
        <f t="shared" ref="L4:L11" si="3">$E$1*J4</f>
        <v>844.09999999999991</v>
      </c>
      <c r="M4" s="19">
        <f t="shared" ref="M4:M11" si="4">K4-L4</f>
        <v>3565.9</v>
      </c>
      <c r="N4" s="16">
        <f t="shared" ref="N4:N11" si="5">M4/J4</f>
        <v>9.7163487738419629</v>
      </c>
      <c r="O4">
        <v>703</v>
      </c>
      <c r="P4">
        <v>6440</v>
      </c>
      <c r="Q4" s="12">
        <f t="shared" ref="Q4:Q11" si="6">$E$1*O4</f>
        <v>1616.8999999999999</v>
      </c>
      <c r="R4" s="18">
        <f t="shared" ref="R4:R11" si="7">P4-Q4</f>
        <v>4823.1000000000004</v>
      </c>
      <c r="S4" s="16">
        <f t="shared" ref="S4:S11" si="8">R4/O4</f>
        <v>6.8607396870554771</v>
      </c>
    </row>
    <row r="5" spans="1:33" ht="15.75" thickBot="1">
      <c r="D5">
        <v>120</v>
      </c>
      <c r="E5" s="17">
        <v>362</v>
      </c>
      <c r="F5" s="13">
        <v>5076</v>
      </c>
      <c r="G5" s="12">
        <f t="shared" si="0"/>
        <v>832.59999999999991</v>
      </c>
      <c r="H5" s="19">
        <f t="shared" si="1"/>
        <v>4243.3999999999996</v>
      </c>
      <c r="I5" s="16">
        <f t="shared" si="2"/>
        <v>11.722099447513811</v>
      </c>
      <c r="J5" s="24">
        <v>285</v>
      </c>
      <c r="K5" s="13">
        <v>3832</v>
      </c>
      <c r="L5" s="12">
        <f t="shared" si="3"/>
        <v>655.5</v>
      </c>
      <c r="M5" s="19">
        <f t="shared" si="4"/>
        <v>3176.5</v>
      </c>
      <c r="N5" s="16">
        <f t="shared" si="5"/>
        <v>11.14561403508772</v>
      </c>
      <c r="O5">
        <v>551</v>
      </c>
      <c r="P5">
        <v>5154</v>
      </c>
      <c r="Q5" s="12">
        <f t="shared" si="6"/>
        <v>1267.3</v>
      </c>
      <c r="R5" s="18">
        <f t="shared" si="7"/>
        <v>3886.7</v>
      </c>
      <c r="S5" s="16">
        <f t="shared" si="8"/>
        <v>7.0539019963702358</v>
      </c>
    </row>
    <row r="6" spans="1:33" ht="15.75" thickBot="1">
      <c r="D6">
        <v>150</v>
      </c>
      <c r="E6" s="17">
        <v>309</v>
      </c>
      <c r="F6" s="13">
        <v>4259</v>
      </c>
      <c r="G6" s="12">
        <f t="shared" si="0"/>
        <v>710.69999999999993</v>
      </c>
      <c r="H6" s="19">
        <f t="shared" si="1"/>
        <v>3548.3</v>
      </c>
      <c r="I6" s="16">
        <f t="shared" si="2"/>
        <v>11.483171521035599</v>
      </c>
      <c r="J6" s="24">
        <v>230</v>
      </c>
      <c r="K6" s="13">
        <v>4572</v>
      </c>
      <c r="L6" s="12">
        <f t="shared" si="3"/>
        <v>529</v>
      </c>
      <c r="M6" s="19">
        <f t="shared" si="4"/>
        <v>4043</v>
      </c>
      <c r="N6" s="16">
        <f t="shared" si="5"/>
        <v>17.578260869565216</v>
      </c>
      <c r="O6">
        <v>438</v>
      </c>
      <c r="P6">
        <v>5990</v>
      </c>
      <c r="Q6" s="12">
        <f t="shared" si="6"/>
        <v>1007.4</v>
      </c>
      <c r="R6" s="26">
        <f t="shared" si="7"/>
        <v>4982.6000000000004</v>
      </c>
      <c r="S6" s="16">
        <f t="shared" si="8"/>
        <v>11.375799086757992</v>
      </c>
    </row>
    <row r="7" spans="1:33" ht="15.75" thickBot="1">
      <c r="D7">
        <v>180</v>
      </c>
      <c r="E7" s="17">
        <v>267</v>
      </c>
      <c r="F7" s="13">
        <v>4119</v>
      </c>
      <c r="G7" s="12">
        <f t="shared" si="0"/>
        <v>614.09999999999991</v>
      </c>
      <c r="H7" s="19">
        <f t="shared" si="1"/>
        <v>3504.9</v>
      </c>
      <c r="I7" s="16">
        <f t="shared" si="2"/>
        <v>13.126966292134831</v>
      </c>
      <c r="J7" s="24">
        <v>196</v>
      </c>
      <c r="K7" s="13">
        <v>4311</v>
      </c>
      <c r="L7" s="12">
        <f t="shared" si="3"/>
        <v>450.79999999999995</v>
      </c>
      <c r="M7" s="19">
        <f t="shared" si="4"/>
        <v>3860.2</v>
      </c>
      <c r="N7" s="16">
        <f t="shared" si="5"/>
        <v>19.694897959183674</v>
      </c>
      <c r="O7">
        <v>370</v>
      </c>
      <c r="P7">
        <v>4929</v>
      </c>
      <c r="Q7" s="12">
        <f t="shared" si="6"/>
        <v>850.99999999999989</v>
      </c>
      <c r="R7" s="26">
        <f t="shared" si="7"/>
        <v>4078</v>
      </c>
      <c r="S7" s="16">
        <f t="shared" si="8"/>
        <v>11.021621621621621</v>
      </c>
    </row>
    <row r="8" spans="1:33" ht="15.75" thickBot="1">
      <c r="D8">
        <v>240</v>
      </c>
      <c r="E8" s="17">
        <v>199</v>
      </c>
      <c r="F8" s="13">
        <v>3868</v>
      </c>
      <c r="G8" s="12">
        <f t="shared" si="0"/>
        <v>457.7</v>
      </c>
      <c r="H8" s="19">
        <f t="shared" si="1"/>
        <v>3410.3</v>
      </c>
      <c r="I8" s="16">
        <f t="shared" si="2"/>
        <v>17.137185929648243</v>
      </c>
      <c r="J8" s="24">
        <v>155</v>
      </c>
      <c r="K8" s="13">
        <v>4641</v>
      </c>
      <c r="L8" s="12">
        <f t="shared" si="3"/>
        <v>356.5</v>
      </c>
      <c r="M8" s="19">
        <f t="shared" si="4"/>
        <v>4284.5</v>
      </c>
      <c r="N8" s="16">
        <f t="shared" si="5"/>
        <v>27.641935483870967</v>
      </c>
      <c r="O8">
        <v>285</v>
      </c>
      <c r="P8">
        <v>4956</v>
      </c>
      <c r="Q8" s="12">
        <f t="shared" si="6"/>
        <v>655.5</v>
      </c>
      <c r="R8" s="26">
        <f t="shared" si="7"/>
        <v>4300.5</v>
      </c>
      <c r="S8" s="16">
        <f t="shared" si="8"/>
        <v>15.089473684210526</v>
      </c>
    </row>
    <row r="9" spans="1:33" ht="15.75" thickBot="1">
      <c r="D9">
        <v>300</v>
      </c>
      <c r="E9" s="17">
        <v>163</v>
      </c>
      <c r="F9" s="12">
        <v>4373</v>
      </c>
      <c r="G9" s="12">
        <f t="shared" si="0"/>
        <v>374.9</v>
      </c>
      <c r="H9" s="19">
        <f t="shared" si="1"/>
        <v>3998.1</v>
      </c>
      <c r="I9" s="16">
        <f t="shared" si="2"/>
        <v>24.528220858895704</v>
      </c>
      <c r="J9" s="24">
        <v>136</v>
      </c>
      <c r="K9" s="12">
        <v>2994</v>
      </c>
      <c r="L9" s="12">
        <f t="shared" si="3"/>
        <v>312.79999999999995</v>
      </c>
      <c r="M9" s="18">
        <f t="shared" si="4"/>
        <v>2681.2</v>
      </c>
      <c r="N9" s="16">
        <f t="shared" si="5"/>
        <v>19.714705882352941</v>
      </c>
      <c r="O9">
        <v>232</v>
      </c>
      <c r="P9">
        <v>4930</v>
      </c>
      <c r="Q9" s="12">
        <f t="shared" si="6"/>
        <v>533.59999999999991</v>
      </c>
      <c r="R9" s="26">
        <f t="shared" si="7"/>
        <v>4396.3999999999996</v>
      </c>
      <c r="S9" s="16">
        <f t="shared" si="8"/>
        <v>18.95</v>
      </c>
    </row>
    <row r="10" spans="1:33" ht="15.75" thickBot="1">
      <c r="D10">
        <v>450</v>
      </c>
      <c r="E10" s="17">
        <v>127</v>
      </c>
      <c r="F10" s="12">
        <v>3313</v>
      </c>
      <c r="G10" s="12">
        <f t="shared" si="0"/>
        <v>292.09999999999997</v>
      </c>
      <c r="H10" s="18">
        <f t="shared" si="1"/>
        <v>3020.9</v>
      </c>
      <c r="I10" s="16">
        <f t="shared" si="2"/>
        <v>23.786614173228347</v>
      </c>
      <c r="J10" s="24">
        <v>99</v>
      </c>
      <c r="K10" s="12">
        <v>1496</v>
      </c>
      <c r="L10" s="12">
        <f t="shared" si="3"/>
        <v>227.7</v>
      </c>
      <c r="M10" s="18">
        <f t="shared" si="4"/>
        <v>1268.3</v>
      </c>
      <c r="N10" s="16">
        <f t="shared" si="5"/>
        <v>12.81111111111111</v>
      </c>
      <c r="O10">
        <v>164</v>
      </c>
      <c r="P10">
        <v>4907</v>
      </c>
      <c r="Q10" s="12">
        <f t="shared" si="6"/>
        <v>377.2</v>
      </c>
      <c r="R10" s="26">
        <f t="shared" si="7"/>
        <v>4529.8</v>
      </c>
      <c r="S10" s="16">
        <f t="shared" si="8"/>
        <v>27.620731707317074</v>
      </c>
    </row>
    <row r="11" spans="1:33" ht="15.75" thickBot="1">
      <c r="D11">
        <v>600</v>
      </c>
      <c r="E11" s="20">
        <v>106</v>
      </c>
      <c r="F11" s="21">
        <v>525</v>
      </c>
      <c r="G11" s="21">
        <f t="shared" si="0"/>
        <v>243.79999999999998</v>
      </c>
      <c r="H11" s="22">
        <f t="shared" si="1"/>
        <v>281.20000000000005</v>
      </c>
      <c r="I11" s="16">
        <f t="shared" si="2"/>
        <v>2.6528301886792458</v>
      </c>
      <c r="J11" s="25">
        <v>84</v>
      </c>
      <c r="K11" s="21">
        <v>1572</v>
      </c>
      <c r="L11" s="21">
        <f t="shared" si="3"/>
        <v>193.2</v>
      </c>
      <c r="M11" s="22">
        <f t="shared" si="4"/>
        <v>1378.8</v>
      </c>
      <c r="N11" s="16">
        <f t="shared" si="5"/>
        <v>16.414285714285715</v>
      </c>
      <c r="O11">
        <v>136</v>
      </c>
      <c r="P11">
        <v>2937</v>
      </c>
      <c r="Q11" s="21">
        <f t="shared" si="6"/>
        <v>312.79999999999995</v>
      </c>
      <c r="R11" s="22">
        <f t="shared" si="7"/>
        <v>2624.2</v>
      </c>
      <c r="S11" s="16">
        <f t="shared" si="8"/>
        <v>19.295588235294115</v>
      </c>
    </row>
    <row r="12" spans="1:33">
      <c r="E12" s="11"/>
    </row>
    <row r="13" spans="1:33">
      <c r="E13" s="11"/>
    </row>
    <row r="14" spans="1:33">
      <c r="E14" s="11"/>
      <c r="L14" s="10">
        <v>92</v>
      </c>
      <c r="Q14">
        <v>92</v>
      </c>
      <c r="V14">
        <v>212</v>
      </c>
      <c r="Z14">
        <v>2121</v>
      </c>
      <c r="AA14">
        <v>2.25</v>
      </c>
      <c r="AE14">
        <v>2120</v>
      </c>
      <c r="AF14">
        <v>2.25</v>
      </c>
    </row>
    <row r="15" spans="1:33" ht="15.75" thickBot="1">
      <c r="E15" s="10" t="s">
        <v>13</v>
      </c>
      <c r="F15" s="10">
        <v>1.25</v>
      </c>
      <c r="J15" s="11" t="s">
        <v>13</v>
      </c>
      <c r="K15" s="10">
        <v>2.25</v>
      </c>
      <c r="P15">
        <v>2.5</v>
      </c>
    </row>
    <row r="16" spans="1:33" ht="15.75" thickBot="1">
      <c r="D16">
        <v>60</v>
      </c>
      <c r="E16" s="14">
        <v>559</v>
      </c>
      <c r="F16" s="15">
        <v>3975</v>
      </c>
      <c r="G16" s="15">
        <f>$E$1*E16</f>
        <v>1285.6999999999998</v>
      </c>
      <c r="H16" s="16">
        <f>F16-G16</f>
        <v>2689.3</v>
      </c>
      <c r="I16" s="16">
        <f>H16/E16</f>
        <v>4.8109123434704832</v>
      </c>
      <c r="J16" s="14">
        <v>269</v>
      </c>
      <c r="K16" s="23">
        <v>2373</v>
      </c>
      <c r="L16" s="15">
        <f>$E$1*J16</f>
        <v>618.69999999999993</v>
      </c>
      <c r="M16" s="16">
        <f>K16-L16</f>
        <v>1754.3000000000002</v>
      </c>
      <c r="N16" s="16">
        <f>M16/J16</f>
        <v>6.5215613382899633</v>
      </c>
      <c r="O16">
        <v>229</v>
      </c>
      <c r="P16">
        <v>2821</v>
      </c>
      <c r="Q16" s="15">
        <f>$B$1*O16</f>
        <v>458</v>
      </c>
      <c r="R16" s="16">
        <f>P16-Q16</f>
        <v>2363</v>
      </c>
      <c r="T16">
        <v>16</v>
      </c>
      <c r="U16">
        <v>403</v>
      </c>
      <c r="V16" s="15">
        <f t="shared" ref="V16:V24" si="9">$B$1*T16</f>
        <v>32</v>
      </c>
      <c r="W16" s="16">
        <f>U16-V16</f>
        <v>371</v>
      </c>
      <c r="Y16">
        <v>16</v>
      </c>
      <c r="Z16">
        <v>1119</v>
      </c>
      <c r="AA16" s="15">
        <f t="shared" ref="AA16:AA24" si="10">$B$1*Y16</f>
        <v>32</v>
      </c>
      <c r="AB16" s="16">
        <f>Z16-AA16</f>
        <v>1087</v>
      </c>
      <c r="AC16">
        <v>60</v>
      </c>
      <c r="AD16">
        <v>19</v>
      </c>
      <c r="AE16">
        <v>548</v>
      </c>
      <c r="AF16" s="15">
        <f t="shared" ref="AF16:AF24" si="11">$B$1*AD16</f>
        <v>38</v>
      </c>
      <c r="AG16" s="16">
        <f>AE16-AF16</f>
        <v>510</v>
      </c>
    </row>
    <row r="17" spans="4:33" ht="15.75" thickBot="1">
      <c r="D17">
        <v>90</v>
      </c>
      <c r="E17" s="17">
        <v>382</v>
      </c>
      <c r="F17" s="13">
        <v>4390</v>
      </c>
      <c r="G17" s="12">
        <f t="shared" ref="G17:G24" si="12">$E$1*E17</f>
        <v>878.59999999999991</v>
      </c>
      <c r="H17" s="18">
        <f t="shared" ref="H17:H24" si="13">F17-G17</f>
        <v>3511.4</v>
      </c>
      <c r="I17" s="16">
        <f t="shared" ref="I17:I24" si="14">H17/E17</f>
        <v>9.1921465968586382</v>
      </c>
      <c r="J17" s="24">
        <v>194</v>
      </c>
      <c r="K17" s="13">
        <v>2909</v>
      </c>
      <c r="L17" s="12">
        <f t="shared" ref="L17:L24" si="15">$E$1*J17</f>
        <v>446.2</v>
      </c>
      <c r="M17" s="19">
        <f t="shared" ref="M17:M24" si="16">K17-L17</f>
        <v>2462.8000000000002</v>
      </c>
      <c r="N17" s="16">
        <f t="shared" ref="N17:N24" si="17">M17/J17</f>
        <v>12.694845360824743</v>
      </c>
      <c r="O17">
        <v>163</v>
      </c>
      <c r="P17">
        <v>4081</v>
      </c>
      <c r="Q17" s="15">
        <f t="shared" ref="Q17:Q41" si="18">$B$1*O17</f>
        <v>326</v>
      </c>
      <c r="R17" s="18">
        <f t="shared" ref="R17:R24" si="19">P17-Q17</f>
        <v>3755</v>
      </c>
      <c r="T17">
        <v>10</v>
      </c>
      <c r="U17">
        <v>270</v>
      </c>
      <c r="V17" s="15">
        <f t="shared" si="9"/>
        <v>20</v>
      </c>
      <c r="W17" s="18">
        <f t="shared" ref="W17:W24" si="20">U17-V17</f>
        <v>250</v>
      </c>
      <c r="Y17">
        <v>8</v>
      </c>
      <c r="Z17">
        <v>1516</v>
      </c>
      <c r="AA17" s="15">
        <f t="shared" si="10"/>
        <v>16</v>
      </c>
      <c r="AB17" s="18">
        <f t="shared" ref="AB17:AB24" si="21">Z17-AA17</f>
        <v>1500</v>
      </c>
      <c r="AC17">
        <v>90</v>
      </c>
      <c r="AD17">
        <v>11</v>
      </c>
      <c r="AE17">
        <v>576</v>
      </c>
      <c r="AF17" s="15">
        <f t="shared" si="11"/>
        <v>22</v>
      </c>
      <c r="AG17" s="18">
        <f t="shared" ref="AG17:AG24" si="22">AE17-AF17</f>
        <v>554</v>
      </c>
    </row>
    <row r="18" spans="4:33" ht="15.75" thickBot="1">
      <c r="D18">
        <v>120</v>
      </c>
      <c r="E18" s="17">
        <v>286</v>
      </c>
      <c r="F18" s="13">
        <v>4600</v>
      </c>
      <c r="G18" s="12">
        <f t="shared" si="12"/>
        <v>657.8</v>
      </c>
      <c r="H18" s="19">
        <f t="shared" si="13"/>
        <v>3942.2</v>
      </c>
      <c r="I18" s="16">
        <f t="shared" si="14"/>
        <v>13.783916083916083</v>
      </c>
      <c r="J18" s="24">
        <v>149</v>
      </c>
      <c r="K18" s="13">
        <v>3720</v>
      </c>
      <c r="L18" s="12">
        <f t="shared" si="15"/>
        <v>342.7</v>
      </c>
      <c r="M18" s="19">
        <f t="shared" si="16"/>
        <v>3377.3</v>
      </c>
      <c r="N18" s="16">
        <f t="shared" si="17"/>
        <v>22.666442953020134</v>
      </c>
      <c r="O18">
        <v>125</v>
      </c>
      <c r="P18">
        <v>5080</v>
      </c>
      <c r="Q18" s="15">
        <f t="shared" si="18"/>
        <v>250</v>
      </c>
      <c r="R18" s="18">
        <f t="shared" si="19"/>
        <v>4830</v>
      </c>
      <c r="T18">
        <v>6</v>
      </c>
      <c r="U18">
        <v>938</v>
      </c>
      <c r="V18" s="15">
        <f t="shared" si="9"/>
        <v>12</v>
      </c>
      <c r="W18" s="18">
        <f t="shared" si="20"/>
        <v>926</v>
      </c>
      <c r="Y18">
        <v>5</v>
      </c>
      <c r="Z18">
        <v>1172</v>
      </c>
      <c r="AA18" s="15">
        <f t="shared" si="10"/>
        <v>10</v>
      </c>
      <c r="AB18" s="18">
        <f t="shared" si="21"/>
        <v>1162</v>
      </c>
      <c r="AC18">
        <v>120</v>
      </c>
      <c r="AD18">
        <v>7</v>
      </c>
      <c r="AE18">
        <v>770</v>
      </c>
      <c r="AF18" s="15">
        <f t="shared" si="11"/>
        <v>14</v>
      </c>
      <c r="AG18" s="18">
        <f t="shared" si="22"/>
        <v>756</v>
      </c>
    </row>
    <row r="19" spans="4:33" ht="15.75" thickBot="1">
      <c r="D19">
        <v>150</v>
      </c>
      <c r="E19" s="17">
        <v>241</v>
      </c>
      <c r="F19" s="13">
        <v>3789</v>
      </c>
      <c r="G19" s="12">
        <f t="shared" si="12"/>
        <v>554.29999999999995</v>
      </c>
      <c r="H19" s="19">
        <f t="shared" si="13"/>
        <v>3234.7</v>
      </c>
      <c r="I19" s="16">
        <f t="shared" si="14"/>
        <v>13.421991701244812</v>
      </c>
      <c r="J19" s="24">
        <v>129</v>
      </c>
      <c r="K19" s="13">
        <v>4632</v>
      </c>
      <c r="L19" s="12">
        <f t="shared" si="15"/>
        <v>296.7</v>
      </c>
      <c r="M19" s="19">
        <f t="shared" si="16"/>
        <v>4335.3</v>
      </c>
      <c r="N19" s="16">
        <f t="shared" si="17"/>
        <v>33.606976744186049</v>
      </c>
      <c r="O19">
        <v>111</v>
      </c>
      <c r="P19">
        <v>4913</v>
      </c>
      <c r="Q19" s="15">
        <f t="shared" si="18"/>
        <v>222</v>
      </c>
      <c r="R19" s="26">
        <f t="shared" si="19"/>
        <v>4691</v>
      </c>
      <c r="T19">
        <v>6</v>
      </c>
      <c r="U19">
        <v>995</v>
      </c>
      <c r="V19" s="15">
        <f t="shared" si="9"/>
        <v>12</v>
      </c>
      <c r="W19" s="26">
        <f t="shared" si="20"/>
        <v>983</v>
      </c>
      <c r="Y19">
        <v>4</v>
      </c>
      <c r="Z19">
        <v>1452</v>
      </c>
      <c r="AA19" s="15">
        <f t="shared" si="10"/>
        <v>8</v>
      </c>
      <c r="AB19" s="26">
        <f t="shared" si="21"/>
        <v>1444</v>
      </c>
      <c r="AC19">
        <v>150</v>
      </c>
      <c r="AD19">
        <v>7</v>
      </c>
      <c r="AE19">
        <v>959</v>
      </c>
      <c r="AF19" s="15">
        <f t="shared" si="11"/>
        <v>14</v>
      </c>
      <c r="AG19" s="26">
        <f t="shared" si="22"/>
        <v>945</v>
      </c>
    </row>
    <row r="20" spans="4:33" ht="15.75" thickBot="1">
      <c r="D20">
        <v>180</v>
      </c>
      <c r="E20" s="17">
        <v>209</v>
      </c>
      <c r="F20" s="13">
        <v>3516</v>
      </c>
      <c r="G20" s="12">
        <f t="shared" si="12"/>
        <v>480.7</v>
      </c>
      <c r="H20" s="19">
        <f t="shared" si="13"/>
        <v>3035.3</v>
      </c>
      <c r="I20" s="16">
        <f t="shared" si="14"/>
        <v>14.522966507177035</v>
      </c>
      <c r="J20" s="24">
        <v>108</v>
      </c>
      <c r="K20" s="13">
        <v>4946</v>
      </c>
      <c r="L20" s="12">
        <f t="shared" si="15"/>
        <v>248.39999999999998</v>
      </c>
      <c r="M20" s="19">
        <f t="shared" si="16"/>
        <v>4697.6000000000004</v>
      </c>
      <c r="N20" s="16">
        <f t="shared" si="17"/>
        <v>43.4962962962963</v>
      </c>
      <c r="O20">
        <v>97</v>
      </c>
      <c r="P20">
        <v>3982</v>
      </c>
      <c r="Q20" s="15">
        <f t="shared" si="18"/>
        <v>194</v>
      </c>
      <c r="R20" s="26">
        <f t="shared" si="19"/>
        <v>3788</v>
      </c>
      <c r="T20">
        <v>5</v>
      </c>
      <c r="U20">
        <v>1107</v>
      </c>
      <c r="V20" s="15">
        <f t="shared" si="9"/>
        <v>10</v>
      </c>
      <c r="W20" s="26">
        <f t="shared" si="20"/>
        <v>1097</v>
      </c>
      <c r="Y20">
        <v>4</v>
      </c>
      <c r="Z20">
        <v>1330</v>
      </c>
      <c r="AA20" s="15">
        <f t="shared" si="10"/>
        <v>8</v>
      </c>
      <c r="AB20" s="26">
        <f t="shared" si="21"/>
        <v>1322</v>
      </c>
      <c r="AC20">
        <v>180</v>
      </c>
      <c r="AD20">
        <v>6</v>
      </c>
      <c r="AE20">
        <v>1118</v>
      </c>
      <c r="AF20" s="15">
        <f t="shared" si="11"/>
        <v>12</v>
      </c>
      <c r="AG20" s="26">
        <f t="shared" si="22"/>
        <v>1106</v>
      </c>
    </row>
    <row r="21" spans="4:33" ht="15.75" thickBot="1">
      <c r="D21">
        <v>240</v>
      </c>
      <c r="E21" s="17">
        <v>156</v>
      </c>
      <c r="F21" s="13">
        <v>3271</v>
      </c>
      <c r="G21" s="12">
        <f t="shared" si="12"/>
        <v>358.79999999999995</v>
      </c>
      <c r="H21" s="19">
        <f t="shared" si="13"/>
        <v>2912.2</v>
      </c>
      <c r="I21" s="16">
        <f t="shared" si="14"/>
        <v>18.667948717948718</v>
      </c>
      <c r="J21" s="24">
        <v>90</v>
      </c>
      <c r="K21" s="13">
        <v>3372</v>
      </c>
      <c r="L21" s="12">
        <f t="shared" si="15"/>
        <v>206.99999999999997</v>
      </c>
      <c r="M21" s="19">
        <f t="shared" si="16"/>
        <v>3165</v>
      </c>
      <c r="N21" s="16">
        <f t="shared" si="17"/>
        <v>35.166666666666664</v>
      </c>
      <c r="O21">
        <v>78</v>
      </c>
      <c r="P21">
        <v>2724</v>
      </c>
      <c r="Q21" s="15">
        <f t="shared" si="18"/>
        <v>156</v>
      </c>
      <c r="R21" s="26">
        <f t="shared" si="19"/>
        <v>2568</v>
      </c>
      <c r="T21">
        <v>3</v>
      </c>
      <c r="U21">
        <v>1077</v>
      </c>
      <c r="V21" s="15">
        <f t="shared" si="9"/>
        <v>6</v>
      </c>
      <c r="W21" s="26">
        <f t="shared" si="20"/>
        <v>1071</v>
      </c>
      <c r="Y21">
        <v>4</v>
      </c>
      <c r="Z21">
        <v>1289</v>
      </c>
      <c r="AA21" s="15">
        <f t="shared" si="10"/>
        <v>8</v>
      </c>
      <c r="AB21" s="26">
        <f t="shared" si="21"/>
        <v>1281</v>
      </c>
      <c r="AC21">
        <v>240</v>
      </c>
      <c r="AD21">
        <v>4</v>
      </c>
      <c r="AE21">
        <v>1006</v>
      </c>
      <c r="AF21" s="15">
        <f t="shared" si="11"/>
        <v>8</v>
      </c>
      <c r="AG21" s="26">
        <f t="shared" si="22"/>
        <v>998</v>
      </c>
    </row>
    <row r="22" spans="4:33" ht="15.75" thickBot="1">
      <c r="D22">
        <v>300</v>
      </c>
      <c r="E22" s="17">
        <v>128</v>
      </c>
      <c r="F22" s="12">
        <v>4102</v>
      </c>
      <c r="G22" s="12">
        <f t="shared" si="12"/>
        <v>294.39999999999998</v>
      </c>
      <c r="H22" s="19">
        <f t="shared" si="13"/>
        <v>3807.6</v>
      </c>
      <c r="I22" s="16">
        <f t="shared" si="14"/>
        <v>29.746874999999999</v>
      </c>
      <c r="J22" s="24">
        <v>75</v>
      </c>
      <c r="K22" s="12">
        <v>1460</v>
      </c>
      <c r="L22" s="12">
        <f t="shared" si="15"/>
        <v>172.5</v>
      </c>
      <c r="M22" s="18">
        <f t="shared" si="16"/>
        <v>1287.5</v>
      </c>
      <c r="N22" s="16">
        <f t="shared" si="17"/>
        <v>17.166666666666668</v>
      </c>
      <c r="O22">
        <v>72</v>
      </c>
      <c r="P22">
        <v>1444</v>
      </c>
      <c r="Q22" s="15">
        <f t="shared" si="18"/>
        <v>144</v>
      </c>
      <c r="R22" s="26">
        <f t="shared" si="19"/>
        <v>1300</v>
      </c>
      <c r="T22">
        <v>3</v>
      </c>
      <c r="U22">
        <v>737</v>
      </c>
      <c r="V22" s="15">
        <f t="shared" si="9"/>
        <v>6</v>
      </c>
      <c r="W22" s="26">
        <f t="shared" si="20"/>
        <v>731</v>
      </c>
      <c r="Y22">
        <v>3</v>
      </c>
      <c r="Z22">
        <v>929</v>
      </c>
      <c r="AA22" s="15">
        <f t="shared" si="10"/>
        <v>6</v>
      </c>
      <c r="AB22" s="26">
        <f t="shared" si="21"/>
        <v>923</v>
      </c>
      <c r="AC22">
        <v>300</v>
      </c>
      <c r="AD22">
        <v>3</v>
      </c>
      <c r="AE22">
        <v>1028</v>
      </c>
      <c r="AF22" s="15">
        <f t="shared" si="11"/>
        <v>6</v>
      </c>
      <c r="AG22" s="26">
        <f t="shared" si="22"/>
        <v>1022</v>
      </c>
    </row>
    <row r="23" spans="4:33" ht="15.75" thickBot="1">
      <c r="D23">
        <v>450</v>
      </c>
      <c r="E23" s="17">
        <v>96</v>
      </c>
      <c r="F23" s="12">
        <v>3678</v>
      </c>
      <c r="G23" s="12">
        <f t="shared" si="12"/>
        <v>220.79999999999998</v>
      </c>
      <c r="H23" s="18">
        <f t="shared" si="13"/>
        <v>3457.2</v>
      </c>
      <c r="I23" s="16">
        <f t="shared" si="14"/>
        <v>36.012499999999996</v>
      </c>
      <c r="J23" s="24"/>
      <c r="K23" s="12"/>
      <c r="L23" s="12">
        <f t="shared" si="15"/>
        <v>0</v>
      </c>
      <c r="M23" s="18">
        <f t="shared" si="16"/>
        <v>0</v>
      </c>
      <c r="N23" s="16" t="e">
        <f t="shared" si="17"/>
        <v>#DIV/0!</v>
      </c>
      <c r="Q23" s="15">
        <f t="shared" si="18"/>
        <v>0</v>
      </c>
      <c r="R23" s="26">
        <f t="shared" si="19"/>
        <v>0</v>
      </c>
      <c r="V23" s="15">
        <f t="shared" si="9"/>
        <v>0</v>
      </c>
      <c r="W23" s="26">
        <f t="shared" si="20"/>
        <v>0</v>
      </c>
      <c r="AA23" s="15">
        <f t="shared" si="10"/>
        <v>0</v>
      </c>
      <c r="AB23" s="26">
        <f t="shared" si="21"/>
        <v>0</v>
      </c>
      <c r="AC23">
        <v>450</v>
      </c>
      <c r="AD23">
        <v>3</v>
      </c>
      <c r="AE23">
        <v>1019</v>
      </c>
      <c r="AF23" s="15">
        <f t="shared" si="11"/>
        <v>6</v>
      </c>
      <c r="AG23" s="26">
        <f t="shared" si="22"/>
        <v>1013</v>
      </c>
    </row>
    <row r="24" spans="4:33" ht="15.75" thickBot="1">
      <c r="D24">
        <v>600</v>
      </c>
      <c r="E24" s="20">
        <v>84</v>
      </c>
      <c r="F24" s="21">
        <v>1185</v>
      </c>
      <c r="G24" s="21">
        <f t="shared" si="12"/>
        <v>193.2</v>
      </c>
      <c r="H24" s="22">
        <f t="shared" si="13"/>
        <v>991.8</v>
      </c>
      <c r="I24" s="16">
        <f t="shared" si="14"/>
        <v>11.807142857142857</v>
      </c>
      <c r="J24" s="25"/>
      <c r="K24" s="21"/>
      <c r="L24" s="21">
        <f t="shared" si="15"/>
        <v>0</v>
      </c>
      <c r="M24" s="22">
        <f t="shared" si="16"/>
        <v>0</v>
      </c>
      <c r="N24" s="16" t="e">
        <f t="shared" si="17"/>
        <v>#DIV/0!</v>
      </c>
      <c r="Q24" s="15">
        <f t="shared" si="18"/>
        <v>0</v>
      </c>
      <c r="R24" s="22">
        <f t="shared" si="19"/>
        <v>0</v>
      </c>
      <c r="V24" s="15">
        <f t="shared" si="9"/>
        <v>0</v>
      </c>
      <c r="W24" s="22">
        <f t="shared" si="20"/>
        <v>0</v>
      </c>
      <c r="AA24" s="15">
        <f t="shared" si="10"/>
        <v>0</v>
      </c>
      <c r="AB24" s="22">
        <f t="shared" si="21"/>
        <v>0</v>
      </c>
      <c r="AC24">
        <v>600</v>
      </c>
      <c r="AF24" s="15">
        <f t="shared" si="11"/>
        <v>0</v>
      </c>
      <c r="AG24" s="22">
        <f t="shared" si="22"/>
        <v>0</v>
      </c>
    </row>
    <row r="25" spans="4:33" ht="15.75" thickBot="1">
      <c r="Q25" s="15">
        <f t="shared" si="18"/>
        <v>0</v>
      </c>
    </row>
    <row r="26" spans="4:33" ht="15.75" thickBot="1">
      <c r="Q26" s="15">
        <f t="shared" si="18"/>
        <v>0</v>
      </c>
    </row>
    <row r="27" spans="4:33" ht="15.75" thickBot="1">
      <c r="Q27" s="15">
        <f t="shared" si="18"/>
        <v>0</v>
      </c>
    </row>
    <row r="28" spans="4:33" ht="15.75" thickBot="1">
      <c r="E28" s="11"/>
      <c r="L28" s="10">
        <v>91</v>
      </c>
      <c r="Q28" s="87">
        <f t="shared" si="18"/>
        <v>0</v>
      </c>
      <c r="R28">
        <v>91</v>
      </c>
    </row>
    <row r="29" spans="4:33" ht="15.75" thickBot="1">
      <c r="F29" s="10">
        <v>1.25</v>
      </c>
      <c r="K29" s="10">
        <v>2.25</v>
      </c>
      <c r="O29" s="88"/>
      <c r="P29" s="89">
        <v>2.5</v>
      </c>
      <c r="Q29" s="15">
        <f t="shared" si="18"/>
        <v>0</v>
      </c>
      <c r="R29" s="90"/>
    </row>
    <row r="30" spans="4:33" ht="15.75" thickBot="1">
      <c r="D30">
        <v>60</v>
      </c>
      <c r="E30" s="14">
        <v>559</v>
      </c>
      <c r="F30" s="15">
        <v>3975</v>
      </c>
      <c r="G30" s="15">
        <f>$E$1*E30</f>
        <v>1285.6999999999998</v>
      </c>
      <c r="H30" s="16">
        <f>F30-G30</f>
        <v>2689.3</v>
      </c>
      <c r="I30" s="96"/>
      <c r="J30" s="14">
        <v>270</v>
      </c>
      <c r="K30" s="23">
        <v>2137</v>
      </c>
      <c r="L30" s="15">
        <f>$E$1*J30</f>
        <v>621</v>
      </c>
      <c r="M30" s="83">
        <f>K30-L30</f>
        <v>1516</v>
      </c>
      <c r="N30" s="16">
        <f>M30/J30</f>
        <v>5.6148148148148147</v>
      </c>
      <c r="O30" s="71">
        <v>230</v>
      </c>
      <c r="P30" s="72">
        <v>2837</v>
      </c>
      <c r="Q30" s="15">
        <f t="shared" si="18"/>
        <v>460</v>
      </c>
      <c r="R30" s="16">
        <f>P30-Q30</f>
        <v>2377</v>
      </c>
      <c r="S30" s="16">
        <f>R30/O30</f>
        <v>10.334782608695653</v>
      </c>
      <c r="T30">
        <v>16</v>
      </c>
      <c r="U30">
        <v>492</v>
      </c>
      <c r="V30" s="15">
        <f t="shared" ref="V30:V38" si="23">$B$1*T30</f>
        <v>32</v>
      </c>
      <c r="W30" s="16">
        <f>U30-V30</f>
        <v>460</v>
      </c>
      <c r="Y30">
        <v>14</v>
      </c>
      <c r="Z30">
        <v>919</v>
      </c>
      <c r="AA30" s="15">
        <f t="shared" ref="AA30:AA38" si="24">$B$1*Y30</f>
        <v>28</v>
      </c>
      <c r="AB30" s="16">
        <f>Z30-AA30</f>
        <v>891</v>
      </c>
      <c r="AC30">
        <v>60</v>
      </c>
      <c r="AD30">
        <v>17</v>
      </c>
      <c r="AE30">
        <v>389</v>
      </c>
      <c r="AF30" s="15">
        <f t="shared" ref="AF30:AF38" si="25">$B$1*AD30</f>
        <v>34</v>
      </c>
      <c r="AG30" s="16">
        <f>AE30-AF30</f>
        <v>355</v>
      </c>
    </row>
    <row r="31" spans="4:33" ht="15.75" thickBot="1">
      <c r="D31">
        <v>90</v>
      </c>
      <c r="E31" s="17">
        <v>382</v>
      </c>
      <c r="F31" s="13">
        <v>4390</v>
      </c>
      <c r="G31" s="12">
        <f t="shared" ref="G31:G38" si="26">$E$1*E31</f>
        <v>878.59999999999991</v>
      </c>
      <c r="H31" s="18">
        <f t="shared" ref="H31:H38" si="27">F31-G31</f>
        <v>3511.4</v>
      </c>
      <c r="I31" s="97"/>
      <c r="J31" s="24">
        <v>195</v>
      </c>
      <c r="K31" s="13">
        <v>2907</v>
      </c>
      <c r="L31" s="12">
        <f t="shared" ref="L31:L38" si="28">$E$1*J31</f>
        <v>448.49999999999994</v>
      </c>
      <c r="M31" s="84">
        <f t="shared" ref="M31:M38" si="29">K31-L31</f>
        <v>2458.5</v>
      </c>
      <c r="N31" s="16">
        <f t="shared" ref="N31:N38" si="30">M31/J31</f>
        <v>12.607692307692307</v>
      </c>
      <c r="O31" s="71">
        <v>164</v>
      </c>
      <c r="P31" s="72">
        <v>3998</v>
      </c>
      <c r="Q31" s="15">
        <f t="shared" si="18"/>
        <v>328</v>
      </c>
      <c r="R31" s="18">
        <f t="shared" ref="R31:R41" si="31">P31-Q31</f>
        <v>3670</v>
      </c>
      <c r="S31" s="16">
        <f t="shared" ref="S31:S41" si="32">R31/O31</f>
        <v>22.378048780487806</v>
      </c>
      <c r="T31">
        <v>10</v>
      </c>
      <c r="U31">
        <v>425</v>
      </c>
      <c r="V31" s="15">
        <f t="shared" si="23"/>
        <v>20</v>
      </c>
      <c r="W31" s="18">
        <f t="shared" ref="W31:W38" si="33">U31-V31</f>
        <v>405</v>
      </c>
      <c r="Y31">
        <v>6</v>
      </c>
      <c r="Z31">
        <v>1238</v>
      </c>
      <c r="AA31" s="15">
        <f t="shared" si="24"/>
        <v>12</v>
      </c>
      <c r="AB31" s="18">
        <f t="shared" ref="AB31:AB38" si="34">Z31-AA31</f>
        <v>1226</v>
      </c>
      <c r="AC31">
        <v>90</v>
      </c>
      <c r="AD31">
        <v>10</v>
      </c>
      <c r="AE31">
        <v>721</v>
      </c>
      <c r="AF31" s="15">
        <f t="shared" si="25"/>
        <v>20</v>
      </c>
      <c r="AG31" s="18">
        <f t="shared" ref="AG31:AG38" si="35">AE31-AF31</f>
        <v>701</v>
      </c>
    </row>
    <row r="32" spans="4:33" ht="15.75" thickBot="1">
      <c r="D32">
        <v>120</v>
      </c>
      <c r="E32" s="17">
        <v>286</v>
      </c>
      <c r="F32" s="13">
        <v>4600</v>
      </c>
      <c r="G32" s="12">
        <f t="shared" si="26"/>
        <v>657.8</v>
      </c>
      <c r="H32" s="19">
        <f t="shared" si="27"/>
        <v>3942.2</v>
      </c>
      <c r="I32" s="98"/>
      <c r="J32" s="24">
        <v>150</v>
      </c>
      <c r="K32" s="13">
        <v>3783</v>
      </c>
      <c r="L32" s="12">
        <f t="shared" si="28"/>
        <v>345</v>
      </c>
      <c r="M32" s="84">
        <f t="shared" si="29"/>
        <v>3438</v>
      </c>
      <c r="N32" s="16">
        <f t="shared" si="30"/>
        <v>22.92</v>
      </c>
      <c r="O32" s="71">
        <v>125</v>
      </c>
      <c r="P32" s="72">
        <v>5041</v>
      </c>
      <c r="Q32" s="15">
        <f t="shared" si="18"/>
        <v>250</v>
      </c>
      <c r="R32" s="18">
        <f t="shared" si="31"/>
        <v>4791</v>
      </c>
      <c r="S32" s="16">
        <f t="shared" si="32"/>
        <v>38.328000000000003</v>
      </c>
      <c r="T32">
        <v>6</v>
      </c>
      <c r="U32">
        <v>915</v>
      </c>
      <c r="V32" s="15">
        <f t="shared" si="23"/>
        <v>12</v>
      </c>
      <c r="W32" s="18">
        <f t="shared" si="33"/>
        <v>903</v>
      </c>
      <c r="Y32">
        <v>5</v>
      </c>
      <c r="Z32">
        <v>1288</v>
      </c>
      <c r="AA32" s="15">
        <f t="shared" si="24"/>
        <v>10</v>
      </c>
      <c r="AB32" s="18">
        <f t="shared" si="34"/>
        <v>1278</v>
      </c>
      <c r="AC32">
        <v>120</v>
      </c>
      <c r="AD32">
        <v>6</v>
      </c>
      <c r="AE32">
        <v>1134</v>
      </c>
      <c r="AF32" s="15">
        <f t="shared" si="25"/>
        <v>12</v>
      </c>
      <c r="AG32" s="18">
        <f t="shared" si="35"/>
        <v>1122</v>
      </c>
    </row>
    <row r="33" spans="4:33" ht="15.75" thickBot="1">
      <c r="D33">
        <v>150</v>
      </c>
      <c r="E33" s="17">
        <v>241</v>
      </c>
      <c r="F33" s="13">
        <v>3789</v>
      </c>
      <c r="G33" s="12">
        <f t="shared" si="26"/>
        <v>554.29999999999995</v>
      </c>
      <c r="H33" s="19">
        <f t="shared" si="27"/>
        <v>3234.7</v>
      </c>
      <c r="I33" s="98"/>
      <c r="J33" s="24">
        <v>129</v>
      </c>
      <c r="K33" s="13">
        <v>4562</v>
      </c>
      <c r="L33" s="12">
        <f t="shared" si="28"/>
        <v>296.7</v>
      </c>
      <c r="M33" s="84">
        <f t="shared" si="29"/>
        <v>4265.3</v>
      </c>
      <c r="N33" s="16">
        <f t="shared" si="30"/>
        <v>33.064341085271316</v>
      </c>
      <c r="O33" s="71">
        <v>111</v>
      </c>
      <c r="P33" s="72">
        <v>4953</v>
      </c>
      <c r="Q33" s="15">
        <f t="shared" si="18"/>
        <v>222</v>
      </c>
      <c r="R33" s="26">
        <f t="shared" si="31"/>
        <v>4731</v>
      </c>
      <c r="S33" s="16">
        <f t="shared" si="32"/>
        <v>42.621621621621621</v>
      </c>
      <c r="T33">
        <v>6</v>
      </c>
      <c r="U33">
        <v>980</v>
      </c>
      <c r="V33" s="15">
        <f t="shared" si="23"/>
        <v>12</v>
      </c>
      <c r="W33" s="26">
        <f t="shared" si="33"/>
        <v>968</v>
      </c>
      <c r="Y33">
        <v>3</v>
      </c>
      <c r="Z33">
        <v>1461</v>
      </c>
      <c r="AA33" s="15">
        <f t="shared" si="24"/>
        <v>6</v>
      </c>
      <c r="AB33" s="26">
        <f t="shared" si="34"/>
        <v>1455</v>
      </c>
      <c r="AC33">
        <v>150</v>
      </c>
      <c r="AD33">
        <v>6</v>
      </c>
      <c r="AE33">
        <v>1241</v>
      </c>
      <c r="AF33" s="15">
        <f t="shared" si="25"/>
        <v>12</v>
      </c>
      <c r="AG33" s="26">
        <f t="shared" si="35"/>
        <v>1229</v>
      </c>
    </row>
    <row r="34" spans="4:33" ht="15.75" thickBot="1">
      <c r="D34">
        <v>180</v>
      </c>
      <c r="E34" s="17">
        <v>209</v>
      </c>
      <c r="F34" s="13">
        <v>3516</v>
      </c>
      <c r="G34" s="12">
        <f t="shared" si="26"/>
        <v>480.7</v>
      </c>
      <c r="H34" s="19">
        <f t="shared" si="27"/>
        <v>3035.3</v>
      </c>
      <c r="I34" s="98"/>
      <c r="J34" s="24">
        <v>108</v>
      </c>
      <c r="K34" s="13">
        <v>4817</v>
      </c>
      <c r="L34" s="12">
        <f t="shared" si="28"/>
        <v>248.39999999999998</v>
      </c>
      <c r="M34" s="84">
        <f t="shared" si="29"/>
        <v>4568.6000000000004</v>
      </c>
      <c r="N34" s="16">
        <f t="shared" si="30"/>
        <v>42.301851851851858</v>
      </c>
      <c r="O34" s="71">
        <v>97</v>
      </c>
      <c r="P34" s="72">
        <v>4103</v>
      </c>
      <c r="Q34" s="15">
        <f t="shared" si="18"/>
        <v>194</v>
      </c>
      <c r="R34" s="26">
        <f t="shared" si="31"/>
        <v>3909</v>
      </c>
      <c r="S34" s="16">
        <f t="shared" si="32"/>
        <v>40.298969072164951</v>
      </c>
      <c r="T34">
        <v>5</v>
      </c>
      <c r="U34">
        <v>1092</v>
      </c>
      <c r="V34" s="15">
        <f t="shared" si="23"/>
        <v>10</v>
      </c>
      <c r="W34" s="26">
        <f t="shared" si="33"/>
        <v>1082</v>
      </c>
      <c r="Y34">
        <v>4</v>
      </c>
      <c r="Z34">
        <v>1312</v>
      </c>
      <c r="AA34" s="15">
        <f t="shared" si="24"/>
        <v>8</v>
      </c>
      <c r="AB34" s="26">
        <f t="shared" si="34"/>
        <v>1304</v>
      </c>
      <c r="AC34">
        <v>180</v>
      </c>
      <c r="AD34">
        <v>5</v>
      </c>
      <c r="AE34">
        <v>1114</v>
      </c>
      <c r="AF34" s="15">
        <f t="shared" si="25"/>
        <v>10</v>
      </c>
      <c r="AG34" s="26">
        <f t="shared" si="35"/>
        <v>1104</v>
      </c>
    </row>
    <row r="35" spans="4:33" ht="15.75" thickBot="1">
      <c r="D35">
        <v>240</v>
      </c>
      <c r="E35" s="17">
        <v>156</v>
      </c>
      <c r="F35" s="13">
        <v>3271</v>
      </c>
      <c r="G35" s="12">
        <f t="shared" si="26"/>
        <v>358.79999999999995</v>
      </c>
      <c r="H35" s="19">
        <f t="shared" si="27"/>
        <v>2912.2</v>
      </c>
      <c r="I35" s="98"/>
      <c r="J35" s="24">
        <v>90</v>
      </c>
      <c r="K35" s="13">
        <v>3265</v>
      </c>
      <c r="L35" s="12">
        <f t="shared" si="28"/>
        <v>206.99999999999997</v>
      </c>
      <c r="M35" s="84">
        <f t="shared" si="29"/>
        <v>3058</v>
      </c>
      <c r="N35" s="16">
        <f t="shared" si="30"/>
        <v>33.977777777777774</v>
      </c>
      <c r="O35" s="71">
        <v>78</v>
      </c>
      <c r="P35" s="72">
        <v>2663</v>
      </c>
      <c r="Q35" s="15">
        <f t="shared" si="18"/>
        <v>156</v>
      </c>
      <c r="R35" s="26">
        <f t="shared" si="31"/>
        <v>2507</v>
      </c>
      <c r="S35" s="16">
        <f t="shared" si="32"/>
        <v>32.141025641025642</v>
      </c>
      <c r="T35">
        <v>3</v>
      </c>
      <c r="U35">
        <v>1061</v>
      </c>
      <c r="V35" s="15">
        <f t="shared" si="23"/>
        <v>6</v>
      </c>
      <c r="W35" s="26">
        <f t="shared" si="33"/>
        <v>1055</v>
      </c>
      <c r="Y35">
        <v>4</v>
      </c>
      <c r="Z35">
        <v>1293</v>
      </c>
      <c r="AA35" s="15">
        <f t="shared" si="24"/>
        <v>8</v>
      </c>
      <c r="AB35" s="26">
        <f t="shared" si="34"/>
        <v>1285</v>
      </c>
      <c r="AC35">
        <v>240</v>
      </c>
      <c r="AD35">
        <v>3</v>
      </c>
      <c r="AE35">
        <v>1276</v>
      </c>
      <c r="AF35" s="15">
        <f t="shared" si="25"/>
        <v>6</v>
      </c>
      <c r="AG35" s="26">
        <f t="shared" si="35"/>
        <v>1270</v>
      </c>
    </row>
    <row r="36" spans="4:33" ht="15.75" thickBot="1">
      <c r="D36">
        <v>300</v>
      </c>
      <c r="E36" s="17">
        <v>128</v>
      </c>
      <c r="F36" s="12">
        <v>4102</v>
      </c>
      <c r="G36" s="12">
        <f t="shared" si="26"/>
        <v>294.39999999999998</v>
      </c>
      <c r="H36" s="19">
        <f t="shared" si="27"/>
        <v>3807.6</v>
      </c>
      <c r="I36" s="98"/>
      <c r="J36" s="24">
        <v>75</v>
      </c>
      <c r="K36" s="12">
        <v>1439</v>
      </c>
      <c r="L36" s="12">
        <f t="shared" si="28"/>
        <v>172.5</v>
      </c>
      <c r="M36" s="85">
        <f t="shared" si="29"/>
        <v>1266.5</v>
      </c>
      <c r="N36" s="16">
        <f t="shared" si="30"/>
        <v>16.886666666666667</v>
      </c>
      <c r="O36" s="71">
        <v>72</v>
      </c>
      <c r="P36" s="72">
        <v>1692</v>
      </c>
      <c r="Q36" s="15">
        <f t="shared" si="18"/>
        <v>144</v>
      </c>
      <c r="R36" s="26">
        <f t="shared" si="31"/>
        <v>1548</v>
      </c>
      <c r="S36" s="16">
        <f t="shared" si="32"/>
        <v>21.5</v>
      </c>
      <c r="T36">
        <v>3</v>
      </c>
      <c r="U36">
        <v>722</v>
      </c>
      <c r="V36" s="15">
        <f t="shared" si="23"/>
        <v>6</v>
      </c>
      <c r="W36" s="26">
        <f t="shared" si="33"/>
        <v>716</v>
      </c>
      <c r="Y36">
        <v>4</v>
      </c>
      <c r="Z36">
        <v>1078</v>
      </c>
      <c r="AA36" s="15">
        <f t="shared" si="24"/>
        <v>8</v>
      </c>
      <c r="AB36" s="26">
        <f t="shared" si="34"/>
        <v>1070</v>
      </c>
      <c r="AC36">
        <v>300</v>
      </c>
      <c r="AD36">
        <v>3</v>
      </c>
      <c r="AE36">
        <v>914</v>
      </c>
      <c r="AF36" s="15">
        <f t="shared" si="25"/>
        <v>6</v>
      </c>
      <c r="AG36" s="26">
        <f t="shared" si="35"/>
        <v>908</v>
      </c>
    </row>
    <row r="37" spans="4:33" ht="15.75" thickBot="1">
      <c r="D37">
        <v>450</v>
      </c>
      <c r="E37" s="17">
        <v>96</v>
      </c>
      <c r="F37" s="12">
        <v>3678</v>
      </c>
      <c r="G37" s="12">
        <f t="shared" si="26"/>
        <v>220.79999999999998</v>
      </c>
      <c r="H37" s="18">
        <f t="shared" si="27"/>
        <v>3457.2</v>
      </c>
      <c r="I37" s="97"/>
      <c r="J37" s="24"/>
      <c r="K37" s="12"/>
      <c r="L37" s="12">
        <f t="shared" si="28"/>
        <v>0</v>
      </c>
      <c r="M37" s="85">
        <f t="shared" si="29"/>
        <v>0</v>
      </c>
      <c r="N37" s="16" t="e">
        <f t="shared" si="30"/>
        <v>#DIV/0!</v>
      </c>
      <c r="O37" s="71">
        <v>58</v>
      </c>
      <c r="P37" s="92">
        <v>1689</v>
      </c>
      <c r="Q37" s="15">
        <f t="shared" si="18"/>
        <v>116</v>
      </c>
      <c r="R37" s="26">
        <f t="shared" si="31"/>
        <v>1573</v>
      </c>
      <c r="S37" s="16">
        <f t="shared" si="32"/>
        <v>27.120689655172413</v>
      </c>
      <c r="V37" s="15">
        <f t="shared" si="23"/>
        <v>0</v>
      </c>
      <c r="W37" s="26">
        <f t="shared" si="33"/>
        <v>0</v>
      </c>
      <c r="AA37" s="15">
        <f t="shared" si="24"/>
        <v>0</v>
      </c>
      <c r="AB37" s="26">
        <f t="shared" si="34"/>
        <v>0</v>
      </c>
      <c r="AC37">
        <v>450</v>
      </c>
      <c r="AD37">
        <v>3</v>
      </c>
      <c r="AE37">
        <v>400</v>
      </c>
      <c r="AF37" s="15">
        <f t="shared" si="25"/>
        <v>6</v>
      </c>
      <c r="AG37" s="26">
        <f t="shared" si="35"/>
        <v>394</v>
      </c>
    </row>
    <row r="38" spans="4:33" ht="15.75" thickBot="1">
      <c r="D38">
        <v>600</v>
      </c>
      <c r="E38" s="20">
        <v>84</v>
      </c>
      <c r="F38" s="21">
        <v>1185</v>
      </c>
      <c r="G38" s="21">
        <f t="shared" si="26"/>
        <v>193.2</v>
      </c>
      <c r="H38" s="22">
        <f t="shared" si="27"/>
        <v>991.8</v>
      </c>
      <c r="I38" s="99"/>
      <c r="J38" s="25"/>
      <c r="K38" s="21"/>
      <c r="L38" s="21">
        <f t="shared" si="28"/>
        <v>0</v>
      </c>
      <c r="M38" s="86">
        <f t="shared" si="29"/>
        <v>0</v>
      </c>
      <c r="N38" s="16" t="e">
        <f t="shared" si="30"/>
        <v>#DIV/0!</v>
      </c>
      <c r="O38" s="73">
        <v>47</v>
      </c>
      <c r="P38" s="74">
        <v>1664</v>
      </c>
      <c r="Q38" s="91">
        <f t="shared" si="18"/>
        <v>94</v>
      </c>
      <c r="R38" s="22">
        <f t="shared" si="31"/>
        <v>1570</v>
      </c>
      <c r="S38" s="16">
        <f t="shared" si="32"/>
        <v>33.404255319148938</v>
      </c>
      <c r="V38" s="15">
        <f t="shared" si="23"/>
        <v>0</v>
      </c>
      <c r="W38" s="22">
        <f t="shared" si="33"/>
        <v>0</v>
      </c>
      <c r="AA38" s="15">
        <f t="shared" si="24"/>
        <v>0</v>
      </c>
      <c r="AB38" s="22">
        <f t="shared" si="34"/>
        <v>0</v>
      </c>
      <c r="AC38">
        <v>600</v>
      </c>
      <c r="AF38" s="15">
        <f t="shared" si="25"/>
        <v>0</v>
      </c>
      <c r="AG38" s="22">
        <f t="shared" si="35"/>
        <v>0</v>
      </c>
    </row>
    <row r="39" spans="4:33">
      <c r="O39" s="102">
        <v>43</v>
      </c>
      <c r="P39" s="92">
        <v>1111</v>
      </c>
      <c r="Q39" s="28">
        <f t="shared" si="18"/>
        <v>86</v>
      </c>
      <c r="R39" s="103">
        <f t="shared" si="31"/>
        <v>1025</v>
      </c>
      <c r="S39" s="101">
        <f t="shared" si="32"/>
        <v>23.837209302325583</v>
      </c>
    </row>
    <row r="40" spans="4:33">
      <c r="O40" s="102">
        <v>36</v>
      </c>
      <c r="P40" s="92">
        <v>2038</v>
      </c>
      <c r="Q40" s="28">
        <f t="shared" si="18"/>
        <v>72</v>
      </c>
      <c r="R40" s="103">
        <f t="shared" si="31"/>
        <v>1966</v>
      </c>
      <c r="S40" s="101">
        <f t="shared" si="32"/>
        <v>54.611111111111114</v>
      </c>
    </row>
    <row r="41" spans="4:33">
      <c r="L41" s="10">
        <v>2121</v>
      </c>
      <c r="O41" s="102">
        <v>22</v>
      </c>
      <c r="P41">
        <v>3245</v>
      </c>
      <c r="Q41" s="28">
        <f t="shared" si="18"/>
        <v>44</v>
      </c>
      <c r="R41" s="103">
        <f t="shared" si="31"/>
        <v>3201</v>
      </c>
      <c r="S41" s="101">
        <f t="shared" si="32"/>
        <v>145.5</v>
      </c>
    </row>
    <row r="42" spans="4:33" ht="15.75" thickBot="1">
      <c r="K42" s="10">
        <v>2.25</v>
      </c>
      <c r="P42">
        <v>2.5</v>
      </c>
    </row>
    <row r="43" spans="4:33" ht="15.75" thickBot="1">
      <c r="D43">
        <v>60</v>
      </c>
      <c r="H43">
        <v>60</v>
      </c>
      <c r="I43"/>
      <c r="J43" s="14">
        <v>200</v>
      </c>
      <c r="K43" s="23">
        <v>-2313</v>
      </c>
      <c r="L43" s="15">
        <f>$E$1*J43</f>
        <v>459.99999999999994</v>
      </c>
      <c r="M43" s="16">
        <f>K43-L43</f>
        <v>-2773</v>
      </c>
      <c r="N43" s="93"/>
      <c r="O43">
        <v>149</v>
      </c>
      <c r="P43">
        <v>808</v>
      </c>
      <c r="Q43" s="15">
        <f t="shared" ref="Q43:Q51" si="36">$B$1*O43</f>
        <v>298</v>
      </c>
      <c r="R43" s="16">
        <f>P43-Q43</f>
        <v>510</v>
      </c>
    </row>
    <row r="44" spans="4:33" ht="15.75" thickBot="1">
      <c r="D44">
        <v>90</v>
      </c>
      <c r="H44">
        <v>90</v>
      </c>
      <c r="I44"/>
      <c r="J44" s="24">
        <v>151</v>
      </c>
      <c r="K44" s="13">
        <v>953</v>
      </c>
      <c r="L44" s="12">
        <f t="shared" ref="L44:L51" si="37">$E$1*J44</f>
        <v>347.29999999999995</v>
      </c>
      <c r="M44" s="19">
        <f t="shared" ref="M44:M51" si="38">K44-L44</f>
        <v>605.70000000000005</v>
      </c>
      <c r="N44" s="94"/>
      <c r="O44">
        <v>124</v>
      </c>
      <c r="P44">
        <v>2294</v>
      </c>
      <c r="Q44" s="15">
        <f t="shared" si="36"/>
        <v>248</v>
      </c>
      <c r="R44" s="18">
        <f t="shared" ref="R44:R51" si="39">P44-Q44</f>
        <v>2046</v>
      </c>
    </row>
    <row r="45" spans="4:33" ht="15.75" thickBot="1">
      <c r="D45">
        <v>120</v>
      </c>
      <c r="H45">
        <v>120</v>
      </c>
      <c r="I45"/>
      <c r="J45" s="24">
        <v>106</v>
      </c>
      <c r="K45" s="13">
        <v>4050</v>
      </c>
      <c r="L45" s="12">
        <f t="shared" si="37"/>
        <v>243.79999999999998</v>
      </c>
      <c r="M45" s="19">
        <f t="shared" si="38"/>
        <v>3806.2</v>
      </c>
      <c r="N45" s="94"/>
      <c r="O45">
        <v>84</v>
      </c>
      <c r="P45">
        <v>3678</v>
      </c>
      <c r="Q45" s="15">
        <f t="shared" si="36"/>
        <v>168</v>
      </c>
      <c r="R45" s="18">
        <f t="shared" si="39"/>
        <v>3510</v>
      </c>
    </row>
    <row r="46" spans="4:33" ht="15.75" thickBot="1">
      <c r="D46">
        <v>150</v>
      </c>
      <c r="H46">
        <v>150</v>
      </c>
      <c r="I46"/>
      <c r="J46" s="24">
        <v>93</v>
      </c>
      <c r="K46" s="13">
        <v>2457</v>
      </c>
      <c r="L46" s="12">
        <f t="shared" si="37"/>
        <v>213.89999999999998</v>
      </c>
      <c r="M46" s="19">
        <f t="shared" si="38"/>
        <v>2243.1</v>
      </c>
      <c r="N46" s="94"/>
      <c r="O46">
        <v>78</v>
      </c>
      <c r="P46">
        <v>3325</v>
      </c>
      <c r="Q46" s="15">
        <f t="shared" si="36"/>
        <v>156</v>
      </c>
      <c r="R46" s="26">
        <f t="shared" si="39"/>
        <v>3169</v>
      </c>
    </row>
    <row r="47" spans="4:33" ht="15.75" thickBot="1">
      <c r="D47">
        <v>180</v>
      </c>
      <c r="H47">
        <v>180</v>
      </c>
      <c r="I47"/>
      <c r="J47" s="24">
        <v>75</v>
      </c>
      <c r="K47" s="13">
        <v>3647</v>
      </c>
      <c r="L47" s="12">
        <f t="shared" si="37"/>
        <v>172.5</v>
      </c>
      <c r="M47" s="19">
        <f t="shared" si="38"/>
        <v>3474.5</v>
      </c>
      <c r="N47" s="94"/>
      <c r="O47">
        <v>66</v>
      </c>
      <c r="P47">
        <v>3106</v>
      </c>
      <c r="Q47" s="15">
        <f t="shared" si="36"/>
        <v>132</v>
      </c>
      <c r="R47" s="26">
        <f t="shared" si="39"/>
        <v>2974</v>
      </c>
    </row>
    <row r="48" spans="4:33" ht="15.75" thickBot="1">
      <c r="D48">
        <v>240</v>
      </c>
      <c r="H48">
        <v>240</v>
      </c>
      <c r="I48"/>
      <c r="J48" s="24">
        <v>67</v>
      </c>
      <c r="K48" s="13">
        <v>1989</v>
      </c>
      <c r="L48" s="12">
        <f t="shared" si="37"/>
        <v>154.1</v>
      </c>
      <c r="M48" s="19">
        <f t="shared" si="38"/>
        <v>1834.9</v>
      </c>
      <c r="N48" s="94"/>
      <c r="O48">
        <v>59</v>
      </c>
      <c r="P48">
        <v>1964</v>
      </c>
      <c r="Q48" s="15">
        <f t="shared" si="36"/>
        <v>118</v>
      </c>
      <c r="R48" s="26">
        <f t="shared" si="39"/>
        <v>1846</v>
      </c>
    </row>
    <row r="49" spans="4:18" ht="15.75" thickBot="1">
      <c r="D49">
        <v>300</v>
      </c>
      <c r="H49">
        <v>300</v>
      </c>
      <c r="I49"/>
      <c r="J49" s="24">
        <v>59</v>
      </c>
      <c r="K49" s="12">
        <v>1400</v>
      </c>
      <c r="L49" s="12">
        <f t="shared" si="37"/>
        <v>135.69999999999999</v>
      </c>
      <c r="M49" s="18">
        <f t="shared" si="38"/>
        <v>1264.3</v>
      </c>
      <c r="N49" s="93"/>
      <c r="O49">
        <v>51</v>
      </c>
      <c r="P49">
        <v>-170</v>
      </c>
      <c r="Q49" s="15">
        <f t="shared" si="36"/>
        <v>102</v>
      </c>
      <c r="R49" s="26">
        <f t="shared" si="39"/>
        <v>-272</v>
      </c>
    </row>
    <row r="50" spans="4:18" ht="15.75" thickBot="1">
      <c r="D50">
        <v>450</v>
      </c>
      <c r="H50">
        <v>450</v>
      </c>
      <c r="I50"/>
      <c r="J50" s="24"/>
      <c r="K50" s="12"/>
      <c r="L50" s="12">
        <f t="shared" si="37"/>
        <v>0</v>
      </c>
      <c r="M50" s="18">
        <f t="shared" si="38"/>
        <v>0</v>
      </c>
      <c r="N50" s="93"/>
      <c r="Q50" s="15">
        <f t="shared" si="36"/>
        <v>0</v>
      </c>
      <c r="R50" s="26">
        <f t="shared" si="39"/>
        <v>0</v>
      </c>
    </row>
    <row r="51" spans="4:18" ht="15.75" thickBot="1">
      <c r="D51">
        <v>600</v>
      </c>
      <c r="H51">
        <v>600</v>
      </c>
      <c r="I51"/>
      <c r="J51" s="25"/>
      <c r="K51" s="21"/>
      <c r="L51" s="21">
        <f t="shared" si="37"/>
        <v>0</v>
      </c>
      <c r="M51" s="22">
        <f t="shared" si="38"/>
        <v>0</v>
      </c>
      <c r="N51" s="93"/>
      <c r="Q51" s="15">
        <f t="shared" si="36"/>
        <v>0</v>
      </c>
      <c r="R51" s="22">
        <f t="shared" si="39"/>
        <v>0</v>
      </c>
    </row>
    <row r="54" spans="4:18">
      <c r="L54" s="10">
        <v>2120</v>
      </c>
      <c r="P54">
        <v>2.5</v>
      </c>
    </row>
    <row r="55" spans="4:18" ht="15.75" thickBot="1">
      <c r="K55" s="10">
        <v>2.25</v>
      </c>
    </row>
    <row r="56" spans="4:18" ht="15.75" thickBot="1">
      <c r="H56">
        <v>60</v>
      </c>
      <c r="I56"/>
      <c r="J56" s="14">
        <v>293</v>
      </c>
      <c r="K56" s="23">
        <v>-777</v>
      </c>
      <c r="L56" s="15">
        <f>$E$1*J56</f>
        <v>673.9</v>
      </c>
      <c r="M56" s="16">
        <f>K56-L56</f>
        <v>-1450.9</v>
      </c>
      <c r="N56" s="93"/>
      <c r="O56">
        <v>241</v>
      </c>
      <c r="P56">
        <v>381</v>
      </c>
      <c r="Q56" s="15">
        <f t="shared" ref="Q56:Q64" si="40">$B$1*O56</f>
        <v>482</v>
      </c>
      <c r="R56" s="16">
        <f>P56-Q56</f>
        <v>-101</v>
      </c>
    </row>
    <row r="57" spans="4:18" ht="15.75" thickBot="1">
      <c r="H57">
        <v>90</v>
      </c>
      <c r="I57"/>
      <c r="J57" s="24">
        <v>206</v>
      </c>
      <c r="K57" s="13">
        <v>1135</v>
      </c>
      <c r="L57" s="12">
        <f t="shared" ref="L57:L64" si="41">$E$1*J57</f>
        <v>473.79999999999995</v>
      </c>
      <c r="M57" s="19">
        <f t="shared" ref="M57:M64" si="42">K57-L57</f>
        <v>661.2</v>
      </c>
      <c r="N57" s="94"/>
      <c r="O57">
        <v>172</v>
      </c>
      <c r="P57">
        <v>2412</v>
      </c>
      <c r="Q57" s="15">
        <f t="shared" si="40"/>
        <v>344</v>
      </c>
      <c r="R57" s="18">
        <f t="shared" ref="R57:R64" si="43">P57-Q57</f>
        <v>2068</v>
      </c>
    </row>
    <row r="58" spans="4:18" ht="15.75" thickBot="1">
      <c r="H58">
        <v>120</v>
      </c>
      <c r="I58"/>
      <c r="J58" s="24">
        <v>158</v>
      </c>
      <c r="K58" s="13">
        <v>3427</v>
      </c>
      <c r="L58" s="12">
        <f t="shared" si="41"/>
        <v>363.4</v>
      </c>
      <c r="M58" s="19">
        <f t="shared" si="42"/>
        <v>3063.6</v>
      </c>
      <c r="N58" s="94"/>
      <c r="O58">
        <v>131</v>
      </c>
      <c r="P58">
        <v>4844</v>
      </c>
      <c r="Q58" s="15">
        <f t="shared" si="40"/>
        <v>262</v>
      </c>
      <c r="R58" s="18">
        <f t="shared" si="43"/>
        <v>4582</v>
      </c>
    </row>
    <row r="59" spans="4:18" ht="15.75" thickBot="1">
      <c r="H59">
        <v>150</v>
      </c>
      <c r="I59"/>
      <c r="J59" s="24">
        <v>134</v>
      </c>
      <c r="K59" s="13">
        <v>2553</v>
      </c>
      <c r="L59" s="12">
        <f t="shared" si="41"/>
        <v>308.2</v>
      </c>
      <c r="M59" s="19">
        <f t="shared" si="42"/>
        <v>2244.8000000000002</v>
      </c>
      <c r="N59" s="94"/>
      <c r="O59">
        <v>114</v>
      </c>
      <c r="P59">
        <v>4341</v>
      </c>
      <c r="Q59" s="15">
        <f t="shared" si="40"/>
        <v>228</v>
      </c>
      <c r="R59" s="26">
        <f t="shared" si="43"/>
        <v>4113</v>
      </c>
    </row>
    <row r="60" spans="4:18" ht="15.75" thickBot="1">
      <c r="H60">
        <v>180</v>
      </c>
      <c r="I60"/>
      <c r="J60" s="24">
        <v>108</v>
      </c>
      <c r="K60" s="13">
        <v>5378</v>
      </c>
      <c r="L60" s="12">
        <f t="shared" si="41"/>
        <v>248.39999999999998</v>
      </c>
      <c r="M60" s="19">
        <f t="shared" si="42"/>
        <v>5129.6000000000004</v>
      </c>
      <c r="N60" s="94"/>
      <c r="O60">
        <v>100</v>
      </c>
      <c r="P60">
        <v>4578</v>
      </c>
      <c r="Q60" s="15">
        <f t="shared" si="40"/>
        <v>200</v>
      </c>
      <c r="R60" s="26">
        <f t="shared" si="43"/>
        <v>4378</v>
      </c>
    </row>
    <row r="61" spans="4:18" ht="15.75" thickBot="1">
      <c r="H61">
        <v>240</v>
      </c>
      <c r="I61"/>
      <c r="J61" s="24">
        <v>92</v>
      </c>
      <c r="K61" s="13">
        <v>3843</v>
      </c>
      <c r="L61" s="12">
        <f t="shared" si="41"/>
        <v>211.6</v>
      </c>
      <c r="M61" s="19">
        <f t="shared" si="42"/>
        <v>3631.4</v>
      </c>
      <c r="N61" s="94"/>
      <c r="O61">
        <v>81</v>
      </c>
      <c r="P61">
        <v>3055</v>
      </c>
      <c r="Q61" s="15">
        <f t="shared" si="40"/>
        <v>162</v>
      </c>
      <c r="R61" s="26">
        <f t="shared" si="43"/>
        <v>2893</v>
      </c>
    </row>
    <row r="62" spans="4:18" ht="15.75" thickBot="1">
      <c r="H62">
        <v>300</v>
      </c>
      <c r="I62"/>
      <c r="J62" s="24">
        <v>79</v>
      </c>
      <c r="K62" s="12">
        <v>1159</v>
      </c>
      <c r="L62" s="12">
        <f t="shared" si="41"/>
        <v>181.7</v>
      </c>
      <c r="M62" s="18">
        <f t="shared" si="42"/>
        <v>977.3</v>
      </c>
      <c r="N62" s="93"/>
      <c r="O62">
        <v>74</v>
      </c>
      <c r="P62">
        <v>657</v>
      </c>
      <c r="Q62" s="15">
        <f t="shared" si="40"/>
        <v>148</v>
      </c>
      <c r="R62" s="26">
        <f t="shared" si="43"/>
        <v>509</v>
      </c>
    </row>
    <row r="63" spans="4:18" ht="15.75" thickBot="1">
      <c r="H63">
        <v>450</v>
      </c>
      <c r="I63"/>
      <c r="J63" s="24"/>
      <c r="K63" s="12"/>
      <c r="L63" s="12">
        <f t="shared" si="41"/>
        <v>0</v>
      </c>
      <c r="M63" s="18">
        <f t="shared" si="42"/>
        <v>0</v>
      </c>
      <c r="N63" s="93"/>
      <c r="Q63" s="15">
        <f t="shared" si="40"/>
        <v>0</v>
      </c>
      <c r="R63" s="26">
        <f t="shared" si="43"/>
        <v>0</v>
      </c>
    </row>
    <row r="64" spans="4:18" ht="15.75" thickBot="1">
      <c r="H64">
        <v>600</v>
      </c>
      <c r="I64"/>
      <c r="J64" s="25"/>
      <c r="K64" s="21"/>
      <c r="L64" s="21">
        <f t="shared" si="41"/>
        <v>0</v>
      </c>
      <c r="M64" s="22">
        <f t="shared" si="42"/>
        <v>0</v>
      </c>
      <c r="N64" s="93"/>
      <c r="Q64" s="15">
        <f t="shared" si="40"/>
        <v>0</v>
      </c>
      <c r="R64" s="22">
        <f t="shared" si="43"/>
        <v>0</v>
      </c>
    </row>
    <row r="67" spans="4:18" ht="15.75" thickBot="1">
      <c r="E67" s="10">
        <v>2124</v>
      </c>
      <c r="O67" t="s">
        <v>23</v>
      </c>
    </row>
    <row r="68" spans="4:18" ht="15.75" thickBot="1">
      <c r="D68" t="s">
        <v>25</v>
      </c>
      <c r="E68" s="11"/>
      <c r="F68" s="10" t="s">
        <v>22</v>
      </c>
      <c r="K68" s="10" t="s">
        <v>24</v>
      </c>
      <c r="L68" s="10">
        <v>91</v>
      </c>
      <c r="Q68" s="87">
        <f t="shared" ref="Q68:Q78" si="44">$B$1*O68</f>
        <v>0</v>
      </c>
      <c r="R68">
        <v>91</v>
      </c>
    </row>
    <row r="69" spans="4:18" ht="15.75" thickBot="1">
      <c r="D69">
        <v>45</v>
      </c>
      <c r="E69" s="14">
        <v>87</v>
      </c>
      <c r="F69" s="10">
        <v>1164</v>
      </c>
      <c r="G69" s="15">
        <f>$E$1*E69</f>
        <v>200.1</v>
      </c>
      <c r="H69" s="16">
        <f>F69-G69</f>
        <v>963.9</v>
      </c>
      <c r="I69" s="96"/>
      <c r="J69" s="14">
        <v>98</v>
      </c>
      <c r="K69" s="10">
        <v>1310</v>
      </c>
      <c r="L69" s="15">
        <f>$E$1*J69</f>
        <v>225.39999999999998</v>
      </c>
      <c r="M69" s="16">
        <f>K69-L69</f>
        <v>1084.5999999999999</v>
      </c>
      <c r="N69" s="96"/>
      <c r="O69" s="14">
        <v>103</v>
      </c>
      <c r="P69" s="10">
        <v>1324</v>
      </c>
      <c r="Q69" s="15">
        <f>$E$1*O69</f>
        <v>236.89999999999998</v>
      </c>
      <c r="R69" s="16">
        <f>P69-Q69</f>
        <v>1087.0999999999999</v>
      </c>
    </row>
    <row r="70" spans="4:18" ht="15.75" thickBot="1">
      <c r="D70">
        <v>60</v>
      </c>
      <c r="E70" s="14">
        <v>72</v>
      </c>
      <c r="F70" s="15">
        <v>836</v>
      </c>
      <c r="G70" s="15">
        <f>$E$1*E70</f>
        <v>165.6</v>
      </c>
      <c r="H70" s="16">
        <f>F70-G70</f>
        <v>670.4</v>
      </c>
      <c r="I70" s="96"/>
      <c r="J70" s="14">
        <v>79</v>
      </c>
      <c r="K70" s="23">
        <v>828</v>
      </c>
      <c r="L70" s="15">
        <f>$E$1*J70</f>
        <v>181.7</v>
      </c>
      <c r="M70" s="83">
        <f>K70-L70</f>
        <v>646.29999999999995</v>
      </c>
      <c r="N70" s="93"/>
      <c r="O70" s="71">
        <v>89</v>
      </c>
      <c r="P70" s="72">
        <v>639</v>
      </c>
      <c r="Q70" s="15">
        <f t="shared" si="44"/>
        <v>178</v>
      </c>
      <c r="R70" s="16">
        <f>P70-Q70</f>
        <v>461</v>
      </c>
    </row>
    <row r="71" spans="4:18" ht="15.75" thickBot="1">
      <c r="D71">
        <v>90</v>
      </c>
      <c r="E71" s="17">
        <v>46</v>
      </c>
      <c r="F71" s="13">
        <v>858</v>
      </c>
      <c r="G71" s="12">
        <f t="shared" ref="G71:G78" si="45">$E$1*E71</f>
        <v>105.8</v>
      </c>
      <c r="H71" s="18">
        <f t="shared" ref="H71:H78" si="46">F71-G71</f>
        <v>752.2</v>
      </c>
      <c r="I71" s="97"/>
      <c r="J71" s="24">
        <v>54</v>
      </c>
      <c r="K71" s="13">
        <v>794</v>
      </c>
      <c r="L71" s="12">
        <f t="shared" ref="L71:L78" si="47">$E$1*J71</f>
        <v>124.19999999999999</v>
      </c>
      <c r="M71" s="84">
        <f t="shared" ref="M71:M78" si="48">K71-L71</f>
        <v>669.8</v>
      </c>
      <c r="N71" s="94"/>
      <c r="O71" s="71">
        <v>58</v>
      </c>
      <c r="P71" s="72">
        <v>744</v>
      </c>
      <c r="Q71" s="15">
        <f t="shared" si="44"/>
        <v>116</v>
      </c>
      <c r="R71" s="18">
        <f t="shared" ref="R71:R78" si="49">P71-Q71</f>
        <v>628</v>
      </c>
    </row>
    <row r="72" spans="4:18" ht="15.75" thickBot="1">
      <c r="D72">
        <v>120</v>
      </c>
      <c r="E72" s="17">
        <v>39</v>
      </c>
      <c r="F72" s="13">
        <v>242</v>
      </c>
      <c r="G72" s="12">
        <f t="shared" si="45"/>
        <v>89.699999999999989</v>
      </c>
      <c r="H72" s="19">
        <f t="shared" si="46"/>
        <v>152.30000000000001</v>
      </c>
      <c r="I72" s="98"/>
      <c r="J72" s="24">
        <v>46</v>
      </c>
      <c r="K72" s="13">
        <v>86</v>
      </c>
      <c r="L72" s="12">
        <f t="shared" si="47"/>
        <v>105.8</v>
      </c>
      <c r="M72" s="84">
        <f t="shared" si="48"/>
        <v>-19.799999999999997</v>
      </c>
      <c r="N72" s="94"/>
      <c r="O72" s="71">
        <v>50</v>
      </c>
      <c r="P72" s="72">
        <v>355</v>
      </c>
      <c r="Q72" s="15">
        <f t="shared" si="44"/>
        <v>100</v>
      </c>
      <c r="R72" s="18">
        <f t="shared" si="49"/>
        <v>255</v>
      </c>
    </row>
    <row r="73" spans="4:18" ht="15.75" thickBot="1">
      <c r="D73">
        <v>150</v>
      </c>
      <c r="E73" s="17">
        <v>35</v>
      </c>
      <c r="F73" s="13">
        <v>15</v>
      </c>
      <c r="G73" s="12">
        <f t="shared" si="45"/>
        <v>80.5</v>
      </c>
      <c r="H73" s="19">
        <f t="shared" si="46"/>
        <v>-65.5</v>
      </c>
      <c r="I73" s="98"/>
      <c r="J73" s="24">
        <v>39</v>
      </c>
      <c r="K73" s="13">
        <v>621</v>
      </c>
      <c r="L73" s="12">
        <f t="shared" si="47"/>
        <v>89.699999999999989</v>
      </c>
      <c r="M73" s="84">
        <f t="shared" si="48"/>
        <v>531.29999999999995</v>
      </c>
      <c r="N73" s="94"/>
      <c r="O73" s="71">
        <v>43</v>
      </c>
      <c r="P73" s="72">
        <v>583</v>
      </c>
      <c r="Q73" s="15">
        <f t="shared" si="44"/>
        <v>86</v>
      </c>
      <c r="R73" s="26">
        <f t="shared" si="49"/>
        <v>497</v>
      </c>
    </row>
    <row r="74" spans="4:18" ht="15.75" thickBot="1">
      <c r="D74">
        <v>180</v>
      </c>
      <c r="E74" s="17">
        <v>30</v>
      </c>
      <c r="F74" s="13">
        <v>627</v>
      </c>
      <c r="G74" s="12">
        <f t="shared" si="45"/>
        <v>69</v>
      </c>
      <c r="H74" s="19">
        <f t="shared" si="46"/>
        <v>558</v>
      </c>
      <c r="I74" s="98"/>
      <c r="J74" s="24">
        <v>36</v>
      </c>
      <c r="K74" s="13">
        <v>404</v>
      </c>
      <c r="L74" s="12">
        <f t="shared" si="47"/>
        <v>82.8</v>
      </c>
      <c r="M74" s="84">
        <f t="shared" si="48"/>
        <v>321.2</v>
      </c>
      <c r="N74" s="94"/>
      <c r="O74" s="71">
        <v>42</v>
      </c>
      <c r="P74" s="72">
        <v>235</v>
      </c>
      <c r="Q74" s="15">
        <f t="shared" si="44"/>
        <v>84</v>
      </c>
      <c r="R74" s="26">
        <f t="shared" si="49"/>
        <v>151</v>
      </c>
    </row>
    <row r="75" spans="4:18" ht="15.75" thickBot="1">
      <c r="D75">
        <v>240</v>
      </c>
      <c r="E75" s="17">
        <v>21</v>
      </c>
      <c r="F75" s="13">
        <v>232</v>
      </c>
      <c r="G75" s="12">
        <f t="shared" si="45"/>
        <v>48.3</v>
      </c>
      <c r="H75" s="19">
        <f t="shared" si="46"/>
        <v>183.7</v>
      </c>
      <c r="I75" s="98"/>
      <c r="J75" s="24">
        <v>24</v>
      </c>
      <c r="K75" s="13">
        <v>485</v>
      </c>
      <c r="L75" s="12">
        <f t="shared" si="47"/>
        <v>55.199999999999996</v>
      </c>
      <c r="M75" s="84">
        <f t="shared" si="48"/>
        <v>429.8</v>
      </c>
      <c r="N75" s="94"/>
      <c r="O75" s="71">
        <v>28</v>
      </c>
      <c r="P75" s="72">
        <v>2</v>
      </c>
      <c r="Q75" s="15">
        <f t="shared" si="44"/>
        <v>56</v>
      </c>
      <c r="R75" s="26">
        <f t="shared" si="49"/>
        <v>-54</v>
      </c>
    </row>
    <row r="76" spans="4:18" ht="15.75" thickBot="1">
      <c r="D76">
        <v>300</v>
      </c>
      <c r="E76" s="17">
        <v>19</v>
      </c>
      <c r="F76" s="12">
        <v>352</v>
      </c>
      <c r="G76" s="12">
        <f t="shared" si="45"/>
        <v>43.699999999999996</v>
      </c>
      <c r="H76" s="19">
        <f t="shared" si="46"/>
        <v>308.3</v>
      </c>
      <c r="I76" s="98"/>
      <c r="J76" s="24">
        <v>19</v>
      </c>
      <c r="K76" s="12">
        <v>156</v>
      </c>
      <c r="L76" s="12">
        <f t="shared" si="47"/>
        <v>43.699999999999996</v>
      </c>
      <c r="M76" s="85">
        <f t="shared" si="48"/>
        <v>112.30000000000001</v>
      </c>
      <c r="N76" s="93"/>
      <c r="O76" s="71">
        <v>22</v>
      </c>
      <c r="P76" s="72">
        <v>288</v>
      </c>
      <c r="Q76" s="15">
        <f t="shared" si="44"/>
        <v>44</v>
      </c>
      <c r="R76" s="26">
        <f t="shared" si="49"/>
        <v>244</v>
      </c>
    </row>
    <row r="77" spans="4:18" ht="15.75" thickBot="1">
      <c r="D77">
        <v>450</v>
      </c>
      <c r="E77" s="17">
        <v>12</v>
      </c>
      <c r="F77" s="12">
        <v>773</v>
      </c>
      <c r="G77" s="12">
        <f t="shared" si="45"/>
        <v>27.599999999999998</v>
      </c>
      <c r="H77" s="18">
        <f t="shared" si="46"/>
        <v>745.4</v>
      </c>
      <c r="I77" s="97"/>
      <c r="J77" s="24">
        <v>13</v>
      </c>
      <c r="K77" s="12">
        <v>667</v>
      </c>
      <c r="L77" s="12">
        <f t="shared" si="47"/>
        <v>29.9</v>
      </c>
      <c r="M77" s="85">
        <f t="shared" si="48"/>
        <v>637.1</v>
      </c>
      <c r="N77" s="93"/>
      <c r="O77" s="71">
        <v>16</v>
      </c>
      <c r="P77" s="92">
        <v>28</v>
      </c>
      <c r="Q77" s="15">
        <f t="shared" si="44"/>
        <v>32</v>
      </c>
      <c r="R77" s="26">
        <f t="shared" si="49"/>
        <v>-4</v>
      </c>
    </row>
    <row r="78" spans="4:18" ht="15.75" thickBot="1">
      <c r="D78">
        <v>600</v>
      </c>
      <c r="E78" s="20">
        <v>10</v>
      </c>
      <c r="F78" s="21">
        <v>829</v>
      </c>
      <c r="G78" s="21">
        <f t="shared" si="45"/>
        <v>23</v>
      </c>
      <c r="H78" s="22">
        <f t="shared" si="46"/>
        <v>806</v>
      </c>
      <c r="I78" s="99"/>
      <c r="J78" s="25">
        <v>12</v>
      </c>
      <c r="K78" s="21">
        <v>625</v>
      </c>
      <c r="L78" s="21">
        <f t="shared" si="47"/>
        <v>27.599999999999998</v>
      </c>
      <c r="M78" s="86">
        <f t="shared" si="48"/>
        <v>597.4</v>
      </c>
      <c r="N78" s="95"/>
      <c r="O78" s="73">
        <v>14</v>
      </c>
      <c r="P78" s="74">
        <v>416</v>
      </c>
      <c r="Q78" s="91">
        <f t="shared" si="44"/>
        <v>28</v>
      </c>
      <c r="R78" s="22">
        <f t="shared" si="49"/>
        <v>388</v>
      </c>
    </row>
    <row r="82" spans="4:18" ht="15.75" thickBot="1">
      <c r="E82" s="10">
        <v>2124</v>
      </c>
    </row>
    <row r="83" spans="4:18" ht="15.75" thickBot="1">
      <c r="D83" t="s">
        <v>26</v>
      </c>
      <c r="E83" s="11"/>
      <c r="F83" s="10" t="s">
        <v>22</v>
      </c>
      <c r="K83" s="10" t="s">
        <v>24</v>
      </c>
      <c r="L83" s="10">
        <v>91</v>
      </c>
      <c r="Q83" s="87">
        <f t="shared" ref="Q83" si="50">$B$1*O83</f>
        <v>0</v>
      </c>
      <c r="R83">
        <v>91</v>
      </c>
    </row>
    <row r="84" spans="4:18" ht="15.75" thickBot="1">
      <c r="D84">
        <v>45</v>
      </c>
      <c r="E84" s="14">
        <v>676</v>
      </c>
      <c r="F84" s="10">
        <v>3752</v>
      </c>
      <c r="G84" s="15">
        <f>$E$1*E84</f>
        <v>1554.8</v>
      </c>
      <c r="H84" s="16">
        <f>F84-G84</f>
        <v>2197.1999999999998</v>
      </c>
      <c r="I84" s="96"/>
      <c r="J84" s="14">
        <v>724</v>
      </c>
      <c r="K84" s="10">
        <v>3877</v>
      </c>
      <c r="L84" s="15">
        <f>$E$1*J84</f>
        <v>1665.1999999999998</v>
      </c>
      <c r="M84" s="16">
        <f>K84-L84</f>
        <v>2211.8000000000002</v>
      </c>
      <c r="N84" s="96"/>
      <c r="O84" s="14">
        <v>759</v>
      </c>
      <c r="P84" s="10">
        <v>3960</v>
      </c>
      <c r="Q84" s="15">
        <f>$E$1*O84</f>
        <v>1745.6999999999998</v>
      </c>
      <c r="R84" s="16">
        <f>P84-Q84</f>
        <v>2214.3000000000002</v>
      </c>
    </row>
    <row r="85" spans="4:18" ht="15.75" thickBot="1">
      <c r="D85">
        <v>60</v>
      </c>
      <c r="E85" s="14">
        <v>521</v>
      </c>
      <c r="F85" s="15">
        <v>3195</v>
      </c>
      <c r="G85" s="15">
        <f>$E$1*E85</f>
        <v>1198.3</v>
      </c>
      <c r="H85" s="16">
        <f>F85-G85</f>
        <v>1996.7</v>
      </c>
      <c r="I85" s="96"/>
      <c r="J85" s="14">
        <v>555</v>
      </c>
      <c r="K85" s="23">
        <v>3670</v>
      </c>
      <c r="L85" s="15">
        <f t="shared" ref="L85:L93" si="51">$E$1*J85</f>
        <v>1276.5</v>
      </c>
      <c r="M85" s="83">
        <f>K85-L85</f>
        <v>2393.5</v>
      </c>
      <c r="N85" s="93"/>
      <c r="O85" s="71">
        <v>587</v>
      </c>
      <c r="P85" s="72">
        <v>3069</v>
      </c>
      <c r="Q85" s="15">
        <f t="shared" ref="Q85:Q93" si="52">$B$1*O85</f>
        <v>1174</v>
      </c>
      <c r="R85" s="16">
        <f>P85-Q85</f>
        <v>1895</v>
      </c>
    </row>
    <row r="86" spans="4:18" ht="15.75" thickBot="1">
      <c r="D86">
        <v>90</v>
      </c>
      <c r="E86" s="17">
        <v>348</v>
      </c>
      <c r="F86" s="13">
        <v>4098</v>
      </c>
      <c r="G86" s="12">
        <f t="shared" ref="G86:G93" si="53">$E$1*E86</f>
        <v>800.4</v>
      </c>
      <c r="H86" s="18">
        <f t="shared" ref="H86:H93" si="54">F86-G86</f>
        <v>3297.6</v>
      </c>
      <c r="I86" s="97"/>
      <c r="J86" s="24">
        <v>380</v>
      </c>
      <c r="K86" s="13">
        <v>4121</v>
      </c>
      <c r="L86" s="15">
        <f t="shared" si="51"/>
        <v>873.99999999999989</v>
      </c>
      <c r="M86" s="84">
        <f t="shared" ref="M86:M93" si="55">K86-L86</f>
        <v>3247</v>
      </c>
      <c r="N86" s="94"/>
      <c r="O86" s="71">
        <v>393</v>
      </c>
      <c r="P86" s="72">
        <v>4281</v>
      </c>
      <c r="Q86" s="15">
        <f t="shared" si="52"/>
        <v>786</v>
      </c>
      <c r="R86" s="18">
        <f t="shared" ref="R86:R93" si="56">P86-Q86</f>
        <v>3495</v>
      </c>
    </row>
    <row r="87" spans="4:18" ht="15.75" thickBot="1">
      <c r="D87">
        <v>120</v>
      </c>
      <c r="E87" s="17">
        <v>271</v>
      </c>
      <c r="F87" s="13">
        <v>3862</v>
      </c>
      <c r="G87" s="12">
        <f t="shared" si="53"/>
        <v>623.29999999999995</v>
      </c>
      <c r="H87" s="19">
        <f t="shared" si="54"/>
        <v>3238.7</v>
      </c>
      <c r="I87" s="98"/>
      <c r="J87" s="24">
        <v>292</v>
      </c>
      <c r="K87" s="13">
        <v>4042</v>
      </c>
      <c r="L87" s="15">
        <f t="shared" si="51"/>
        <v>671.59999999999991</v>
      </c>
      <c r="M87" s="84">
        <f t="shared" si="55"/>
        <v>3370.4</v>
      </c>
      <c r="N87" s="94"/>
      <c r="O87" s="71">
        <v>301</v>
      </c>
      <c r="P87" s="72">
        <v>3470</v>
      </c>
      <c r="Q87" s="15">
        <f t="shared" si="52"/>
        <v>602</v>
      </c>
      <c r="R87" s="18">
        <f t="shared" si="56"/>
        <v>2868</v>
      </c>
    </row>
    <row r="88" spans="4:18" ht="15.75" thickBot="1">
      <c r="D88">
        <v>150</v>
      </c>
      <c r="E88" s="17">
        <v>228</v>
      </c>
      <c r="F88" s="13">
        <v>4826</v>
      </c>
      <c r="G88" s="12">
        <f t="shared" si="53"/>
        <v>524.4</v>
      </c>
      <c r="H88" s="19">
        <f t="shared" si="54"/>
        <v>4301.6000000000004</v>
      </c>
      <c r="I88" s="98"/>
      <c r="J88" s="24">
        <v>236</v>
      </c>
      <c r="K88" s="13">
        <v>4614</v>
      </c>
      <c r="L88" s="15">
        <f t="shared" si="51"/>
        <v>542.79999999999995</v>
      </c>
      <c r="M88" s="84">
        <f t="shared" si="55"/>
        <v>4071.2</v>
      </c>
      <c r="N88" s="94"/>
      <c r="O88" s="71">
        <v>246</v>
      </c>
      <c r="P88" s="72">
        <v>4672</v>
      </c>
      <c r="Q88" s="15">
        <f t="shared" si="52"/>
        <v>492</v>
      </c>
      <c r="R88" s="26">
        <f t="shared" si="56"/>
        <v>4180</v>
      </c>
    </row>
    <row r="89" spans="4:18" ht="15.75" thickBot="1">
      <c r="D89">
        <v>180</v>
      </c>
      <c r="E89" s="17">
        <v>195</v>
      </c>
      <c r="F89" s="13">
        <v>4075</v>
      </c>
      <c r="G89" s="12">
        <f t="shared" si="53"/>
        <v>448.49999999999994</v>
      </c>
      <c r="H89" s="19">
        <f t="shared" si="54"/>
        <v>3626.5</v>
      </c>
      <c r="I89" s="98"/>
      <c r="J89" s="24">
        <v>203</v>
      </c>
      <c r="K89" s="13">
        <v>4265</v>
      </c>
      <c r="L89" s="15">
        <f t="shared" si="51"/>
        <v>466.9</v>
      </c>
      <c r="M89" s="84">
        <f t="shared" si="55"/>
        <v>3798.1</v>
      </c>
      <c r="N89" s="94"/>
      <c r="O89" s="71">
        <v>207</v>
      </c>
      <c r="P89" s="72">
        <v>4193</v>
      </c>
      <c r="Q89" s="15">
        <f t="shared" si="52"/>
        <v>414</v>
      </c>
      <c r="R89" s="26">
        <f t="shared" si="56"/>
        <v>3779</v>
      </c>
    </row>
    <row r="90" spans="4:18" ht="15.75" thickBot="1">
      <c r="D90">
        <v>240</v>
      </c>
      <c r="E90" s="17">
        <v>155</v>
      </c>
      <c r="F90" s="13">
        <v>3656</v>
      </c>
      <c r="G90" s="12">
        <f t="shared" si="53"/>
        <v>356.5</v>
      </c>
      <c r="H90" s="19">
        <f t="shared" si="54"/>
        <v>3299.5</v>
      </c>
      <c r="I90" s="98"/>
      <c r="J90" s="24">
        <v>159</v>
      </c>
      <c r="K90" s="13">
        <v>4209</v>
      </c>
      <c r="L90" s="15">
        <f t="shared" si="51"/>
        <v>365.7</v>
      </c>
      <c r="M90" s="84">
        <f t="shared" si="55"/>
        <v>3843.3</v>
      </c>
      <c r="N90" s="94"/>
      <c r="O90" s="71">
        <v>162</v>
      </c>
      <c r="P90" s="72">
        <v>3733</v>
      </c>
      <c r="Q90" s="15">
        <f t="shared" si="52"/>
        <v>324</v>
      </c>
      <c r="R90" s="26">
        <f t="shared" si="56"/>
        <v>3409</v>
      </c>
    </row>
    <row r="91" spans="4:18" ht="15.75" thickBot="1">
      <c r="D91">
        <v>300</v>
      </c>
      <c r="E91" s="17">
        <v>136</v>
      </c>
      <c r="F91" s="12">
        <v>3123</v>
      </c>
      <c r="G91" s="12">
        <f t="shared" si="53"/>
        <v>312.79999999999995</v>
      </c>
      <c r="H91" s="19">
        <f t="shared" si="54"/>
        <v>2810.2</v>
      </c>
      <c r="I91" s="98"/>
      <c r="J91" s="24">
        <v>140</v>
      </c>
      <c r="K91" s="12">
        <v>3071</v>
      </c>
      <c r="L91" s="15">
        <f t="shared" si="51"/>
        <v>322</v>
      </c>
      <c r="M91" s="85">
        <f t="shared" si="55"/>
        <v>2749</v>
      </c>
      <c r="N91" s="93"/>
      <c r="O91" s="71">
        <v>144</v>
      </c>
      <c r="P91" s="72">
        <v>3669</v>
      </c>
      <c r="Q91" s="15">
        <f t="shared" si="52"/>
        <v>288</v>
      </c>
      <c r="R91" s="26">
        <f t="shared" si="56"/>
        <v>3381</v>
      </c>
    </row>
    <row r="92" spans="4:18" ht="15.75" thickBot="1">
      <c r="D92">
        <v>450</v>
      </c>
      <c r="E92" s="17">
        <v>102</v>
      </c>
      <c r="F92" s="12">
        <v>1622</v>
      </c>
      <c r="G92" s="12">
        <f t="shared" si="53"/>
        <v>234.6</v>
      </c>
      <c r="H92" s="18">
        <f t="shared" si="54"/>
        <v>1387.4</v>
      </c>
      <c r="I92" s="97"/>
      <c r="J92" s="24">
        <v>107</v>
      </c>
      <c r="K92" s="12">
        <v>1846</v>
      </c>
      <c r="L92" s="15">
        <f t="shared" si="51"/>
        <v>246.1</v>
      </c>
      <c r="M92" s="85">
        <f t="shared" si="55"/>
        <v>1599.9</v>
      </c>
      <c r="N92" s="93"/>
      <c r="O92" s="71">
        <v>113</v>
      </c>
      <c r="P92" s="92">
        <v>1708</v>
      </c>
      <c r="Q92" s="15">
        <f t="shared" si="52"/>
        <v>226</v>
      </c>
      <c r="R92" s="26">
        <f t="shared" si="56"/>
        <v>1482</v>
      </c>
    </row>
    <row r="93" spans="4:18" ht="15.75" thickBot="1">
      <c r="D93">
        <v>600</v>
      </c>
      <c r="E93" s="20">
        <v>88</v>
      </c>
      <c r="F93" s="21">
        <v>626</v>
      </c>
      <c r="G93" s="21">
        <f t="shared" si="53"/>
        <v>202.39999999999998</v>
      </c>
      <c r="H93" s="22">
        <f t="shared" si="54"/>
        <v>423.6</v>
      </c>
      <c r="I93" s="99"/>
      <c r="J93" s="25">
        <v>87</v>
      </c>
      <c r="K93" s="21">
        <v>926</v>
      </c>
      <c r="L93" s="15">
        <f t="shared" si="51"/>
        <v>200.1</v>
      </c>
      <c r="M93" s="86">
        <f t="shared" si="55"/>
        <v>725.9</v>
      </c>
      <c r="N93" s="95"/>
      <c r="O93" s="73">
        <v>88</v>
      </c>
      <c r="P93" s="74">
        <v>720</v>
      </c>
      <c r="Q93" s="91">
        <f t="shared" si="52"/>
        <v>176</v>
      </c>
      <c r="R93" s="22">
        <f t="shared" si="56"/>
        <v>544</v>
      </c>
    </row>
    <row r="96" spans="4:18" ht="15.75" thickBot="1"/>
    <row r="97" spans="14:19" ht="15.75" thickBot="1">
      <c r="Q97" s="87">
        <f t="shared" ref="Q97:Q110" si="57">$B$1*O97</f>
        <v>0</v>
      </c>
      <c r="R97">
        <v>91</v>
      </c>
    </row>
    <row r="98" spans="14:19" ht="15.75" thickBot="1">
      <c r="O98" s="88"/>
      <c r="P98" s="89">
        <v>2.5</v>
      </c>
      <c r="Q98" s="87">
        <f t="shared" si="57"/>
        <v>0</v>
      </c>
      <c r="R98" s="90"/>
    </row>
    <row r="99" spans="14:19" ht="15.75" thickBot="1">
      <c r="N99" s="88">
        <v>60</v>
      </c>
      <c r="O99" s="88">
        <v>230</v>
      </c>
      <c r="P99" s="89">
        <v>2837</v>
      </c>
      <c r="Q99" s="15">
        <f t="shared" si="57"/>
        <v>460</v>
      </c>
      <c r="R99" s="16">
        <f>P99-Q99</f>
        <v>2377</v>
      </c>
      <c r="S99" s="16">
        <f>R99/O99</f>
        <v>10.334782608695653</v>
      </c>
    </row>
    <row r="100" spans="14:19" ht="15.75" thickBot="1">
      <c r="N100" s="71">
        <v>90</v>
      </c>
      <c r="O100" s="71">
        <v>164</v>
      </c>
      <c r="P100" s="72">
        <v>3998</v>
      </c>
      <c r="Q100" s="15">
        <f t="shared" si="57"/>
        <v>328</v>
      </c>
      <c r="R100" s="18">
        <f t="shared" ref="R100:R110" si="58">P100-Q100</f>
        <v>3670</v>
      </c>
      <c r="S100" s="16">
        <f t="shared" ref="S100:S110" si="59">R100/O100</f>
        <v>22.378048780487806</v>
      </c>
    </row>
    <row r="101" spans="14:19" ht="15.75" thickBot="1">
      <c r="N101" s="71">
        <v>120</v>
      </c>
      <c r="O101" s="71">
        <v>125</v>
      </c>
      <c r="P101" s="72">
        <v>5041</v>
      </c>
      <c r="Q101" s="15">
        <f t="shared" si="57"/>
        <v>250</v>
      </c>
      <c r="R101" s="18">
        <f t="shared" si="58"/>
        <v>4791</v>
      </c>
      <c r="S101" s="16">
        <f t="shared" si="59"/>
        <v>38.328000000000003</v>
      </c>
    </row>
    <row r="102" spans="14:19" ht="15.75" thickBot="1">
      <c r="N102" s="71">
        <v>150</v>
      </c>
      <c r="O102" s="71">
        <v>111</v>
      </c>
      <c r="P102" s="72">
        <v>4953</v>
      </c>
      <c r="Q102" s="15">
        <f t="shared" si="57"/>
        <v>222</v>
      </c>
      <c r="R102" s="26">
        <f t="shared" si="58"/>
        <v>4731</v>
      </c>
      <c r="S102" s="16">
        <f t="shared" si="59"/>
        <v>42.621621621621621</v>
      </c>
    </row>
    <row r="103" spans="14:19" ht="15.75" thickBot="1">
      <c r="N103" s="71">
        <v>180</v>
      </c>
      <c r="O103" s="71">
        <v>97</v>
      </c>
      <c r="P103" s="72">
        <v>4103</v>
      </c>
      <c r="Q103" s="15">
        <f t="shared" si="57"/>
        <v>194</v>
      </c>
      <c r="R103" s="26">
        <f t="shared" si="58"/>
        <v>3909</v>
      </c>
      <c r="S103" s="16">
        <f t="shared" si="59"/>
        <v>40.298969072164951</v>
      </c>
    </row>
    <row r="104" spans="14:19" ht="15.75" thickBot="1">
      <c r="N104" s="71">
        <v>240</v>
      </c>
      <c r="O104" s="71">
        <v>78</v>
      </c>
      <c r="P104" s="72">
        <v>2663</v>
      </c>
      <c r="Q104" s="15">
        <f t="shared" si="57"/>
        <v>156</v>
      </c>
      <c r="R104" s="26">
        <f t="shared" si="58"/>
        <v>2507</v>
      </c>
      <c r="S104" s="16">
        <f t="shared" si="59"/>
        <v>32.141025641025642</v>
      </c>
    </row>
    <row r="105" spans="14:19" ht="15.75" thickBot="1">
      <c r="N105" s="71">
        <v>300</v>
      </c>
      <c r="O105" s="71">
        <v>72</v>
      </c>
      <c r="P105" s="72">
        <v>1692</v>
      </c>
      <c r="Q105" s="15">
        <f t="shared" si="57"/>
        <v>144</v>
      </c>
      <c r="R105" s="26">
        <f t="shared" si="58"/>
        <v>1548</v>
      </c>
      <c r="S105" s="16">
        <f t="shared" si="59"/>
        <v>21.5</v>
      </c>
    </row>
    <row r="106" spans="14:19" ht="15.75" thickBot="1">
      <c r="N106" s="71">
        <v>450</v>
      </c>
      <c r="O106" s="71">
        <v>58</v>
      </c>
      <c r="P106" s="92">
        <v>1689</v>
      </c>
      <c r="Q106" s="15">
        <f t="shared" si="57"/>
        <v>116</v>
      </c>
      <c r="R106" s="26">
        <f t="shared" si="58"/>
        <v>1573</v>
      </c>
      <c r="S106" s="16">
        <f t="shared" si="59"/>
        <v>27.120689655172413</v>
      </c>
    </row>
    <row r="107" spans="14:19" ht="15.75" thickBot="1">
      <c r="N107" s="71">
        <v>600</v>
      </c>
      <c r="O107" s="73">
        <v>47</v>
      </c>
      <c r="P107" s="74">
        <v>1664</v>
      </c>
      <c r="Q107" s="91">
        <f t="shared" si="57"/>
        <v>94</v>
      </c>
      <c r="R107" s="22">
        <f t="shared" si="58"/>
        <v>1570</v>
      </c>
      <c r="S107" s="16">
        <f t="shared" si="59"/>
        <v>33.404255319148938</v>
      </c>
    </row>
    <row r="108" spans="14:19">
      <c r="N108" s="71">
        <v>750</v>
      </c>
      <c r="O108" s="102">
        <v>43</v>
      </c>
      <c r="P108" s="92">
        <v>1111</v>
      </c>
      <c r="Q108" s="28">
        <f t="shared" si="57"/>
        <v>86</v>
      </c>
      <c r="R108" s="103">
        <f t="shared" si="58"/>
        <v>1025</v>
      </c>
      <c r="S108" s="101">
        <f t="shared" si="59"/>
        <v>23.837209302325583</v>
      </c>
    </row>
    <row r="109" spans="14:19">
      <c r="N109" s="71">
        <v>900</v>
      </c>
      <c r="O109" s="102">
        <v>36</v>
      </c>
      <c r="P109" s="92">
        <v>2038</v>
      </c>
      <c r="Q109" s="28">
        <f t="shared" si="57"/>
        <v>72</v>
      </c>
      <c r="R109" s="103">
        <f t="shared" si="58"/>
        <v>1966</v>
      </c>
      <c r="S109" s="101">
        <f t="shared" si="59"/>
        <v>54.611111111111114</v>
      </c>
    </row>
    <row r="110" spans="14:19" ht="15.75" thickBot="1">
      <c r="N110" s="73">
        <v>1800</v>
      </c>
      <c r="O110" s="106">
        <v>22</v>
      </c>
      <c r="P110" s="74">
        <v>3245</v>
      </c>
      <c r="Q110" s="35">
        <f t="shared" si="57"/>
        <v>44</v>
      </c>
      <c r="R110" s="107">
        <f t="shared" si="58"/>
        <v>3201</v>
      </c>
      <c r="S110" s="108">
        <f t="shared" si="59"/>
        <v>145.5</v>
      </c>
    </row>
    <row r="111" spans="14:19">
      <c r="N111"/>
      <c r="O111" s="92"/>
      <c r="Q111" s="104"/>
      <c r="R111" s="105">
        <f>SUM(R99:R110)</f>
        <v>32868</v>
      </c>
      <c r="S111" s="93"/>
    </row>
    <row r="112" spans="14:19">
      <c r="N112"/>
      <c r="O112" s="92"/>
      <c r="Q112" s="104"/>
      <c r="R112" s="105">
        <f>AVERAGE(R99:R110)</f>
        <v>2739</v>
      </c>
      <c r="S112" s="93"/>
    </row>
    <row r="113" spans="14:25">
      <c r="R113" s="105">
        <f>STDEV(R99:R110)</f>
        <v>1296.5921767183668</v>
      </c>
    </row>
    <row r="114" spans="14:25">
      <c r="R114" t="s">
        <v>29</v>
      </c>
      <c r="T114" s="10"/>
      <c r="X114" t="s">
        <v>29</v>
      </c>
    </row>
    <row r="115" spans="14:25" ht="15.75" thickBot="1">
      <c r="T115" s="10"/>
    </row>
    <row r="116" spans="14:25" ht="15.75" thickBot="1">
      <c r="Q116" s="87">
        <f t="shared" ref="Q116:Q129" si="60">$B$1*O116</f>
        <v>0</v>
      </c>
      <c r="R116">
        <v>91</v>
      </c>
      <c r="T116" s="10"/>
      <c r="W116" s="87">
        <f t="shared" ref="W116:W129" si="61">$B$1*U116</f>
        <v>0</v>
      </c>
      <c r="X116">
        <v>91</v>
      </c>
    </row>
    <row r="117" spans="14:25" ht="15.75" thickBot="1">
      <c r="N117" s="109"/>
      <c r="O117" s="88"/>
      <c r="P117" s="89">
        <v>2.5</v>
      </c>
      <c r="Q117" s="15">
        <f t="shared" si="60"/>
        <v>0</v>
      </c>
      <c r="R117" s="90"/>
      <c r="S117" s="90"/>
      <c r="T117" s="10"/>
      <c r="U117" s="88"/>
      <c r="V117" s="89">
        <v>2.5</v>
      </c>
      <c r="W117" s="15">
        <f t="shared" si="61"/>
        <v>0</v>
      </c>
      <c r="X117" s="90"/>
    </row>
    <row r="118" spans="14:25" ht="15.75" thickBot="1">
      <c r="N118" s="71">
        <v>60</v>
      </c>
      <c r="O118" s="71">
        <v>216</v>
      </c>
      <c r="P118" s="72">
        <v>1833</v>
      </c>
      <c r="Q118" s="15">
        <f t="shared" si="60"/>
        <v>432</v>
      </c>
      <c r="R118" s="16">
        <f>P118-Q118</f>
        <v>1401</v>
      </c>
      <c r="S118" s="16">
        <f>R118/O118</f>
        <v>6.4861111111111107</v>
      </c>
      <c r="T118">
        <v>60</v>
      </c>
      <c r="U118" s="71">
        <v>242</v>
      </c>
      <c r="V118" s="72">
        <v>442</v>
      </c>
      <c r="W118" s="15">
        <f t="shared" si="61"/>
        <v>484</v>
      </c>
      <c r="X118" s="16">
        <f>V118-W118</f>
        <v>-42</v>
      </c>
      <c r="Y118" s="16">
        <f>X118/U118</f>
        <v>-0.17355371900826447</v>
      </c>
    </row>
    <row r="119" spans="14:25" ht="15.75" thickBot="1">
      <c r="N119" s="71">
        <v>90</v>
      </c>
      <c r="O119" s="71">
        <v>150</v>
      </c>
      <c r="P119" s="72">
        <v>2941</v>
      </c>
      <c r="Q119" s="15">
        <f t="shared" si="60"/>
        <v>300</v>
      </c>
      <c r="R119" s="18">
        <f t="shared" ref="R119:R129" si="62">P119-Q119</f>
        <v>2641</v>
      </c>
      <c r="S119" s="16">
        <f t="shared" ref="S119:S129" si="63">R119/O119</f>
        <v>17.606666666666666</v>
      </c>
      <c r="T119">
        <v>90</v>
      </c>
      <c r="U119" s="71">
        <v>172</v>
      </c>
      <c r="V119" s="72">
        <v>2328</v>
      </c>
      <c r="W119" s="15">
        <f t="shared" si="61"/>
        <v>344</v>
      </c>
      <c r="X119" s="18">
        <f t="shared" ref="X119:X129" si="64">V119-W119</f>
        <v>1984</v>
      </c>
      <c r="Y119" s="16">
        <f t="shared" ref="Y119:Y129" si="65">X119/U119</f>
        <v>11.534883720930232</v>
      </c>
    </row>
    <row r="120" spans="14:25" ht="15.75" thickBot="1">
      <c r="N120" s="71">
        <v>120</v>
      </c>
      <c r="O120" s="71">
        <v>130</v>
      </c>
      <c r="P120" s="72">
        <v>3036</v>
      </c>
      <c r="Q120" s="15">
        <f t="shared" si="60"/>
        <v>260</v>
      </c>
      <c r="R120" s="18">
        <f t="shared" si="62"/>
        <v>2776</v>
      </c>
      <c r="S120" s="16">
        <f t="shared" si="63"/>
        <v>21.353846153846153</v>
      </c>
      <c r="T120">
        <v>120</v>
      </c>
      <c r="U120" s="71">
        <v>131</v>
      </c>
      <c r="V120" s="72">
        <v>4573</v>
      </c>
      <c r="W120" s="15">
        <f t="shared" si="61"/>
        <v>262</v>
      </c>
      <c r="X120" s="18">
        <f t="shared" si="64"/>
        <v>4311</v>
      </c>
      <c r="Y120" s="16">
        <f t="shared" si="65"/>
        <v>32.908396946564885</v>
      </c>
    </row>
    <row r="121" spans="14:25" ht="15.75" thickBot="1">
      <c r="N121" s="71">
        <v>150</v>
      </c>
      <c r="O121" s="71">
        <v>111</v>
      </c>
      <c r="P121" s="72">
        <v>4084</v>
      </c>
      <c r="Q121" s="15">
        <f t="shared" si="60"/>
        <v>222</v>
      </c>
      <c r="R121" s="26">
        <f t="shared" si="62"/>
        <v>3862</v>
      </c>
      <c r="S121" s="16">
        <f t="shared" si="63"/>
        <v>34.792792792792795</v>
      </c>
      <c r="T121">
        <v>150</v>
      </c>
      <c r="U121" s="71">
        <v>116</v>
      </c>
      <c r="V121" s="72">
        <v>4507</v>
      </c>
      <c r="W121" s="15">
        <f t="shared" si="61"/>
        <v>232</v>
      </c>
      <c r="X121" s="26">
        <f t="shared" si="64"/>
        <v>4275</v>
      </c>
      <c r="Y121" s="16">
        <f t="shared" si="65"/>
        <v>36.853448275862071</v>
      </c>
    </row>
    <row r="122" spans="14:25" ht="15.75" thickBot="1">
      <c r="N122" s="71">
        <v>180</v>
      </c>
      <c r="O122" s="71">
        <v>98</v>
      </c>
      <c r="P122" s="72">
        <v>3301</v>
      </c>
      <c r="Q122" s="15">
        <f t="shared" si="60"/>
        <v>196</v>
      </c>
      <c r="R122" s="26">
        <f t="shared" si="62"/>
        <v>3105</v>
      </c>
      <c r="S122" s="16">
        <f t="shared" si="63"/>
        <v>31.683673469387756</v>
      </c>
      <c r="T122">
        <v>180</v>
      </c>
      <c r="U122" s="71">
        <v>101</v>
      </c>
      <c r="V122" s="72">
        <v>4419</v>
      </c>
      <c r="W122" s="15">
        <f t="shared" si="61"/>
        <v>202</v>
      </c>
      <c r="X122" s="26">
        <f t="shared" si="64"/>
        <v>4217</v>
      </c>
      <c r="Y122" s="16">
        <f t="shared" si="65"/>
        <v>41.75247524752475</v>
      </c>
    </row>
    <row r="123" spans="14:25" ht="15.75" thickBot="1">
      <c r="N123" s="71">
        <v>240</v>
      </c>
      <c r="O123" s="71">
        <v>80</v>
      </c>
      <c r="P123" s="72">
        <v>3707</v>
      </c>
      <c r="Q123" s="15">
        <f t="shared" si="60"/>
        <v>160</v>
      </c>
      <c r="R123" s="26">
        <f t="shared" si="62"/>
        <v>3547</v>
      </c>
      <c r="S123" s="16">
        <f t="shared" si="63"/>
        <v>44.337499999999999</v>
      </c>
      <c r="T123">
        <v>240</v>
      </c>
      <c r="U123" s="71">
        <v>83</v>
      </c>
      <c r="V123" s="72">
        <v>3130</v>
      </c>
      <c r="W123" s="15">
        <f t="shared" si="61"/>
        <v>166</v>
      </c>
      <c r="X123" s="26">
        <f t="shared" si="64"/>
        <v>2964</v>
      </c>
      <c r="Y123" s="16">
        <f t="shared" si="65"/>
        <v>35.710843373493979</v>
      </c>
    </row>
    <row r="124" spans="14:25" ht="15.75" thickBot="1">
      <c r="N124" s="71">
        <v>300</v>
      </c>
      <c r="O124" s="71">
        <v>73</v>
      </c>
      <c r="P124" s="72">
        <v>2032</v>
      </c>
      <c r="Q124" s="15">
        <f t="shared" si="60"/>
        <v>146</v>
      </c>
      <c r="R124" s="26">
        <f t="shared" si="62"/>
        <v>1886</v>
      </c>
      <c r="S124" s="16">
        <f t="shared" si="63"/>
        <v>25.835616438356166</v>
      </c>
      <c r="T124">
        <v>300</v>
      </c>
      <c r="U124" s="71">
        <v>76</v>
      </c>
      <c r="V124" s="72">
        <v>1536</v>
      </c>
      <c r="W124" s="15">
        <f t="shared" si="61"/>
        <v>152</v>
      </c>
      <c r="X124" s="26">
        <f t="shared" si="64"/>
        <v>1384</v>
      </c>
      <c r="Y124" s="16">
        <f t="shared" si="65"/>
        <v>18.210526315789473</v>
      </c>
    </row>
    <row r="125" spans="14:25" ht="15.75" thickBot="1">
      <c r="N125" s="71">
        <v>450</v>
      </c>
      <c r="O125" s="71">
        <v>59</v>
      </c>
      <c r="P125" s="92">
        <v>1754</v>
      </c>
      <c r="Q125" s="15">
        <f t="shared" si="60"/>
        <v>118</v>
      </c>
      <c r="R125" s="26">
        <f t="shared" si="62"/>
        <v>1636</v>
      </c>
      <c r="S125" s="16">
        <f t="shared" si="63"/>
        <v>27.728813559322035</v>
      </c>
      <c r="T125">
        <v>450</v>
      </c>
      <c r="U125" s="71">
        <v>61</v>
      </c>
      <c r="V125" s="92">
        <v>1403</v>
      </c>
      <c r="W125" s="15">
        <f t="shared" si="61"/>
        <v>122</v>
      </c>
      <c r="X125" s="26">
        <f t="shared" si="64"/>
        <v>1281</v>
      </c>
      <c r="Y125" s="16">
        <f t="shared" si="65"/>
        <v>21</v>
      </c>
    </row>
    <row r="126" spans="14:25" ht="15.75" thickBot="1">
      <c r="N126" s="71">
        <v>600</v>
      </c>
      <c r="O126" s="73">
        <v>49</v>
      </c>
      <c r="P126" s="74">
        <v>1705</v>
      </c>
      <c r="Q126" s="91">
        <f t="shared" si="60"/>
        <v>98</v>
      </c>
      <c r="R126" s="22">
        <f t="shared" si="62"/>
        <v>1607</v>
      </c>
      <c r="S126" s="16">
        <f t="shared" si="63"/>
        <v>32.795918367346935</v>
      </c>
      <c r="T126">
        <v>600</v>
      </c>
      <c r="U126" s="73">
        <v>48</v>
      </c>
      <c r="V126" s="74">
        <v>1411</v>
      </c>
      <c r="W126" s="91">
        <f t="shared" si="61"/>
        <v>96</v>
      </c>
      <c r="X126" s="22">
        <f t="shared" si="64"/>
        <v>1315</v>
      </c>
      <c r="Y126" s="16">
        <f t="shared" si="65"/>
        <v>27.395833333333332</v>
      </c>
    </row>
    <row r="127" spans="14:25">
      <c r="N127" s="71">
        <v>750</v>
      </c>
      <c r="O127" s="102">
        <v>42</v>
      </c>
      <c r="P127" s="92">
        <v>3048</v>
      </c>
      <c r="Q127" s="28">
        <f t="shared" si="60"/>
        <v>84</v>
      </c>
      <c r="R127" s="103">
        <f t="shared" si="62"/>
        <v>2964</v>
      </c>
      <c r="S127" s="101">
        <f t="shared" si="63"/>
        <v>70.571428571428569</v>
      </c>
      <c r="T127">
        <v>750</v>
      </c>
      <c r="U127" s="102">
        <v>46</v>
      </c>
      <c r="V127" s="92">
        <v>1639</v>
      </c>
      <c r="W127" s="28">
        <f t="shared" si="61"/>
        <v>92</v>
      </c>
      <c r="X127" s="103">
        <f t="shared" si="64"/>
        <v>1547</v>
      </c>
      <c r="Y127" s="101">
        <f t="shared" si="65"/>
        <v>33.630434782608695</v>
      </c>
    </row>
    <row r="128" spans="14:25">
      <c r="N128" s="71">
        <v>900</v>
      </c>
      <c r="O128" s="102">
        <v>38</v>
      </c>
      <c r="P128" s="92">
        <v>3793</v>
      </c>
      <c r="Q128" s="28">
        <f t="shared" si="60"/>
        <v>76</v>
      </c>
      <c r="R128" s="103">
        <f t="shared" si="62"/>
        <v>3717</v>
      </c>
      <c r="S128" s="101">
        <f t="shared" si="63"/>
        <v>97.815789473684205</v>
      </c>
      <c r="T128">
        <v>900</v>
      </c>
      <c r="U128" s="102">
        <v>40</v>
      </c>
      <c r="V128" s="92">
        <v>2638</v>
      </c>
      <c r="W128" s="28">
        <f t="shared" si="61"/>
        <v>80</v>
      </c>
      <c r="X128" s="103">
        <f t="shared" si="64"/>
        <v>2558</v>
      </c>
      <c r="Y128" s="101">
        <f t="shared" si="65"/>
        <v>63.95</v>
      </c>
    </row>
    <row r="129" spans="14:25" ht="15.75" thickBot="1">
      <c r="N129" s="73">
        <v>1800</v>
      </c>
      <c r="O129" s="106">
        <v>25</v>
      </c>
      <c r="P129" s="74">
        <v>2835</v>
      </c>
      <c r="Q129" s="35">
        <f t="shared" si="60"/>
        <v>50</v>
      </c>
      <c r="R129" s="110">
        <f t="shared" si="62"/>
        <v>2785</v>
      </c>
      <c r="S129" s="108">
        <f t="shared" si="63"/>
        <v>111.4</v>
      </c>
      <c r="T129">
        <v>1800</v>
      </c>
      <c r="U129" s="102">
        <v>25</v>
      </c>
      <c r="V129">
        <v>2484</v>
      </c>
      <c r="W129" s="28">
        <f t="shared" si="61"/>
        <v>50</v>
      </c>
      <c r="X129" s="103">
        <f t="shared" si="64"/>
        <v>2434</v>
      </c>
      <c r="Y129" s="101">
        <f t="shared" si="65"/>
        <v>97.36</v>
      </c>
    </row>
    <row r="130" spans="14:25">
      <c r="R130" s="105">
        <f>SUM(R118:R129)</f>
        <v>31927</v>
      </c>
      <c r="X130" s="105">
        <f>SUM(X118:X129)</f>
        <v>28228</v>
      </c>
    </row>
    <row r="131" spans="14:25">
      <c r="R131" s="105">
        <f>AVERAGE(R118:R129)</f>
        <v>2660.5833333333335</v>
      </c>
      <c r="X131" s="105">
        <f>AVERAGE(X118:X129)</f>
        <v>2352.3333333333335</v>
      </c>
    </row>
    <row r="132" spans="14:25">
      <c r="R132" s="105">
        <f>STDEV(R118:R129)</f>
        <v>853.34864007341798</v>
      </c>
      <c r="X132" s="105">
        <f>STDEV(X118:X129)</f>
        <v>1385.3669243747358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:AI19"/>
  <sheetViews>
    <sheetView topLeftCell="T1" workbookViewId="0">
      <selection activeCell="AI3" sqref="AI3"/>
    </sheetView>
  </sheetViews>
  <sheetFormatPr defaultRowHeight="15"/>
  <cols>
    <col min="5" max="5" width="10.42578125" customWidth="1"/>
    <col min="6" max="7" width="9.7109375" customWidth="1"/>
    <col min="9" max="9" width="11.5703125" customWidth="1"/>
    <col min="11" max="12" width="10.42578125" customWidth="1"/>
    <col min="13" max="13" width="10.28515625" customWidth="1"/>
    <col min="14" max="14" width="11.5703125" customWidth="1"/>
    <col min="16" max="16" width="8.5703125" customWidth="1"/>
    <col min="17" max="17" width="10.42578125" customWidth="1"/>
    <col min="18" max="18" width="10.7109375" customWidth="1"/>
    <col min="19" max="19" width="12.5703125" customWidth="1"/>
    <col min="22" max="22" width="12" customWidth="1"/>
    <col min="23" max="23" width="11.5703125" customWidth="1"/>
    <col min="25" max="25" width="10.42578125" customWidth="1"/>
    <col min="26" max="26" width="9.7109375" customWidth="1"/>
    <col min="27" max="27" width="11" customWidth="1"/>
    <col min="28" max="28" width="9.7109375" customWidth="1"/>
    <col min="31" max="31" width="8" customWidth="1"/>
    <col min="32" max="32" width="10.140625" customWidth="1"/>
    <col min="33" max="33" width="10" customWidth="1"/>
    <col min="34" max="34" width="10.140625" customWidth="1"/>
    <col min="35" max="35" width="10.7109375" customWidth="1"/>
  </cols>
  <sheetData>
    <row r="1" spans="4:35" ht="15.75" thickBot="1">
      <c r="D1" t="s">
        <v>20</v>
      </c>
      <c r="E1" s="10">
        <v>4.5</v>
      </c>
      <c r="F1" s="10"/>
      <c r="G1" s="10">
        <v>0.5</v>
      </c>
      <c r="H1" s="10">
        <v>1.33</v>
      </c>
      <c r="I1" s="10"/>
      <c r="J1" s="11"/>
      <c r="K1" s="10">
        <v>0.75</v>
      </c>
      <c r="L1" s="10"/>
      <c r="M1" s="10"/>
      <c r="N1" s="10"/>
      <c r="P1">
        <v>1</v>
      </c>
      <c r="V1">
        <v>1.25</v>
      </c>
      <c r="AA1">
        <v>1.5</v>
      </c>
      <c r="AF1">
        <v>1.75</v>
      </c>
    </row>
    <row r="2" spans="4:35" ht="15.75" thickBot="1">
      <c r="E2" s="59" t="s">
        <v>19</v>
      </c>
      <c r="F2" s="60" t="s">
        <v>15</v>
      </c>
      <c r="G2" s="60" t="s">
        <v>16</v>
      </c>
      <c r="H2" s="60" t="s">
        <v>17</v>
      </c>
      <c r="I2" s="60" t="s">
        <v>18</v>
      </c>
      <c r="J2" s="60" t="s">
        <v>19</v>
      </c>
      <c r="K2" s="60" t="s">
        <v>15</v>
      </c>
      <c r="L2" s="60" t="s">
        <v>16</v>
      </c>
      <c r="M2" s="60" t="s">
        <v>17</v>
      </c>
      <c r="N2" s="60" t="s">
        <v>18</v>
      </c>
      <c r="O2" s="60" t="s">
        <v>19</v>
      </c>
      <c r="P2" s="60" t="s">
        <v>15</v>
      </c>
      <c r="Q2" s="60" t="s">
        <v>16</v>
      </c>
      <c r="R2" s="60" t="s">
        <v>17</v>
      </c>
      <c r="S2" s="61" t="s">
        <v>18</v>
      </c>
      <c r="U2" s="59" t="s">
        <v>19</v>
      </c>
      <c r="V2" s="60" t="s">
        <v>15</v>
      </c>
      <c r="W2" s="60" t="s">
        <v>16</v>
      </c>
      <c r="X2" s="60" t="s">
        <v>17</v>
      </c>
      <c r="Y2" s="60" t="s">
        <v>18</v>
      </c>
      <c r="Z2" s="60" t="s">
        <v>19</v>
      </c>
      <c r="AA2" s="60" t="s">
        <v>15</v>
      </c>
      <c r="AB2" s="60" t="s">
        <v>16</v>
      </c>
      <c r="AC2" s="60" t="s">
        <v>17</v>
      </c>
      <c r="AD2" s="60" t="s">
        <v>18</v>
      </c>
      <c r="AE2" s="60" t="s">
        <v>19</v>
      </c>
      <c r="AF2" s="60" t="s">
        <v>15</v>
      </c>
      <c r="AG2" s="60" t="s">
        <v>16</v>
      </c>
      <c r="AH2" s="60" t="s">
        <v>17</v>
      </c>
      <c r="AI2" s="61" t="s">
        <v>18</v>
      </c>
    </row>
    <row r="3" spans="4:35" ht="15.75" thickBot="1">
      <c r="D3">
        <v>15</v>
      </c>
      <c r="E3" s="14">
        <v>8724</v>
      </c>
      <c r="F3" s="30">
        <v>63400</v>
      </c>
      <c r="G3" s="30">
        <f>$H$1*F3</f>
        <v>84322</v>
      </c>
      <c r="H3" s="15">
        <f>$E$1*E3</f>
        <v>39258</v>
      </c>
      <c r="I3" s="82">
        <f>G3-H3</f>
        <v>45064</v>
      </c>
      <c r="J3" s="14">
        <v>4734</v>
      </c>
      <c r="K3" s="30">
        <v>52160</v>
      </c>
      <c r="L3" s="30">
        <f>$H$1*K3</f>
        <v>69372.800000000003</v>
      </c>
      <c r="M3" s="15">
        <f>$E$1*J3</f>
        <v>21303</v>
      </c>
      <c r="N3" s="82">
        <f>L3-M3</f>
        <v>48069.8</v>
      </c>
      <c r="O3" s="38">
        <v>2976</v>
      </c>
      <c r="P3" s="39">
        <v>36500</v>
      </c>
      <c r="Q3" s="30">
        <f>$H$1*P3</f>
        <v>48545</v>
      </c>
      <c r="R3" s="15">
        <f>$E$1*O3</f>
        <v>13392</v>
      </c>
      <c r="S3" s="75">
        <f>Q3-R3</f>
        <v>35153</v>
      </c>
      <c r="T3">
        <v>15</v>
      </c>
      <c r="U3" s="54">
        <v>2471</v>
      </c>
      <c r="V3" s="55">
        <v>30720</v>
      </c>
      <c r="W3" s="55">
        <f>$H$1*V3</f>
        <v>40857.600000000006</v>
      </c>
      <c r="X3" s="56">
        <f>$E$1*U3</f>
        <v>11119.5</v>
      </c>
      <c r="Y3" s="77">
        <f>W3-X3</f>
        <v>29738.100000000006</v>
      </c>
      <c r="Z3" s="54">
        <v>1783</v>
      </c>
      <c r="AA3" s="55">
        <v>31700</v>
      </c>
      <c r="AB3" s="55">
        <f>$H$1*AA3</f>
        <v>42161</v>
      </c>
      <c r="AC3" s="56">
        <f>$E$1*Z3</f>
        <v>8023.5</v>
      </c>
      <c r="AD3" s="77">
        <f>AB3-AC3</f>
        <v>34137.5</v>
      </c>
      <c r="AE3" s="57">
        <v>1329</v>
      </c>
      <c r="AF3" s="58">
        <v>30090</v>
      </c>
      <c r="AG3" s="55">
        <f>$H$1*AF3</f>
        <v>40019.700000000004</v>
      </c>
      <c r="AH3" s="56">
        <f>$E$1*AE3</f>
        <v>5980.5</v>
      </c>
      <c r="AI3" s="81">
        <f>AG3-AH3</f>
        <v>34039.200000000004</v>
      </c>
    </row>
    <row r="4" spans="4:35" ht="15.75" thickBot="1">
      <c r="D4">
        <v>30</v>
      </c>
      <c r="E4" s="17">
        <v>4404</v>
      </c>
      <c r="F4" s="31">
        <v>43760</v>
      </c>
      <c r="G4" s="30">
        <f t="shared" ref="G4:G14" si="0">$H$1*F4</f>
        <v>58200.800000000003</v>
      </c>
      <c r="H4" s="12">
        <f t="shared" ref="H4:H14" si="1">$E$1*E4</f>
        <v>19818</v>
      </c>
      <c r="I4" s="82">
        <f>G4-H4</f>
        <v>38382.800000000003</v>
      </c>
      <c r="J4" s="24">
        <v>2412</v>
      </c>
      <c r="K4" s="31">
        <v>31140</v>
      </c>
      <c r="L4" s="30">
        <f t="shared" ref="L4:L14" si="2">$H$1*K4</f>
        <v>41416.200000000004</v>
      </c>
      <c r="M4" s="12">
        <f t="shared" ref="M4:M12" si="3">$E$1*J4</f>
        <v>10854</v>
      </c>
      <c r="N4" s="82">
        <f t="shared" ref="N4:N14" si="4">L4-M4</f>
        <v>30562.200000000004</v>
      </c>
      <c r="O4" s="40">
        <v>1505</v>
      </c>
      <c r="P4" s="36">
        <v>23950</v>
      </c>
      <c r="Q4" s="30">
        <f t="shared" ref="Q4:Q12" si="5">$H$1*P4</f>
        <v>31853.5</v>
      </c>
      <c r="R4" s="12">
        <f t="shared" ref="R4:R12" si="6">$E$1*O4</f>
        <v>6772.5</v>
      </c>
      <c r="S4" s="75">
        <f t="shared" ref="S4:S14" si="7">Q4-R4</f>
        <v>25081</v>
      </c>
      <c r="T4">
        <v>30</v>
      </c>
      <c r="U4" s="17">
        <v>1217</v>
      </c>
      <c r="V4" s="31">
        <v>26210</v>
      </c>
      <c r="W4" s="31">
        <f t="shared" ref="W4:W14" si="8">$H$1*V4</f>
        <v>34859.300000000003</v>
      </c>
      <c r="X4" s="12">
        <f t="shared" ref="X4:X14" si="9">$E$1*U4</f>
        <v>5476.5</v>
      </c>
      <c r="Y4" s="19">
        <f>W4-X4</f>
        <v>29382.800000000003</v>
      </c>
      <c r="Z4" s="24">
        <v>887</v>
      </c>
      <c r="AA4" s="31">
        <v>22190</v>
      </c>
      <c r="AB4" s="31">
        <f t="shared" ref="AB4:AB14" si="10">$H$1*AA4</f>
        <v>29512.7</v>
      </c>
      <c r="AC4" s="12">
        <f t="shared" ref="AC4:AC12" si="11">$E$1*Z4</f>
        <v>3991.5</v>
      </c>
      <c r="AD4" s="19">
        <f t="shared" ref="AD4:AD14" si="12">AB4-AC4</f>
        <v>25521.200000000001</v>
      </c>
      <c r="AE4" s="48">
        <v>690</v>
      </c>
      <c r="AF4" s="42">
        <v>21420</v>
      </c>
      <c r="AG4" s="31">
        <f t="shared" ref="AG4:AG12" si="13">$H$1*AF4</f>
        <v>28488.600000000002</v>
      </c>
      <c r="AH4" s="12">
        <f t="shared" ref="AH4:AH12" si="14">$E$1*AE4</f>
        <v>3105</v>
      </c>
      <c r="AI4" s="79">
        <f t="shared" ref="AI4:AI14" si="15">AG4-AH4</f>
        <v>25383.600000000002</v>
      </c>
    </row>
    <row r="5" spans="4:35" ht="15.75" thickBot="1">
      <c r="D5">
        <v>45</v>
      </c>
      <c r="E5" s="17">
        <v>3004</v>
      </c>
      <c r="F5" s="31">
        <v>22870</v>
      </c>
      <c r="G5" s="30">
        <f t="shared" si="0"/>
        <v>30417.100000000002</v>
      </c>
      <c r="H5" s="12">
        <f t="shared" si="1"/>
        <v>13518</v>
      </c>
      <c r="I5" s="75">
        <f t="shared" ref="I5:I14" si="16">G5-H5</f>
        <v>16899.100000000002</v>
      </c>
      <c r="J5" s="62">
        <v>1633</v>
      </c>
      <c r="K5" s="63">
        <v>25280</v>
      </c>
      <c r="L5" s="66">
        <f t="shared" si="2"/>
        <v>33622.400000000001</v>
      </c>
      <c r="M5" s="63">
        <f t="shared" si="3"/>
        <v>7348.5</v>
      </c>
      <c r="N5" s="75">
        <f t="shared" si="4"/>
        <v>26273.9</v>
      </c>
      <c r="O5" s="67">
        <v>1022</v>
      </c>
      <c r="P5" s="68">
        <v>24060</v>
      </c>
      <c r="Q5" s="66">
        <f t="shared" si="5"/>
        <v>31999.800000000003</v>
      </c>
      <c r="R5" s="63">
        <f t="shared" si="6"/>
        <v>4599</v>
      </c>
      <c r="S5" s="75">
        <f t="shared" si="7"/>
        <v>27400.800000000003</v>
      </c>
      <c r="T5">
        <v>45</v>
      </c>
      <c r="U5" s="62">
        <v>823</v>
      </c>
      <c r="V5" s="63">
        <v>29940</v>
      </c>
      <c r="W5" s="63">
        <f t="shared" si="8"/>
        <v>39820.200000000004</v>
      </c>
      <c r="X5" s="63">
        <f t="shared" si="9"/>
        <v>3703.5</v>
      </c>
      <c r="Y5" s="80">
        <f t="shared" ref="Y5:Y14" si="17">W5-X5</f>
        <v>36116.700000000004</v>
      </c>
      <c r="Z5" s="62">
        <v>619</v>
      </c>
      <c r="AA5" s="63">
        <v>26110</v>
      </c>
      <c r="AB5" s="63">
        <f t="shared" si="10"/>
        <v>34726.300000000003</v>
      </c>
      <c r="AC5" s="63">
        <f t="shared" si="11"/>
        <v>2785.5</v>
      </c>
      <c r="AD5" s="80">
        <f t="shared" si="12"/>
        <v>31940.800000000003</v>
      </c>
      <c r="AE5" s="64">
        <v>478</v>
      </c>
      <c r="AF5" s="65">
        <v>18370</v>
      </c>
      <c r="AG5" s="63">
        <f t="shared" si="13"/>
        <v>24432.100000000002</v>
      </c>
      <c r="AH5" s="63">
        <f t="shared" si="14"/>
        <v>2151</v>
      </c>
      <c r="AI5" s="79">
        <f t="shared" si="15"/>
        <v>22281.100000000002</v>
      </c>
    </row>
    <row r="6" spans="4:35" ht="15.75" thickBot="1">
      <c r="D6">
        <v>60</v>
      </c>
      <c r="E6" s="17">
        <v>2303</v>
      </c>
      <c r="F6" s="31">
        <v>24780</v>
      </c>
      <c r="G6" s="30">
        <f t="shared" si="0"/>
        <v>32957.4</v>
      </c>
      <c r="H6" s="12">
        <f t="shared" si="1"/>
        <v>10363.5</v>
      </c>
      <c r="I6" s="75">
        <f t="shared" si="16"/>
        <v>22593.9</v>
      </c>
      <c r="J6" s="24">
        <v>1232</v>
      </c>
      <c r="K6" s="31">
        <v>21890</v>
      </c>
      <c r="L6" s="30">
        <f t="shared" si="2"/>
        <v>29113.7</v>
      </c>
      <c r="M6" s="12">
        <f t="shared" si="3"/>
        <v>5544</v>
      </c>
      <c r="N6" s="75">
        <f t="shared" si="4"/>
        <v>23569.7</v>
      </c>
      <c r="O6" s="40">
        <v>762</v>
      </c>
      <c r="P6" s="36">
        <v>25530</v>
      </c>
      <c r="Q6" s="30">
        <f t="shared" si="5"/>
        <v>33954.9</v>
      </c>
      <c r="R6" s="12">
        <f t="shared" si="6"/>
        <v>3429</v>
      </c>
      <c r="S6" s="82">
        <f t="shared" si="7"/>
        <v>30525.9</v>
      </c>
      <c r="T6">
        <v>60</v>
      </c>
      <c r="U6" s="17">
        <v>643</v>
      </c>
      <c r="V6" s="31">
        <v>23600</v>
      </c>
      <c r="W6" s="31">
        <f t="shared" si="8"/>
        <v>31388</v>
      </c>
      <c r="X6" s="12">
        <f t="shared" si="9"/>
        <v>2893.5</v>
      </c>
      <c r="Y6" s="19">
        <f t="shared" si="17"/>
        <v>28494.5</v>
      </c>
      <c r="Z6" s="24">
        <v>486</v>
      </c>
      <c r="AA6" s="31">
        <v>18700</v>
      </c>
      <c r="AB6" s="31">
        <f t="shared" si="10"/>
        <v>24871</v>
      </c>
      <c r="AC6" s="12">
        <f t="shared" si="11"/>
        <v>2187</v>
      </c>
      <c r="AD6" s="19">
        <f t="shared" si="12"/>
        <v>22684</v>
      </c>
      <c r="AE6" s="48">
        <v>312</v>
      </c>
      <c r="AF6" s="42">
        <v>14910</v>
      </c>
      <c r="AG6" s="31">
        <f t="shared" si="13"/>
        <v>19830.3</v>
      </c>
      <c r="AH6" s="12">
        <f t="shared" si="14"/>
        <v>1404</v>
      </c>
      <c r="AI6" s="79">
        <f t="shared" si="15"/>
        <v>18426.3</v>
      </c>
    </row>
    <row r="7" spans="4:35" ht="15.75" thickBot="1">
      <c r="D7">
        <v>90</v>
      </c>
      <c r="E7" s="62">
        <v>1531</v>
      </c>
      <c r="F7" s="63">
        <v>23850</v>
      </c>
      <c r="G7" s="66">
        <f t="shared" si="0"/>
        <v>31720.5</v>
      </c>
      <c r="H7" s="63">
        <f t="shared" si="1"/>
        <v>6889.5</v>
      </c>
      <c r="I7" s="75">
        <f t="shared" si="16"/>
        <v>24831</v>
      </c>
      <c r="J7" s="62">
        <v>821</v>
      </c>
      <c r="K7" s="63">
        <v>22710</v>
      </c>
      <c r="L7" s="66">
        <f t="shared" si="2"/>
        <v>30204.300000000003</v>
      </c>
      <c r="M7" s="63">
        <f t="shared" si="3"/>
        <v>3694.5</v>
      </c>
      <c r="N7" s="75">
        <f t="shared" si="4"/>
        <v>26509.800000000003</v>
      </c>
      <c r="O7" s="67">
        <v>536</v>
      </c>
      <c r="P7" s="68">
        <v>22600</v>
      </c>
      <c r="Q7" s="66">
        <f t="shared" si="5"/>
        <v>30058</v>
      </c>
      <c r="R7" s="63">
        <f t="shared" si="6"/>
        <v>2412</v>
      </c>
      <c r="S7" s="75">
        <f t="shared" si="7"/>
        <v>27646</v>
      </c>
      <c r="T7">
        <v>90</v>
      </c>
      <c r="U7" s="17">
        <v>459</v>
      </c>
      <c r="V7" s="31">
        <v>16770</v>
      </c>
      <c r="W7" s="31">
        <f t="shared" si="8"/>
        <v>22304.100000000002</v>
      </c>
      <c r="X7" s="12">
        <f t="shared" si="9"/>
        <v>2065.5</v>
      </c>
      <c r="Y7" s="19">
        <f t="shared" si="17"/>
        <v>20238.600000000002</v>
      </c>
      <c r="Z7" s="24">
        <v>344</v>
      </c>
      <c r="AA7" s="31">
        <v>14950</v>
      </c>
      <c r="AB7" s="31">
        <f t="shared" si="10"/>
        <v>19883.5</v>
      </c>
      <c r="AC7" s="12">
        <f t="shared" si="11"/>
        <v>1548</v>
      </c>
      <c r="AD7" s="19">
        <f t="shared" si="12"/>
        <v>18335.5</v>
      </c>
      <c r="AE7" s="48">
        <v>218</v>
      </c>
      <c r="AF7" s="42">
        <v>18430</v>
      </c>
      <c r="AG7" s="31">
        <f t="shared" si="13"/>
        <v>24511.9</v>
      </c>
      <c r="AH7" s="12">
        <f t="shared" si="14"/>
        <v>981</v>
      </c>
      <c r="AI7" s="79">
        <f t="shared" si="15"/>
        <v>23530.9</v>
      </c>
    </row>
    <row r="8" spans="4:35" ht="15.75" thickBot="1">
      <c r="D8">
        <v>120</v>
      </c>
      <c r="E8" s="17">
        <v>1147</v>
      </c>
      <c r="F8" s="31">
        <v>17360</v>
      </c>
      <c r="G8" s="30">
        <f t="shared" si="0"/>
        <v>23088.800000000003</v>
      </c>
      <c r="H8" s="12">
        <f t="shared" si="1"/>
        <v>5161.5</v>
      </c>
      <c r="I8" s="75">
        <f t="shared" si="16"/>
        <v>17927.300000000003</v>
      </c>
      <c r="J8" s="24">
        <v>622</v>
      </c>
      <c r="K8" s="31">
        <v>24320</v>
      </c>
      <c r="L8" s="30">
        <f t="shared" si="2"/>
        <v>32345.600000000002</v>
      </c>
      <c r="M8" s="12">
        <f t="shared" si="3"/>
        <v>2799</v>
      </c>
      <c r="N8" s="75">
        <f t="shared" si="4"/>
        <v>29546.600000000002</v>
      </c>
      <c r="O8" s="40">
        <v>412</v>
      </c>
      <c r="P8" s="36">
        <v>20120</v>
      </c>
      <c r="Q8" s="30">
        <f t="shared" si="5"/>
        <v>26759.600000000002</v>
      </c>
      <c r="R8" s="12">
        <f t="shared" si="6"/>
        <v>1854</v>
      </c>
      <c r="S8" s="75">
        <f t="shared" si="7"/>
        <v>24905.600000000002</v>
      </c>
      <c r="T8">
        <v>120</v>
      </c>
      <c r="U8" s="17">
        <v>299</v>
      </c>
      <c r="V8" s="31">
        <v>14550</v>
      </c>
      <c r="W8" s="31">
        <f t="shared" si="8"/>
        <v>19351.5</v>
      </c>
      <c r="X8" s="12">
        <f t="shared" si="9"/>
        <v>1345.5</v>
      </c>
      <c r="Y8" s="19">
        <f t="shared" si="17"/>
        <v>18006</v>
      </c>
      <c r="Z8" s="24">
        <v>259</v>
      </c>
      <c r="AA8" s="31">
        <v>13120</v>
      </c>
      <c r="AB8" s="31">
        <f t="shared" si="10"/>
        <v>17449.600000000002</v>
      </c>
      <c r="AC8" s="12">
        <f t="shared" si="11"/>
        <v>1165.5</v>
      </c>
      <c r="AD8" s="19">
        <f t="shared" si="12"/>
        <v>16284.100000000002</v>
      </c>
      <c r="AE8" s="48">
        <v>161</v>
      </c>
      <c r="AF8" s="42">
        <v>18620</v>
      </c>
      <c r="AG8" s="31">
        <f t="shared" si="13"/>
        <v>24764.600000000002</v>
      </c>
      <c r="AH8" s="12">
        <f t="shared" si="14"/>
        <v>724.5</v>
      </c>
      <c r="AI8" s="79">
        <f t="shared" si="15"/>
        <v>24040.100000000002</v>
      </c>
    </row>
    <row r="9" spans="4:35" ht="15.75" thickBot="1">
      <c r="D9">
        <v>150</v>
      </c>
      <c r="E9" s="17">
        <v>950</v>
      </c>
      <c r="F9" s="31">
        <v>22730</v>
      </c>
      <c r="G9" s="30">
        <f t="shared" si="0"/>
        <v>30230.9</v>
      </c>
      <c r="H9" s="12">
        <f t="shared" si="1"/>
        <v>4275</v>
      </c>
      <c r="I9" s="75">
        <f t="shared" si="16"/>
        <v>25955.9</v>
      </c>
      <c r="J9" s="24">
        <v>528</v>
      </c>
      <c r="K9" s="31">
        <v>20750</v>
      </c>
      <c r="L9" s="30">
        <f t="shared" si="2"/>
        <v>27597.5</v>
      </c>
      <c r="M9" s="12">
        <f t="shared" si="3"/>
        <v>2376</v>
      </c>
      <c r="N9" s="75">
        <f t="shared" si="4"/>
        <v>25221.5</v>
      </c>
      <c r="O9" s="40">
        <v>345</v>
      </c>
      <c r="P9" s="36">
        <v>13660</v>
      </c>
      <c r="Q9" s="30">
        <f t="shared" si="5"/>
        <v>18167.8</v>
      </c>
      <c r="R9" s="12">
        <f t="shared" si="6"/>
        <v>1552.5</v>
      </c>
      <c r="S9" s="75">
        <f t="shared" si="7"/>
        <v>16615.3</v>
      </c>
      <c r="T9">
        <v>150</v>
      </c>
      <c r="U9" s="62">
        <v>287</v>
      </c>
      <c r="V9" s="63">
        <v>17040</v>
      </c>
      <c r="W9" s="63">
        <f t="shared" si="8"/>
        <v>22663.200000000001</v>
      </c>
      <c r="X9" s="63">
        <f t="shared" si="9"/>
        <v>1291.5</v>
      </c>
      <c r="Y9" s="19">
        <f t="shared" si="17"/>
        <v>21371.7</v>
      </c>
      <c r="Z9" s="62">
        <v>210</v>
      </c>
      <c r="AA9" s="63">
        <v>18220</v>
      </c>
      <c r="AB9" s="63">
        <f t="shared" si="10"/>
        <v>24232.600000000002</v>
      </c>
      <c r="AC9" s="63">
        <f t="shared" si="11"/>
        <v>945</v>
      </c>
      <c r="AD9" s="19">
        <f t="shared" si="12"/>
        <v>23287.600000000002</v>
      </c>
      <c r="AE9" s="64">
        <v>144</v>
      </c>
      <c r="AF9" s="65">
        <v>18280</v>
      </c>
      <c r="AG9" s="63">
        <f t="shared" si="13"/>
        <v>24312.400000000001</v>
      </c>
      <c r="AH9" s="63">
        <f t="shared" si="14"/>
        <v>648</v>
      </c>
      <c r="AI9" s="79">
        <f t="shared" si="15"/>
        <v>23664.400000000001</v>
      </c>
    </row>
    <row r="10" spans="4:35" ht="15.75" thickBot="1">
      <c r="D10">
        <v>180</v>
      </c>
      <c r="E10" s="17">
        <v>781</v>
      </c>
      <c r="F10" s="31">
        <v>21820</v>
      </c>
      <c r="G10" s="30">
        <f t="shared" si="0"/>
        <v>29020.600000000002</v>
      </c>
      <c r="H10" s="12">
        <f t="shared" si="1"/>
        <v>3514.5</v>
      </c>
      <c r="I10" s="75">
        <f t="shared" si="16"/>
        <v>25506.100000000002</v>
      </c>
      <c r="J10" s="24">
        <v>440</v>
      </c>
      <c r="K10" s="31">
        <v>19950</v>
      </c>
      <c r="L10" s="30">
        <f t="shared" si="2"/>
        <v>26533.5</v>
      </c>
      <c r="M10" s="12">
        <f t="shared" si="3"/>
        <v>1980</v>
      </c>
      <c r="N10" s="75">
        <f t="shared" si="4"/>
        <v>24553.5</v>
      </c>
      <c r="O10" s="40">
        <v>287</v>
      </c>
      <c r="P10" s="36">
        <v>19200</v>
      </c>
      <c r="Q10" s="30">
        <f t="shared" si="5"/>
        <v>25536</v>
      </c>
      <c r="R10" s="12">
        <f t="shared" si="6"/>
        <v>1291.5</v>
      </c>
      <c r="S10" s="75">
        <f t="shared" si="7"/>
        <v>24244.5</v>
      </c>
      <c r="T10">
        <v>180</v>
      </c>
      <c r="U10" s="17">
        <v>203</v>
      </c>
      <c r="V10" s="31">
        <v>12960</v>
      </c>
      <c r="W10" s="31">
        <f t="shared" si="8"/>
        <v>17236.8</v>
      </c>
      <c r="X10" s="12">
        <f t="shared" si="9"/>
        <v>913.5</v>
      </c>
      <c r="Y10" s="19">
        <f t="shared" si="17"/>
        <v>16323.3</v>
      </c>
      <c r="Z10" s="62">
        <v>180</v>
      </c>
      <c r="AA10" s="63">
        <v>20120</v>
      </c>
      <c r="AB10" s="63">
        <f t="shared" si="10"/>
        <v>26759.600000000002</v>
      </c>
      <c r="AC10" s="63">
        <f t="shared" si="11"/>
        <v>810</v>
      </c>
      <c r="AD10" s="19">
        <f t="shared" si="12"/>
        <v>25949.600000000002</v>
      </c>
      <c r="AE10" s="64">
        <v>125</v>
      </c>
      <c r="AF10" s="65">
        <v>19190</v>
      </c>
      <c r="AG10" s="63">
        <f t="shared" si="13"/>
        <v>25522.7</v>
      </c>
      <c r="AH10" s="63">
        <f t="shared" si="14"/>
        <v>562.5</v>
      </c>
      <c r="AI10" s="79">
        <f t="shared" si="15"/>
        <v>24960.2</v>
      </c>
    </row>
    <row r="11" spans="4:35" ht="15.75" thickBot="1">
      <c r="D11">
        <v>240</v>
      </c>
      <c r="E11" s="20">
        <v>594</v>
      </c>
      <c r="F11" s="32">
        <v>18200</v>
      </c>
      <c r="G11" s="30">
        <f t="shared" si="0"/>
        <v>24206</v>
      </c>
      <c r="H11" s="21">
        <f t="shared" si="1"/>
        <v>2673</v>
      </c>
      <c r="I11" s="75">
        <f t="shared" si="16"/>
        <v>21533</v>
      </c>
      <c r="J11" s="25">
        <v>341</v>
      </c>
      <c r="K11" s="32">
        <v>13170</v>
      </c>
      <c r="L11" s="30">
        <f t="shared" si="2"/>
        <v>17516.100000000002</v>
      </c>
      <c r="M11" s="21">
        <f t="shared" si="3"/>
        <v>1534.5</v>
      </c>
      <c r="N11" s="75">
        <f t="shared" si="4"/>
        <v>15981.600000000002</v>
      </c>
      <c r="O11" s="40">
        <v>231</v>
      </c>
      <c r="P11" s="36">
        <v>7880</v>
      </c>
      <c r="Q11" s="30">
        <f t="shared" si="5"/>
        <v>10480.400000000001</v>
      </c>
      <c r="R11" s="21">
        <f t="shared" si="6"/>
        <v>1039.5</v>
      </c>
      <c r="S11" s="75">
        <f t="shared" si="7"/>
        <v>9440.9000000000015</v>
      </c>
      <c r="T11">
        <v>240</v>
      </c>
      <c r="U11" s="17">
        <v>163</v>
      </c>
      <c r="V11" s="31">
        <v>12310</v>
      </c>
      <c r="W11" s="31">
        <f t="shared" si="8"/>
        <v>16372.300000000001</v>
      </c>
      <c r="X11" s="12">
        <f t="shared" si="9"/>
        <v>733.5</v>
      </c>
      <c r="Y11" s="19">
        <f t="shared" si="17"/>
        <v>15638.800000000001</v>
      </c>
      <c r="Z11" s="24">
        <v>151</v>
      </c>
      <c r="AA11" s="31">
        <v>18950</v>
      </c>
      <c r="AB11" s="31">
        <f t="shared" si="10"/>
        <v>25203.5</v>
      </c>
      <c r="AC11" s="12">
        <f t="shared" si="11"/>
        <v>679.5</v>
      </c>
      <c r="AD11" s="19">
        <f t="shared" si="12"/>
        <v>24524</v>
      </c>
      <c r="AE11" s="48">
        <v>108</v>
      </c>
      <c r="AF11" s="42">
        <v>15050</v>
      </c>
      <c r="AG11" s="31">
        <f t="shared" si="13"/>
        <v>20016.5</v>
      </c>
      <c r="AH11" s="12">
        <f t="shared" si="14"/>
        <v>486</v>
      </c>
      <c r="AI11" s="79">
        <f t="shared" si="15"/>
        <v>19530.5</v>
      </c>
    </row>
    <row r="12" spans="4:35" ht="15.75" thickBot="1">
      <c r="D12">
        <v>300</v>
      </c>
      <c r="E12" s="27">
        <v>495</v>
      </c>
      <c r="F12" s="33">
        <v>11640</v>
      </c>
      <c r="G12" s="30">
        <f t="shared" si="0"/>
        <v>15481.2</v>
      </c>
      <c r="H12" s="28">
        <f t="shared" si="1"/>
        <v>2227.5</v>
      </c>
      <c r="I12" s="75">
        <f t="shared" si="16"/>
        <v>13253.7</v>
      </c>
      <c r="J12" s="29">
        <v>279</v>
      </c>
      <c r="K12" s="33">
        <v>9900</v>
      </c>
      <c r="L12" s="30">
        <f t="shared" si="2"/>
        <v>13167</v>
      </c>
      <c r="M12" s="28">
        <f t="shared" si="3"/>
        <v>1255.5</v>
      </c>
      <c r="N12" s="75">
        <f t="shared" si="4"/>
        <v>11911.5</v>
      </c>
      <c r="O12" s="41">
        <v>183</v>
      </c>
      <c r="P12" s="37">
        <v>7420</v>
      </c>
      <c r="Q12" s="34">
        <f t="shared" si="5"/>
        <v>9868.6</v>
      </c>
      <c r="R12" s="35">
        <f t="shared" si="6"/>
        <v>823.5</v>
      </c>
      <c r="S12" s="76">
        <f t="shared" si="7"/>
        <v>9045.1</v>
      </c>
      <c r="T12">
        <v>300</v>
      </c>
      <c r="U12" s="45">
        <v>135</v>
      </c>
      <c r="V12" s="31">
        <v>15360</v>
      </c>
      <c r="W12" s="31">
        <f t="shared" si="8"/>
        <v>20428.800000000003</v>
      </c>
      <c r="X12" s="43">
        <f t="shared" si="9"/>
        <v>607.5</v>
      </c>
      <c r="Y12" s="19">
        <f t="shared" si="17"/>
        <v>19821.300000000003</v>
      </c>
      <c r="Z12" s="24">
        <v>129</v>
      </c>
      <c r="AA12" s="31">
        <v>18830</v>
      </c>
      <c r="AB12" s="31">
        <f t="shared" si="10"/>
        <v>25043.9</v>
      </c>
      <c r="AC12" s="43">
        <f t="shared" si="11"/>
        <v>580.5</v>
      </c>
      <c r="AD12" s="19">
        <f t="shared" si="12"/>
        <v>24463.4</v>
      </c>
      <c r="AE12" s="48">
        <v>92</v>
      </c>
      <c r="AF12" s="42">
        <v>11110</v>
      </c>
      <c r="AG12" s="31">
        <f t="shared" si="13"/>
        <v>14776.300000000001</v>
      </c>
      <c r="AH12" s="43">
        <f t="shared" si="14"/>
        <v>414</v>
      </c>
      <c r="AI12" s="79">
        <f t="shared" si="15"/>
        <v>14362.300000000001</v>
      </c>
    </row>
    <row r="13" spans="4:35" ht="15.75" thickBot="1">
      <c r="E13" s="27">
        <v>1146</v>
      </c>
      <c r="F13" s="33">
        <v>23080</v>
      </c>
      <c r="G13" s="30">
        <f t="shared" si="0"/>
        <v>30696.400000000001</v>
      </c>
      <c r="H13" s="28">
        <f t="shared" si="1"/>
        <v>5157</v>
      </c>
      <c r="I13" s="75">
        <f t="shared" si="16"/>
        <v>25539.4</v>
      </c>
      <c r="J13" s="71"/>
      <c r="K13" s="36"/>
      <c r="L13" s="30">
        <f t="shared" si="2"/>
        <v>0</v>
      </c>
      <c r="M13" s="72"/>
      <c r="N13" s="75">
        <f t="shared" si="4"/>
        <v>0</v>
      </c>
      <c r="O13" s="6"/>
      <c r="P13" s="2"/>
      <c r="Q13" s="2"/>
      <c r="S13" s="77">
        <f t="shared" si="7"/>
        <v>0</v>
      </c>
      <c r="U13" s="45">
        <v>1146</v>
      </c>
      <c r="V13" s="31">
        <v>23080</v>
      </c>
      <c r="W13" s="31">
        <f t="shared" si="8"/>
        <v>30696.400000000001</v>
      </c>
      <c r="X13" s="43">
        <f t="shared" si="9"/>
        <v>5157</v>
      </c>
      <c r="Y13" s="19">
        <f t="shared" si="17"/>
        <v>25539.4</v>
      </c>
      <c r="Z13" s="49"/>
      <c r="AA13" s="42"/>
      <c r="AB13" s="31">
        <f t="shared" si="10"/>
        <v>0</v>
      </c>
      <c r="AC13" s="44"/>
      <c r="AD13" s="19">
        <f t="shared" si="12"/>
        <v>0</v>
      </c>
      <c r="AE13" s="48"/>
      <c r="AF13" s="42"/>
      <c r="AG13" s="42"/>
      <c r="AH13" s="44"/>
      <c r="AI13" s="79">
        <f t="shared" si="15"/>
        <v>0</v>
      </c>
    </row>
    <row r="14" spans="4:35" ht="15.75" thickBot="1">
      <c r="E14" s="69">
        <v>1185</v>
      </c>
      <c r="F14" s="70">
        <v>23650</v>
      </c>
      <c r="G14" s="34">
        <f t="shared" si="0"/>
        <v>31454.5</v>
      </c>
      <c r="H14" s="35">
        <f t="shared" si="1"/>
        <v>5332.5</v>
      </c>
      <c r="I14" s="76">
        <f t="shared" si="16"/>
        <v>26122</v>
      </c>
      <c r="J14" s="73"/>
      <c r="K14" s="37"/>
      <c r="L14" s="34">
        <f t="shared" si="2"/>
        <v>0</v>
      </c>
      <c r="M14" s="74"/>
      <c r="N14" s="76">
        <f t="shared" si="4"/>
        <v>0</v>
      </c>
      <c r="O14" s="6"/>
      <c r="P14" s="2"/>
      <c r="Q14" s="2"/>
      <c r="S14" s="16">
        <f t="shared" si="7"/>
        <v>0</v>
      </c>
      <c r="U14" s="46">
        <v>1185</v>
      </c>
      <c r="V14" s="32">
        <v>23650</v>
      </c>
      <c r="W14" s="32">
        <f t="shared" si="8"/>
        <v>31454.5</v>
      </c>
      <c r="X14" s="47">
        <f t="shared" si="9"/>
        <v>5332.5</v>
      </c>
      <c r="Y14" s="78">
        <f t="shared" si="17"/>
        <v>26122</v>
      </c>
      <c r="Z14" s="50"/>
      <c r="AA14" s="51"/>
      <c r="AB14" s="32">
        <f t="shared" si="10"/>
        <v>0</v>
      </c>
      <c r="AC14" s="52"/>
      <c r="AD14" s="78">
        <f t="shared" si="12"/>
        <v>0</v>
      </c>
      <c r="AE14" s="48"/>
      <c r="AF14" s="42"/>
      <c r="AG14" s="42"/>
      <c r="AH14" s="44"/>
      <c r="AI14" s="79">
        <f t="shared" si="15"/>
        <v>0</v>
      </c>
    </row>
    <row r="18" spans="30:30" ht="15.75" thickBot="1"/>
    <row r="19" spans="30:30" ht="15.75" thickBot="1">
      <c r="AD19" s="5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4"/>
  <sheetViews>
    <sheetView workbookViewId="0">
      <selection activeCell="K22" sqref="K22"/>
    </sheetView>
  </sheetViews>
  <sheetFormatPr defaultRowHeight="15"/>
  <cols>
    <col min="3" max="3" width="6.28515625" customWidth="1"/>
    <col min="4" max="4" width="7.140625" customWidth="1"/>
    <col min="5" max="6" width="8.140625" customWidth="1"/>
    <col min="9" max="9" width="11.28515625" customWidth="1"/>
    <col min="10" max="10" width="12.140625" customWidth="1"/>
    <col min="11" max="11" width="13" customWidth="1"/>
    <col min="12" max="12" width="12" customWidth="1"/>
    <col min="13" max="13" width="10.5703125" customWidth="1"/>
  </cols>
  <sheetData>
    <row r="1" spans="3:13"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3:13">
      <c r="C2" t="s">
        <v>21</v>
      </c>
      <c r="D2" s="7">
        <v>19162</v>
      </c>
      <c r="E2">
        <f>E$1*$D$2</f>
        <v>38324</v>
      </c>
      <c r="F2">
        <f t="shared" ref="F2:M2" si="0">F$1*$D$2</f>
        <v>57486</v>
      </c>
      <c r="G2">
        <f t="shared" si="0"/>
        <v>76648</v>
      </c>
      <c r="H2">
        <f t="shared" si="0"/>
        <v>95810</v>
      </c>
      <c r="I2">
        <f t="shared" si="0"/>
        <v>114972</v>
      </c>
      <c r="J2">
        <f t="shared" si="0"/>
        <v>134134</v>
      </c>
      <c r="K2">
        <f t="shared" si="0"/>
        <v>153296</v>
      </c>
      <c r="L2">
        <f t="shared" si="0"/>
        <v>172458</v>
      </c>
      <c r="M2">
        <f t="shared" si="0"/>
        <v>191620</v>
      </c>
    </row>
    <row r="3" spans="3:13">
      <c r="C3" t="s">
        <v>13</v>
      </c>
      <c r="D3" s="7">
        <v>4383</v>
      </c>
      <c r="E3">
        <f>E$1*$D$3</f>
        <v>8766</v>
      </c>
      <c r="F3">
        <f t="shared" ref="F3:M3" si="1">F$1*$D$3</f>
        <v>13149</v>
      </c>
      <c r="G3">
        <f t="shared" si="1"/>
        <v>17532</v>
      </c>
      <c r="H3">
        <f t="shared" si="1"/>
        <v>21915</v>
      </c>
      <c r="I3">
        <f t="shared" si="1"/>
        <v>26298</v>
      </c>
      <c r="J3">
        <f t="shared" si="1"/>
        <v>30681</v>
      </c>
      <c r="K3">
        <f t="shared" si="1"/>
        <v>35064</v>
      </c>
      <c r="L3">
        <f t="shared" si="1"/>
        <v>39447</v>
      </c>
      <c r="M3">
        <f t="shared" si="1"/>
        <v>43830</v>
      </c>
    </row>
    <row r="4" spans="3:13">
      <c r="C4" t="s">
        <v>14</v>
      </c>
      <c r="D4" s="7">
        <v>4461</v>
      </c>
      <c r="E4">
        <f>E$1*$D$4</f>
        <v>8922</v>
      </c>
      <c r="F4">
        <f t="shared" ref="F4:M4" si="2">F$1*$D$4</f>
        <v>13383</v>
      </c>
      <c r="G4">
        <f t="shared" si="2"/>
        <v>17844</v>
      </c>
      <c r="H4">
        <f t="shared" si="2"/>
        <v>22305</v>
      </c>
      <c r="I4">
        <f t="shared" si="2"/>
        <v>26766</v>
      </c>
      <c r="J4">
        <f t="shared" si="2"/>
        <v>31227</v>
      </c>
      <c r="K4">
        <f t="shared" si="2"/>
        <v>35688</v>
      </c>
      <c r="L4">
        <f t="shared" si="2"/>
        <v>40149</v>
      </c>
      <c r="M4">
        <f t="shared" si="2"/>
        <v>44610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8"/>
  <sheetViews>
    <sheetView topLeftCell="A40" workbookViewId="0">
      <selection activeCell="L51" sqref="L51"/>
    </sheetView>
  </sheetViews>
  <sheetFormatPr defaultRowHeight="15"/>
  <cols>
    <col min="15" max="15" width="10.5703125" customWidth="1"/>
  </cols>
  <sheetData>
    <row r="1" spans="1:19">
      <c r="A1" t="s">
        <v>13</v>
      </c>
      <c r="B1">
        <v>2</v>
      </c>
      <c r="D1" t="s">
        <v>14</v>
      </c>
      <c r="E1" s="10">
        <v>2.2999999999999998</v>
      </c>
    </row>
    <row r="2" spans="1:19" ht="15.75" thickBot="1">
      <c r="C2">
        <v>212</v>
      </c>
      <c r="E2">
        <v>100</v>
      </c>
      <c r="J2">
        <v>125</v>
      </c>
      <c r="O2">
        <v>150</v>
      </c>
    </row>
    <row r="3" spans="1:19" ht="15.75" thickBot="1">
      <c r="D3">
        <v>60</v>
      </c>
      <c r="E3" s="14">
        <v>225</v>
      </c>
      <c r="F3" s="15">
        <v>1839</v>
      </c>
      <c r="G3" s="15">
        <f>$E$1*E3</f>
        <v>517.5</v>
      </c>
      <c r="H3" s="16">
        <f>F3-G3</f>
        <v>1321.5</v>
      </c>
      <c r="I3" s="16">
        <f>H3/E3</f>
        <v>5.8733333333333331</v>
      </c>
      <c r="J3" s="14">
        <v>160</v>
      </c>
      <c r="K3" s="23">
        <v>764</v>
      </c>
      <c r="L3" s="15">
        <f>$E$1*J3</f>
        <v>368</v>
      </c>
      <c r="M3" s="16">
        <f>K3-L3</f>
        <v>396</v>
      </c>
      <c r="N3" s="16">
        <f>M3/J3</f>
        <v>2.4750000000000001</v>
      </c>
      <c r="O3" s="14">
        <v>116</v>
      </c>
      <c r="P3" s="23">
        <v>145</v>
      </c>
      <c r="Q3" s="15">
        <f>$E$1*O3</f>
        <v>266.79999999999995</v>
      </c>
      <c r="R3" s="16">
        <f>P3-Q3</f>
        <v>-121.79999999999995</v>
      </c>
      <c r="S3" s="16">
        <f>R3/O3</f>
        <v>-1.0499999999999996</v>
      </c>
    </row>
    <row r="4" spans="1:19" ht="15.75" thickBot="1">
      <c r="D4">
        <v>90</v>
      </c>
      <c r="E4" s="17">
        <v>155</v>
      </c>
      <c r="F4" s="13">
        <v>843</v>
      </c>
      <c r="G4" s="12">
        <f t="shared" ref="G4:G11" si="0">$E$1*E4</f>
        <v>356.5</v>
      </c>
      <c r="H4" s="18">
        <f t="shared" ref="H4:H11" si="1">F4-G4</f>
        <v>486.5</v>
      </c>
      <c r="I4" s="16">
        <f t="shared" ref="I4:I11" si="2">H4/E4</f>
        <v>3.1387096774193548</v>
      </c>
      <c r="J4" s="24">
        <v>108</v>
      </c>
      <c r="K4" s="13">
        <v>777</v>
      </c>
      <c r="L4" s="12">
        <f t="shared" ref="L4:L11" si="3">$E$1*J4</f>
        <v>248.39999999999998</v>
      </c>
      <c r="M4" s="19">
        <f t="shared" ref="M4:M11" si="4">K4-L4</f>
        <v>528.6</v>
      </c>
      <c r="N4" s="16">
        <f t="shared" ref="N4:N11" si="5">M4/J4</f>
        <v>4.8944444444444448</v>
      </c>
      <c r="O4" s="24">
        <v>77</v>
      </c>
      <c r="P4" s="13">
        <v>629</v>
      </c>
      <c r="Q4" s="12">
        <f t="shared" ref="Q4:Q11" si="6">$E$1*O4</f>
        <v>177.1</v>
      </c>
      <c r="R4" s="19">
        <f t="shared" ref="R4:R11" si="7">P4-Q4</f>
        <v>451.9</v>
      </c>
      <c r="S4" s="16">
        <f t="shared" ref="S4:S11" si="8">R4/O4</f>
        <v>5.8688311688311687</v>
      </c>
    </row>
    <row r="5" spans="1:19" ht="15.75" thickBot="1">
      <c r="D5">
        <v>120</v>
      </c>
      <c r="E5" s="17">
        <v>123</v>
      </c>
      <c r="F5" s="13">
        <v>446</v>
      </c>
      <c r="G5" s="12">
        <f t="shared" si="0"/>
        <v>282.89999999999998</v>
      </c>
      <c r="H5" s="19">
        <f t="shared" si="1"/>
        <v>163.10000000000002</v>
      </c>
      <c r="I5" s="16">
        <f t="shared" si="2"/>
        <v>1.3260162601626018</v>
      </c>
      <c r="J5" s="24">
        <v>91</v>
      </c>
      <c r="K5" s="13">
        <v>-649</v>
      </c>
      <c r="L5" s="12">
        <f t="shared" si="3"/>
        <v>209.29999999999998</v>
      </c>
      <c r="M5" s="19">
        <f t="shared" si="4"/>
        <v>-858.3</v>
      </c>
      <c r="N5" s="16">
        <f t="shared" si="5"/>
        <v>-9.4318681318681321</v>
      </c>
      <c r="O5" s="24">
        <v>66</v>
      </c>
      <c r="P5" s="13">
        <v>562</v>
      </c>
      <c r="Q5" s="12">
        <f t="shared" si="6"/>
        <v>151.79999999999998</v>
      </c>
      <c r="R5" s="19">
        <f t="shared" si="7"/>
        <v>410.20000000000005</v>
      </c>
      <c r="S5" s="16">
        <f t="shared" si="8"/>
        <v>6.2151515151515158</v>
      </c>
    </row>
    <row r="6" spans="1:19" ht="15.75" thickBot="1">
      <c r="D6">
        <v>150</v>
      </c>
      <c r="E6" s="17">
        <v>101</v>
      </c>
      <c r="F6" s="13">
        <v>1055</v>
      </c>
      <c r="G6" s="12">
        <f t="shared" si="0"/>
        <v>232.29999999999998</v>
      </c>
      <c r="H6" s="19">
        <f t="shared" si="1"/>
        <v>822.7</v>
      </c>
      <c r="I6" s="16">
        <f t="shared" si="2"/>
        <v>8.1455445544554461</v>
      </c>
      <c r="J6" s="24">
        <v>68</v>
      </c>
      <c r="K6" s="13">
        <v>138</v>
      </c>
      <c r="L6" s="12">
        <f t="shared" si="3"/>
        <v>156.39999999999998</v>
      </c>
      <c r="M6" s="19">
        <f t="shared" si="4"/>
        <v>-18.399999999999977</v>
      </c>
      <c r="N6" s="16">
        <f t="shared" si="5"/>
        <v>-0.2705882352941173</v>
      </c>
      <c r="O6" s="24">
        <v>53</v>
      </c>
      <c r="P6" s="13">
        <v>800</v>
      </c>
      <c r="Q6" s="12">
        <f t="shared" si="6"/>
        <v>121.89999999999999</v>
      </c>
      <c r="R6" s="19">
        <f t="shared" si="7"/>
        <v>678.1</v>
      </c>
      <c r="S6" s="16">
        <f t="shared" si="8"/>
        <v>12.794339622641511</v>
      </c>
    </row>
    <row r="7" spans="1:19" ht="15.75" thickBot="1">
      <c r="D7">
        <v>180</v>
      </c>
      <c r="E7" s="17">
        <v>82</v>
      </c>
      <c r="F7" s="13">
        <v>721</v>
      </c>
      <c r="G7" s="12">
        <f t="shared" si="0"/>
        <v>188.6</v>
      </c>
      <c r="H7" s="19">
        <f t="shared" si="1"/>
        <v>532.4</v>
      </c>
      <c r="I7" s="16">
        <f t="shared" si="2"/>
        <v>6.4926829268292678</v>
      </c>
      <c r="J7" s="24">
        <v>54</v>
      </c>
      <c r="K7" s="13">
        <v>575</v>
      </c>
      <c r="L7" s="12">
        <f t="shared" si="3"/>
        <v>124.19999999999999</v>
      </c>
      <c r="M7" s="19">
        <f t="shared" si="4"/>
        <v>450.8</v>
      </c>
      <c r="N7" s="16">
        <f t="shared" si="5"/>
        <v>8.3481481481481481</v>
      </c>
      <c r="O7" s="24">
        <v>47</v>
      </c>
      <c r="P7" s="13">
        <v>947</v>
      </c>
      <c r="Q7" s="12">
        <f t="shared" si="6"/>
        <v>108.1</v>
      </c>
      <c r="R7" s="19">
        <f t="shared" si="7"/>
        <v>838.9</v>
      </c>
      <c r="S7" s="16">
        <f t="shared" si="8"/>
        <v>17.848936170212767</v>
      </c>
    </row>
    <row r="8" spans="1:19" ht="15.75" thickBot="1">
      <c r="D8">
        <v>240</v>
      </c>
      <c r="E8" s="17">
        <v>64</v>
      </c>
      <c r="F8" s="13">
        <v>89</v>
      </c>
      <c r="G8" s="12">
        <f t="shared" si="0"/>
        <v>147.19999999999999</v>
      </c>
      <c r="H8" s="19">
        <f t="shared" si="1"/>
        <v>-58.199999999999989</v>
      </c>
      <c r="I8" s="16">
        <f t="shared" si="2"/>
        <v>-0.90937499999999982</v>
      </c>
      <c r="J8" s="24">
        <v>46</v>
      </c>
      <c r="K8" s="13">
        <v>752</v>
      </c>
      <c r="L8" s="12">
        <f t="shared" si="3"/>
        <v>105.8</v>
      </c>
      <c r="M8" s="19">
        <f t="shared" si="4"/>
        <v>646.20000000000005</v>
      </c>
      <c r="N8" s="16">
        <f t="shared" si="5"/>
        <v>14.047826086956523</v>
      </c>
      <c r="O8" s="24">
        <v>34</v>
      </c>
      <c r="P8" s="13">
        <v>2011</v>
      </c>
      <c r="Q8" s="12">
        <f t="shared" si="6"/>
        <v>78.199999999999989</v>
      </c>
      <c r="R8" s="19">
        <f t="shared" si="7"/>
        <v>1932.8</v>
      </c>
      <c r="S8" s="16">
        <f t="shared" si="8"/>
        <v>56.847058823529409</v>
      </c>
    </row>
    <row r="9" spans="1:19" ht="15.75" thickBot="1">
      <c r="D9">
        <v>300</v>
      </c>
      <c r="E9" s="17">
        <v>49</v>
      </c>
      <c r="F9" s="12">
        <v>732</v>
      </c>
      <c r="G9" s="12">
        <f t="shared" si="0"/>
        <v>112.69999999999999</v>
      </c>
      <c r="H9" s="19">
        <f t="shared" si="1"/>
        <v>619.29999999999995</v>
      </c>
      <c r="I9" s="16">
        <f t="shared" si="2"/>
        <v>12.638775510204081</v>
      </c>
      <c r="J9" s="24">
        <v>36</v>
      </c>
      <c r="K9" s="12">
        <v>1555</v>
      </c>
      <c r="L9" s="12">
        <f t="shared" si="3"/>
        <v>82.8</v>
      </c>
      <c r="M9" s="18">
        <f t="shared" si="4"/>
        <v>1472.2</v>
      </c>
      <c r="N9" s="16">
        <f t="shared" si="5"/>
        <v>40.894444444444446</v>
      </c>
      <c r="O9" s="24">
        <v>26</v>
      </c>
      <c r="P9" s="12">
        <v>2146</v>
      </c>
      <c r="Q9" s="12">
        <f t="shared" si="6"/>
        <v>59.8</v>
      </c>
      <c r="R9" s="18">
        <f t="shared" si="7"/>
        <v>2086.1999999999998</v>
      </c>
      <c r="S9" s="16">
        <f t="shared" si="8"/>
        <v>80.238461538461536</v>
      </c>
    </row>
    <row r="10" spans="1:19" ht="15.75" thickBot="1">
      <c r="D10">
        <v>450</v>
      </c>
      <c r="E10" s="17">
        <v>35</v>
      </c>
      <c r="F10" s="12">
        <v>1996</v>
      </c>
      <c r="G10" s="12">
        <f t="shared" si="0"/>
        <v>80.5</v>
      </c>
      <c r="H10" s="18">
        <f t="shared" si="1"/>
        <v>1915.5</v>
      </c>
      <c r="I10" s="16">
        <f t="shared" si="2"/>
        <v>54.728571428571428</v>
      </c>
      <c r="J10" s="24">
        <v>28</v>
      </c>
      <c r="K10" s="12">
        <v>1710</v>
      </c>
      <c r="L10" s="12">
        <f t="shared" si="3"/>
        <v>64.399999999999991</v>
      </c>
      <c r="M10" s="18">
        <f t="shared" si="4"/>
        <v>1645.6</v>
      </c>
      <c r="N10" s="16">
        <f t="shared" si="5"/>
        <v>58.771428571428565</v>
      </c>
      <c r="O10" s="24">
        <v>20</v>
      </c>
      <c r="P10" s="12">
        <v>1423</v>
      </c>
      <c r="Q10" s="12">
        <f t="shared" si="6"/>
        <v>46</v>
      </c>
      <c r="R10" s="18">
        <f t="shared" si="7"/>
        <v>1377</v>
      </c>
      <c r="S10" s="16">
        <f t="shared" si="8"/>
        <v>68.849999999999994</v>
      </c>
    </row>
    <row r="11" spans="1:19" ht="15.75" thickBot="1">
      <c r="D11">
        <v>600</v>
      </c>
      <c r="E11" s="20">
        <v>29</v>
      </c>
      <c r="F11" s="21">
        <v>1380</v>
      </c>
      <c r="G11" s="21">
        <f t="shared" si="0"/>
        <v>66.699999999999989</v>
      </c>
      <c r="H11" s="22">
        <f t="shared" si="1"/>
        <v>1313.3</v>
      </c>
      <c r="I11" s="16">
        <f t="shared" si="2"/>
        <v>45.286206896551725</v>
      </c>
      <c r="J11" s="25">
        <v>18</v>
      </c>
      <c r="K11" s="21">
        <v>1559</v>
      </c>
      <c r="L11" s="21">
        <f t="shared" si="3"/>
        <v>41.4</v>
      </c>
      <c r="M11" s="22">
        <f t="shared" si="4"/>
        <v>1517.6</v>
      </c>
      <c r="N11" s="16">
        <f t="shared" si="5"/>
        <v>84.311111111111103</v>
      </c>
      <c r="O11" s="25">
        <v>18</v>
      </c>
      <c r="P11" s="21">
        <v>1005</v>
      </c>
      <c r="Q11" s="21">
        <f t="shared" si="6"/>
        <v>41.4</v>
      </c>
      <c r="R11" s="22">
        <f t="shared" si="7"/>
        <v>963.6</v>
      </c>
      <c r="S11" s="16">
        <f t="shared" si="8"/>
        <v>53.533333333333331</v>
      </c>
    </row>
    <row r="12" spans="1:19">
      <c r="H12" s="10">
        <f>SUM(H3:H11)</f>
        <v>7116.1</v>
      </c>
      <c r="M12" s="10">
        <f>SUM(M3:M11)</f>
        <v>5780.3000000000011</v>
      </c>
      <c r="R12" s="10">
        <f>SUM(R3:R11)</f>
        <v>8616.9</v>
      </c>
    </row>
    <row r="13" spans="1:19">
      <c r="H13" s="10">
        <f>AVERAGE(H3:H11)</f>
        <v>790.67777777777781</v>
      </c>
      <c r="M13" s="10">
        <f>AVERAGE(M3:M11)</f>
        <v>642.2555555555557</v>
      </c>
      <c r="R13" s="10">
        <f>AVERAGE(R3:R11)</f>
        <v>957.43333333333328</v>
      </c>
    </row>
    <row r="14" spans="1:19">
      <c r="H14">
        <f>STDEV(H3:H11)</f>
        <v>624.9205845100995</v>
      </c>
      <c r="M14">
        <f>STDEV(M3:M11)</f>
        <v>810.87134169224248</v>
      </c>
      <c r="R14">
        <f>STDEV(R3:R11)</f>
        <v>725.72193883056889</v>
      </c>
    </row>
    <row r="16" spans="1:19" ht="15.75" thickBot="1">
      <c r="C16">
        <v>2121</v>
      </c>
      <c r="E16">
        <v>100</v>
      </c>
      <c r="J16">
        <v>125</v>
      </c>
      <c r="O16">
        <v>150</v>
      </c>
    </row>
    <row r="17" spans="4:19" ht="15.75" thickBot="1">
      <c r="D17">
        <v>60</v>
      </c>
      <c r="E17" s="14">
        <v>232</v>
      </c>
      <c r="F17" s="15">
        <v>1212</v>
      </c>
      <c r="G17" s="15">
        <f>$E$1*E17</f>
        <v>533.59999999999991</v>
      </c>
      <c r="H17" s="16">
        <f>F17-G17</f>
        <v>678.40000000000009</v>
      </c>
      <c r="I17" s="16">
        <f>H17/E17</f>
        <v>2.9241379310344833</v>
      </c>
      <c r="J17" s="14">
        <v>153</v>
      </c>
      <c r="K17" s="23">
        <v>1148</v>
      </c>
      <c r="L17" s="15">
        <f>$E$1*J17</f>
        <v>351.9</v>
      </c>
      <c r="M17" s="16">
        <f>K17-L17</f>
        <v>796.1</v>
      </c>
      <c r="N17" s="16">
        <f>M17/J17</f>
        <v>5.2032679738562093</v>
      </c>
      <c r="O17" s="14">
        <v>107</v>
      </c>
      <c r="P17" s="23">
        <v>1235</v>
      </c>
      <c r="Q17" s="15">
        <f>$E$1*O17</f>
        <v>246.1</v>
      </c>
      <c r="R17" s="16">
        <f>P17-Q17</f>
        <v>988.9</v>
      </c>
      <c r="S17" s="16">
        <f>R17/O17</f>
        <v>9.2420560747663547</v>
      </c>
    </row>
    <row r="18" spans="4:19" ht="15.75" thickBot="1">
      <c r="D18">
        <v>90</v>
      </c>
      <c r="E18" s="17">
        <v>151</v>
      </c>
      <c r="F18" s="13">
        <v>1142</v>
      </c>
      <c r="G18" s="12">
        <f t="shared" ref="G18:G27" si="9">$E$1*E18</f>
        <v>347.29999999999995</v>
      </c>
      <c r="H18" s="18">
        <f t="shared" ref="H18:H27" si="10">F18-G18</f>
        <v>794.7</v>
      </c>
      <c r="I18" s="16">
        <f t="shared" ref="I18:I27" si="11">H18/E18</f>
        <v>5.2629139072847684</v>
      </c>
      <c r="J18" s="24">
        <v>100</v>
      </c>
      <c r="K18" s="13">
        <v>1211</v>
      </c>
      <c r="L18" s="12">
        <f t="shared" ref="L18:L27" si="12">$E$1*J18</f>
        <v>229.99999999999997</v>
      </c>
      <c r="M18" s="19">
        <f t="shared" ref="M18:M27" si="13">K18-L18</f>
        <v>981</v>
      </c>
      <c r="N18" s="16">
        <f t="shared" ref="N18:N27" si="14">M18/J18</f>
        <v>9.81</v>
      </c>
      <c r="O18" s="24">
        <v>71</v>
      </c>
      <c r="P18" s="13">
        <v>1291</v>
      </c>
      <c r="Q18" s="12">
        <f t="shared" ref="Q18:Q27" si="15">$E$1*O18</f>
        <v>163.29999999999998</v>
      </c>
      <c r="R18" s="19">
        <f t="shared" ref="R18:R27" si="16">P18-Q18</f>
        <v>1127.7</v>
      </c>
      <c r="S18" s="16">
        <f t="shared" ref="S18:S27" si="17">R18/O18</f>
        <v>15.883098591549297</v>
      </c>
    </row>
    <row r="19" spans="4:19" ht="15.75" thickBot="1">
      <c r="D19">
        <v>120</v>
      </c>
      <c r="E19" s="17">
        <v>118</v>
      </c>
      <c r="F19" s="13">
        <v>486</v>
      </c>
      <c r="G19" s="12">
        <f t="shared" si="9"/>
        <v>271.39999999999998</v>
      </c>
      <c r="H19" s="19">
        <f t="shared" si="10"/>
        <v>214.60000000000002</v>
      </c>
      <c r="I19" s="16">
        <f t="shared" si="11"/>
        <v>1.8186440677966103</v>
      </c>
      <c r="J19" s="24">
        <v>85</v>
      </c>
      <c r="K19" s="13">
        <v>-139</v>
      </c>
      <c r="L19" s="12">
        <f t="shared" si="12"/>
        <v>195.49999999999997</v>
      </c>
      <c r="M19" s="19">
        <f t="shared" si="13"/>
        <v>-334.5</v>
      </c>
      <c r="N19" s="16">
        <f t="shared" si="14"/>
        <v>-3.9352941176470586</v>
      </c>
      <c r="O19" s="24">
        <v>59</v>
      </c>
      <c r="P19" s="13">
        <v>502</v>
      </c>
      <c r="Q19" s="12">
        <f t="shared" si="15"/>
        <v>135.69999999999999</v>
      </c>
      <c r="R19" s="19">
        <f t="shared" si="16"/>
        <v>366.3</v>
      </c>
      <c r="S19" s="16">
        <f t="shared" si="17"/>
        <v>6.208474576271187</v>
      </c>
    </row>
    <row r="20" spans="4:19" ht="15.75" thickBot="1">
      <c r="D20">
        <v>150</v>
      </c>
      <c r="E20" s="17">
        <v>98</v>
      </c>
      <c r="F20" s="13">
        <v>585</v>
      </c>
      <c r="G20" s="12">
        <f t="shared" si="9"/>
        <v>225.39999999999998</v>
      </c>
      <c r="H20" s="19">
        <f t="shared" si="10"/>
        <v>359.6</v>
      </c>
      <c r="I20" s="16">
        <f t="shared" si="11"/>
        <v>3.6693877551020408</v>
      </c>
      <c r="J20" s="24">
        <v>71</v>
      </c>
      <c r="K20" s="13">
        <v>554</v>
      </c>
      <c r="L20" s="12">
        <f t="shared" si="12"/>
        <v>163.29999999999998</v>
      </c>
      <c r="M20" s="19">
        <f t="shared" si="13"/>
        <v>390.70000000000005</v>
      </c>
      <c r="N20" s="16">
        <f t="shared" si="14"/>
        <v>5.5028169014084511</v>
      </c>
      <c r="O20" s="24">
        <v>51</v>
      </c>
      <c r="P20" s="13">
        <v>1246</v>
      </c>
      <c r="Q20" s="12">
        <f t="shared" si="15"/>
        <v>117.3</v>
      </c>
      <c r="R20" s="19">
        <f t="shared" si="16"/>
        <v>1128.7</v>
      </c>
      <c r="S20" s="16">
        <f t="shared" si="17"/>
        <v>22.131372549019609</v>
      </c>
    </row>
    <row r="21" spans="4:19" ht="15.75" thickBot="1">
      <c r="D21">
        <v>180</v>
      </c>
      <c r="E21" s="17">
        <v>85</v>
      </c>
      <c r="F21" s="13">
        <v>698</v>
      </c>
      <c r="G21" s="12">
        <f t="shared" si="9"/>
        <v>195.49999999999997</v>
      </c>
      <c r="H21" s="19">
        <f t="shared" si="10"/>
        <v>502.5</v>
      </c>
      <c r="I21" s="16">
        <f t="shared" si="11"/>
        <v>5.9117647058823533</v>
      </c>
      <c r="J21" s="24">
        <v>54</v>
      </c>
      <c r="K21" s="13">
        <v>1204</v>
      </c>
      <c r="L21" s="12">
        <f t="shared" si="12"/>
        <v>124.19999999999999</v>
      </c>
      <c r="M21" s="19">
        <f t="shared" si="13"/>
        <v>1079.8</v>
      </c>
      <c r="N21" s="16">
        <f t="shared" si="14"/>
        <v>19.996296296296297</v>
      </c>
      <c r="O21" s="24">
        <v>42</v>
      </c>
      <c r="P21" s="13">
        <v>1103</v>
      </c>
      <c r="Q21" s="12">
        <f t="shared" si="15"/>
        <v>96.6</v>
      </c>
      <c r="R21" s="19">
        <f t="shared" si="16"/>
        <v>1006.4</v>
      </c>
      <c r="S21" s="16">
        <f t="shared" si="17"/>
        <v>23.961904761904762</v>
      </c>
    </row>
    <row r="22" spans="4:19" ht="15.75" thickBot="1">
      <c r="D22">
        <v>240</v>
      </c>
      <c r="E22" s="17">
        <v>65</v>
      </c>
      <c r="F22" s="13">
        <v>711</v>
      </c>
      <c r="G22" s="12">
        <f t="shared" si="9"/>
        <v>149.5</v>
      </c>
      <c r="H22" s="19">
        <f t="shared" si="10"/>
        <v>561.5</v>
      </c>
      <c r="I22" s="16">
        <f t="shared" si="11"/>
        <v>8.638461538461538</v>
      </c>
      <c r="J22" s="24">
        <v>44</v>
      </c>
      <c r="K22" s="13">
        <v>1332</v>
      </c>
      <c r="L22" s="12">
        <f t="shared" si="12"/>
        <v>101.19999999999999</v>
      </c>
      <c r="M22" s="19">
        <f t="shared" si="13"/>
        <v>1230.8</v>
      </c>
      <c r="N22" s="16">
        <f t="shared" si="14"/>
        <v>27.972727272727273</v>
      </c>
      <c r="O22" s="24">
        <v>29</v>
      </c>
      <c r="P22" s="13">
        <v>1858</v>
      </c>
      <c r="Q22" s="12">
        <f t="shared" si="15"/>
        <v>66.699999999999989</v>
      </c>
      <c r="R22" s="19">
        <f t="shared" si="16"/>
        <v>1791.3</v>
      </c>
      <c r="S22" s="16">
        <f t="shared" si="17"/>
        <v>61.768965517241377</v>
      </c>
    </row>
    <row r="23" spans="4:19" ht="15.75" thickBot="1">
      <c r="D23">
        <v>300</v>
      </c>
      <c r="E23" s="17">
        <v>52</v>
      </c>
      <c r="F23" s="12">
        <v>1049</v>
      </c>
      <c r="G23" s="12">
        <f t="shared" si="9"/>
        <v>119.6</v>
      </c>
      <c r="H23" s="19">
        <f t="shared" si="10"/>
        <v>929.4</v>
      </c>
      <c r="I23" s="16">
        <f t="shared" si="11"/>
        <v>17.873076923076923</v>
      </c>
      <c r="J23" s="24">
        <v>35</v>
      </c>
      <c r="K23" s="12">
        <v>972</v>
      </c>
      <c r="L23" s="12">
        <f t="shared" si="12"/>
        <v>80.5</v>
      </c>
      <c r="M23" s="18">
        <f t="shared" si="13"/>
        <v>891.5</v>
      </c>
      <c r="N23" s="16">
        <f t="shared" si="14"/>
        <v>25.471428571428572</v>
      </c>
      <c r="O23" s="24">
        <v>25</v>
      </c>
      <c r="P23" s="12">
        <v>1964</v>
      </c>
      <c r="Q23" s="12">
        <f t="shared" si="15"/>
        <v>57.499999999999993</v>
      </c>
      <c r="R23" s="18">
        <f t="shared" si="16"/>
        <v>1906.5</v>
      </c>
      <c r="S23" s="16">
        <f t="shared" si="17"/>
        <v>76.260000000000005</v>
      </c>
    </row>
    <row r="24" spans="4:19" ht="15.75" thickBot="1">
      <c r="D24">
        <v>450</v>
      </c>
      <c r="E24" s="17">
        <v>32</v>
      </c>
      <c r="F24" s="12">
        <v>1848</v>
      </c>
      <c r="G24" s="12">
        <f t="shared" si="9"/>
        <v>73.599999999999994</v>
      </c>
      <c r="H24" s="18">
        <f t="shared" si="10"/>
        <v>1774.4</v>
      </c>
      <c r="I24" s="16">
        <f t="shared" si="11"/>
        <v>55.45</v>
      </c>
      <c r="J24" s="24">
        <v>21</v>
      </c>
      <c r="K24" s="12">
        <v>2625</v>
      </c>
      <c r="L24" s="12">
        <f t="shared" si="12"/>
        <v>48.3</v>
      </c>
      <c r="M24" s="18">
        <f t="shared" si="13"/>
        <v>2576.6999999999998</v>
      </c>
      <c r="N24" s="16">
        <f t="shared" si="14"/>
        <v>122.69999999999999</v>
      </c>
      <c r="O24" s="24">
        <v>15</v>
      </c>
      <c r="P24" s="12">
        <v>2184</v>
      </c>
      <c r="Q24" s="12">
        <f t="shared" si="15"/>
        <v>34.5</v>
      </c>
      <c r="R24" s="18">
        <f t="shared" si="16"/>
        <v>2149.5</v>
      </c>
      <c r="S24" s="16">
        <f t="shared" si="17"/>
        <v>143.30000000000001</v>
      </c>
    </row>
    <row r="25" spans="4:19" ht="15.75" thickBot="1">
      <c r="D25">
        <v>600</v>
      </c>
      <c r="E25" s="20">
        <v>28</v>
      </c>
      <c r="F25" s="21">
        <v>1156</v>
      </c>
      <c r="G25" s="21">
        <f t="shared" si="9"/>
        <v>64.399999999999991</v>
      </c>
      <c r="H25" s="22">
        <f t="shared" si="10"/>
        <v>1091.5999999999999</v>
      </c>
      <c r="I25" s="16">
        <f t="shared" si="11"/>
        <v>38.98571428571428</v>
      </c>
      <c r="J25" s="25">
        <v>17</v>
      </c>
      <c r="K25" s="21">
        <v>2201</v>
      </c>
      <c r="L25" s="21">
        <f t="shared" si="12"/>
        <v>39.099999999999994</v>
      </c>
      <c r="M25" s="22">
        <f t="shared" si="13"/>
        <v>2161.9</v>
      </c>
      <c r="N25" s="16">
        <f t="shared" si="14"/>
        <v>127.17058823529412</v>
      </c>
      <c r="O25" s="25">
        <v>16</v>
      </c>
      <c r="P25" s="21">
        <v>1791</v>
      </c>
      <c r="Q25" s="21">
        <f t="shared" si="15"/>
        <v>36.799999999999997</v>
      </c>
      <c r="R25" s="22">
        <f t="shared" si="16"/>
        <v>1754.2</v>
      </c>
      <c r="S25" s="16">
        <f t="shared" si="17"/>
        <v>109.6375</v>
      </c>
    </row>
    <row r="26" spans="4:19">
      <c r="D26">
        <v>750</v>
      </c>
      <c r="E26" s="27">
        <v>19</v>
      </c>
      <c r="F26" s="28">
        <v>2083</v>
      </c>
      <c r="G26" s="28">
        <f t="shared" si="9"/>
        <v>43.699999999999996</v>
      </c>
      <c r="H26" s="100">
        <f t="shared" si="10"/>
        <v>2039.3</v>
      </c>
      <c r="I26" s="101">
        <f t="shared" si="11"/>
        <v>107.33157894736841</v>
      </c>
      <c r="J26" s="29">
        <v>14</v>
      </c>
      <c r="K26" s="28">
        <v>1668</v>
      </c>
      <c r="L26" s="28">
        <f t="shared" si="12"/>
        <v>32.199999999999996</v>
      </c>
      <c r="M26" s="101">
        <f t="shared" si="13"/>
        <v>1635.8</v>
      </c>
      <c r="N26" s="101">
        <f t="shared" si="14"/>
        <v>116.84285714285714</v>
      </c>
      <c r="O26" s="29">
        <v>14</v>
      </c>
      <c r="P26" s="28">
        <v>1466</v>
      </c>
      <c r="Q26" s="28">
        <f t="shared" si="15"/>
        <v>32.199999999999996</v>
      </c>
      <c r="R26" s="101">
        <f t="shared" si="16"/>
        <v>1433.8</v>
      </c>
      <c r="S26" s="101">
        <f t="shared" si="17"/>
        <v>102.41428571428571</v>
      </c>
    </row>
    <row r="27" spans="4:19">
      <c r="D27">
        <v>900</v>
      </c>
      <c r="E27" s="27">
        <v>20</v>
      </c>
      <c r="F27" s="28">
        <v>2131</v>
      </c>
      <c r="G27" s="28">
        <f t="shared" si="9"/>
        <v>46</v>
      </c>
      <c r="H27" s="100">
        <f t="shared" si="10"/>
        <v>2085</v>
      </c>
      <c r="I27" s="101">
        <f t="shared" si="11"/>
        <v>104.25</v>
      </c>
      <c r="J27" s="29">
        <v>17</v>
      </c>
      <c r="K27" s="28">
        <v>1262</v>
      </c>
      <c r="L27" s="28">
        <f t="shared" si="12"/>
        <v>39.099999999999994</v>
      </c>
      <c r="M27" s="101">
        <f t="shared" si="13"/>
        <v>1222.9000000000001</v>
      </c>
      <c r="N27" s="101">
        <f t="shared" si="14"/>
        <v>71.935294117647061</v>
      </c>
      <c r="O27" s="29">
        <v>13</v>
      </c>
      <c r="P27" s="28">
        <v>1164</v>
      </c>
      <c r="Q27" s="28">
        <f t="shared" si="15"/>
        <v>29.9</v>
      </c>
      <c r="R27" s="101">
        <f t="shared" si="16"/>
        <v>1134.0999999999999</v>
      </c>
      <c r="S27" s="101">
        <f t="shared" si="17"/>
        <v>87.238461538461536</v>
      </c>
    </row>
    <row r="28" spans="4:19">
      <c r="E28" s="10">
        <f>SUM(E17:E27)</f>
        <v>900</v>
      </c>
      <c r="H28" s="10">
        <f>SUM(H17:H27)</f>
        <v>11031</v>
      </c>
      <c r="J28" s="10">
        <f>SUM(J17:J27)</f>
        <v>611</v>
      </c>
      <c r="M28" s="10">
        <f>SUM(M17:M27)</f>
        <v>12632.699999999999</v>
      </c>
      <c r="O28" s="10">
        <f>SUM(O17:O27)</f>
        <v>442</v>
      </c>
      <c r="R28" s="10">
        <f>SUM(R17:R27)</f>
        <v>14787.4</v>
      </c>
    </row>
    <row r="29" spans="4:19">
      <c r="E29" s="10">
        <f>AVERAGE(E19:E27)</f>
        <v>57.444444444444443</v>
      </c>
      <c r="H29" s="10">
        <f>AVERAGE(H19:H27)</f>
        <v>1061.9888888888891</v>
      </c>
      <c r="J29" s="10">
        <f>AVERAGE(J19:J27)</f>
        <v>39.777777777777779</v>
      </c>
      <c r="M29" s="10">
        <f>AVERAGE(M19:M27)</f>
        <v>1206.1777777777777</v>
      </c>
      <c r="O29" s="10">
        <f>AVERAGE(O19:O27)</f>
        <v>29.333333333333332</v>
      </c>
      <c r="R29" s="10">
        <f>AVERAGE(R19:R27)</f>
        <v>1407.8666666666668</v>
      </c>
    </row>
    <row r="30" spans="4:19">
      <c r="E30">
        <f>STDEV(E17:E27)</f>
        <v>65.756852390938207</v>
      </c>
      <c r="H30">
        <f>STDEV(H17:H27)</f>
        <v>669.52825753388754</v>
      </c>
      <c r="J30">
        <f>STDEV(J17:J27)</f>
        <v>43.621929430880598</v>
      </c>
      <c r="M30">
        <f>STDEV(M17:M27)</f>
        <v>794.54799866453538</v>
      </c>
      <c r="O30">
        <f>STDEV(O17:O27)</f>
        <v>29.812139077289242</v>
      </c>
      <c r="R30">
        <f>STDEV(R17:R27)</f>
        <v>517.1852346201415</v>
      </c>
    </row>
    <row r="34" spans="3:19" ht="15.75" thickBot="1">
      <c r="C34">
        <v>2124</v>
      </c>
      <c r="E34">
        <v>100</v>
      </c>
      <c r="J34">
        <v>125</v>
      </c>
      <c r="O34">
        <v>150</v>
      </c>
    </row>
    <row r="35" spans="3:19" ht="15.75" thickBot="1">
      <c r="D35">
        <v>60</v>
      </c>
      <c r="E35" s="14">
        <v>232</v>
      </c>
      <c r="F35" s="15">
        <v>1212</v>
      </c>
      <c r="G35" s="15">
        <f>$E$1*E35</f>
        <v>533.59999999999991</v>
      </c>
      <c r="H35" s="16">
        <f>F35-G35</f>
        <v>678.40000000000009</v>
      </c>
      <c r="I35" s="16">
        <f>H35/E35</f>
        <v>2.9241379310344833</v>
      </c>
      <c r="J35" s="14">
        <v>153</v>
      </c>
      <c r="K35" s="23">
        <v>1148</v>
      </c>
      <c r="L35" s="15">
        <f>$E$1*J35</f>
        <v>351.9</v>
      </c>
      <c r="M35" s="16">
        <f>K35-L35</f>
        <v>796.1</v>
      </c>
      <c r="N35" s="16">
        <f>M35/J35</f>
        <v>5.2032679738562093</v>
      </c>
      <c r="O35" s="14">
        <v>123</v>
      </c>
      <c r="P35" s="23">
        <v>941</v>
      </c>
      <c r="Q35" s="15">
        <f>$E$1*O35</f>
        <v>282.89999999999998</v>
      </c>
      <c r="R35" s="16">
        <f>P35-Q35</f>
        <v>658.1</v>
      </c>
      <c r="S35" s="16">
        <f>R35/O35</f>
        <v>5.3504065040650408</v>
      </c>
    </row>
    <row r="36" spans="3:19" ht="15.75" thickBot="1">
      <c r="D36">
        <v>90</v>
      </c>
      <c r="E36" s="17">
        <v>151</v>
      </c>
      <c r="F36" s="13">
        <v>1142</v>
      </c>
      <c r="G36" s="12">
        <f t="shared" ref="G36:G45" si="18">$E$1*E36</f>
        <v>347.29999999999995</v>
      </c>
      <c r="H36" s="18">
        <f t="shared" ref="H36:H45" si="19">F36-G36</f>
        <v>794.7</v>
      </c>
      <c r="I36" s="16">
        <f t="shared" ref="I36:I45" si="20">H36/E36</f>
        <v>5.2629139072847684</v>
      </c>
      <c r="J36" s="24">
        <v>100</v>
      </c>
      <c r="K36" s="13">
        <v>1211</v>
      </c>
      <c r="L36" s="12">
        <f t="shared" ref="L36:L45" si="21">$E$1*J36</f>
        <v>229.99999999999997</v>
      </c>
      <c r="M36" s="19">
        <f t="shared" ref="M36:M45" si="22">K36-L36</f>
        <v>981</v>
      </c>
      <c r="N36" s="16">
        <f t="shared" ref="N36:N45" si="23">M36/J36</f>
        <v>9.81</v>
      </c>
      <c r="O36" s="24">
        <v>85</v>
      </c>
      <c r="P36" s="13">
        <v>1161</v>
      </c>
      <c r="Q36" s="12">
        <f t="shared" ref="Q36:Q45" si="24">$E$1*O36</f>
        <v>195.49999999999997</v>
      </c>
      <c r="R36" s="19">
        <f t="shared" ref="R36:R45" si="25">P36-Q36</f>
        <v>965.5</v>
      </c>
      <c r="S36" s="16">
        <f t="shared" ref="S36:S45" si="26">R36/O36</f>
        <v>11.358823529411765</v>
      </c>
    </row>
    <row r="37" spans="3:19" ht="15.75" thickBot="1">
      <c r="D37">
        <v>120</v>
      </c>
      <c r="E37" s="17">
        <v>118</v>
      </c>
      <c r="F37" s="13">
        <v>486</v>
      </c>
      <c r="G37" s="12">
        <f t="shared" si="18"/>
        <v>271.39999999999998</v>
      </c>
      <c r="H37" s="19">
        <f t="shared" si="19"/>
        <v>214.60000000000002</v>
      </c>
      <c r="I37" s="16">
        <f t="shared" si="20"/>
        <v>1.8186440677966103</v>
      </c>
      <c r="J37" s="24">
        <v>85</v>
      </c>
      <c r="K37" s="13">
        <v>-139</v>
      </c>
      <c r="L37" s="12">
        <f t="shared" si="21"/>
        <v>195.49999999999997</v>
      </c>
      <c r="M37" s="19">
        <f t="shared" si="22"/>
        <v>-334.5</v>
      </c>
      <c r="N37" s="16">
        <f t="shared" si="23"/>
        <v>-3.9352941176470586</v>
      </c>
      <c r="O37" s="24">
        <v>70</v>
      </c>
      <c r="P37" s="13">
        <v>798</v>
      </c>
      <c r="Q37" s="12">
        <f t="shared" si="24"/>
        <v>161</v>
      </c>
      <c r="R37" s="19">
        <f t="shared" si="25"/>
        <v>637</v>
      </c>
      <c r="S37" s="16">
        <f t="shared" si="26"/>
        <v>9.1</v>
      </c>
    </row>
    <row r="38" spans="3:19" ht="15.75" thickBot="1">
      <c r="D38">
        <v>150</v>
      </c>
      <c r="E38" s="17">
        <v>98</v>
      </c>
      <c r="F38" s="13">
        <v>585</v>
      </c>
      <c r="G38" s="12">
        <f t="shared" si="18"/>
        <v>225.39999999999998</v>
      </c>
      <c r="H38" s="19">
        <f t="shared" si="19"/>
        <v>359.6</v>
      </c>
      <c r="I38" s="16">
        <f t="shared" si="20"/>
        <v>3.6693877551020408</v>
      </c>
      <c r="J38" s="24">
        <v>71</v>
      </c>
      <c r="K38" s="13">
        <v>554</v>
      </c>
      <c r="L38" s="12">
        <f t="shared" si="21"/>
        <v>163.29999999999998</v>
      </c>
      <c r="M38" s="19">
        <f t="shared" si="22"/>
        <v>390.70000000000005</v>
      </c>
      <c r="N38" s="16">
        <f t="shared" si="23"/>
        <v>5.5028169014084511</v>
      </c>
      <c r="O38" s="24">
        <v>57</v>
      </c>
      <c r="P38" s="13">
        <v>1511</v>
      </c>
      <c r="Q38" s="12">
        <f t="shared" si="24"/>
        <v>131.1</v>
      </c>
      <c r="R38" s="19">
        <f t="shared" si="25"/>
        <v>1379.9</v>
      </c>
      <c r="S38" s="16">
        <f t="shared" si="26"/>
        <v>24.208771929824564</v>
      </c>
    </row>
    <row r="39" spans="3:19" ht="15.75" thickBot="1">
      <c r="D39">
        <v>180</v>
      </c>
      <c r="E39" s="17">
        <v>85</v>
      </c>
      <c r="F39" s="13">
        <v>698</v>
      </c>
      <c r="G39" s="12">
        <f t="shared" si="18"/>
        <v>195.49999999999997</v>
      </c>
      <c r="H39" s="19">
        <f t="shared" si="19"/>
        <v>502.5</v>
      </c>
      <c r="I39" s="16">
        <f t="shared" si="20"/>
        <v>5.9117647058823533</v>
      </c>
      <c r="J39" s="24">
        <v>54</v>
      </c>
      <c r="K39" s="13">
        <v>1204</v>
      </c>
      <c r="L39" s="12">
        <f t="shared" si="21"/>
        <v>124.19999999999999</v>
      </c>
      <c r="M39" s="19">
        <f t="shared" si="22"/>
        <v>1079.8</v>
      </c>
      <c r="N39" s="16">
        <f t="shared" si="23"/>
        <v>19.996296296296297</v>
      </c>
      <c r="O39" s="24">
        <v>50</v>
      </c>
      <c r="P39" s="13">
        <v>1648</v>
      </c>
      <c r="Q39" s="12">
        <f t="shared" si="24"/>
        <v>114.99999999999999</v>
      </c>
      <c r="R39" s="19">
        <f t="shared" si="25"/>
        <v>1533</v>
      </c>
      <c r="S39" s="16">
        <f t="shared" si="26"/>
        <v>30.66</v>
      </c>
    </row>
    <row r="40" spans="3:19" ht="15.75" thickBot="1">
      <c r="D40">
        <v>240</v>
      </c>
      <c r="E40" s="17">
        <v>65</v>
      </c>
      <c r="F40" s="13">
        <v>711</v>
      </c>
      <c r="G40" s="12">
        <f t="shared" si="18"/>
        <v>149.5</v>
      </c>
      <c r="H40" s="19">
        <f t="shared" si="19"/>
        <v>561.5</v>
      </c>
      <c r="I40" s="16">
        <f t="shared" si="20"/>
        <v>8.638461538461538</v>
      </c>
      <c r="J40" s="24">
        <v>44</v>
      </c>
      <c r="K40" s="13">
        <v>1332</v>
      </c>
      <c r="L40" s="12">
        <f t="shared" si="21"/>
        <v>101.19999999999999</v>
      </c>
      <c r="M40" s="19">
        <f t="shared" si="22"/>
        <v>1230.8</v>
      </c>
      <c r="N40" s="16">
        <f t="shared" si="23"/>
        <v>27.972727272727273</v>
      </c>
      <c r="O40" s="24">
        <v>35</v>
      </c>
      <c r="P40" s="13">
        <v>1945</v>
      </c>
      <c r="Q40" s="12">
        <f t="shared" si="24"/>
        <v>80.5</v>
      </c>
      <c r="R40" s="19">
        <f t="shared" si="25"/>
        <v>1864.5</v>
      </c>
      <c r="S40" s="16">
        <f t="shared" si="26"/>
        <v>53.271428571428572</v>
      </c>
    </row>
    <row r="41" spans="3:19" ht="15.75" thickBot="1">
      <c r="D41">
        <v>300</v>
      </c>
      <c r="E41" s="17">
        <v>52</v>
      </c>
      <c r="F41" s="12">
        <v>1049</v>
      </c>
      <c r="G41" s="12">
        <f t="shared" si="18"/>
        <v>119.6</v>
      </c>
      <c r="H41" s="19">
        <f t="shared" si="19"/>
        <v>929.4</v>
      </c>
      <c r="I41" s="16">
        <f t="shared" si="20"/>
        <v>17.873076923076923</v>
      </c>
      <c r="J41" s="24">
        <v>35</v>
      </c>
      <c r="K41" s="12">
        <v>972</v>
      </c>
      <c r="L41" s="12">
        <f t="shared" si="21"/>
        <v>80.5</v>
      </c>
      <c r="M41" s="18">
        <f t="shared" si="22"/>
        <v>891.5</v>
      </c>
      <c r="N41" s="16">
        <f t="shared" si="23"/>
        <v>25.471428571428572</v>
      </c>
      <c r="O41" s="24">
        <v>26</v>
      </c>
      <c r="P41" s="12">
        <v>2091</v>
      </c>
      <c r="Q41" s="12">
        <f t="shared" si="24"/>
        <v>59.8</v>
      </c>
      <c r="R41" s="18">
        <f t="shared" si="25"/>
        <v>2031.2</v>
      </c>
      <c r="S41" s="16">
        <f t="shared" si="26"/>
        <v>78.123076923076923</v>
      </c>
    </row>
    <row r="42" spans="3:19" ht="15.75" thickBot="1">
      <c r="D42">
        <v>450</v>
      </c>
      <c r="E42" s="17">
        <v>32</v>
      </c>
      <c r="F42" s="12">
        <v>1848</v>
      </c>
      <c r="G42" s="12">
        <f t="shared" si="18"/>
        <v>73.599999999999994</v>
      </c>
      <c r="H42" s="18">
        <f t="shared" si="19"/>
        <v>1774.4</v>
      </c>
      <c r="I42" s="16">
        <f t="shared" si="20"/>
        <v>55.45</v>
      </c>
      <c r="J42" s="24">
        <v>21</v>
      </c>
      <c r="K42" s="12">
        <v>2625</v>
      </c>
      <c r="L42" s="12">
        <f t="shared" si="21"/>
        <v>48.3</v>
      </c>
      <c r="M42" s="18">
        <f t="shared" si="22"/>
        <v>2576.6999999999998</v>
      </c>
      <c r="N42" s="16">
        <f t="shared" si="23"/>
        <v>122.69999999999999</v>
      </c>
      <c r="O42" s="24">
        <v>21</v>
      </c>
      <c r="P42" s="12">
        <v>1870</v>
      </c>
      <c r="Q42" s="12">
        <f t="shared" si="24"/>
        <v>48.3</v>
      </c>
      <c r="R42" s="18">
        <f t="shared" si="25"/>
        <v>1821.7</v>
      </c>
      <c r="S42" s="16">
        <f t="shared" si="26"/>
        <v>86.747619047619054</v>
      </c>
    </row>
    <row r="43" spans="3:19" ht="15.75" thickBot="1">
      <c r="D43">
        <v>600</v>
      </c>
      <c r="E43" s="20">
        <v>28</v>
      </c>
      <c r="F43" s="21">
        <v>1156</v>
      </c>
      <c r="G43" s="21">
        <f t="shared" si="18"/>
        <v>64.399999999999991</v>
      </c>
      <c r="H43" s="22">
        <f t="shared" si="19"/>
        <v>1091.5999999999999</v>
      </c>
      <c r="I43" s="16">
        <f t="shared" si="20"/>
        <v>38.98571428571428</v>
      </c>
      <c r="J43" s="25">
        <v>17</v>
      </c>
      <c r="K43" s="21">
        <v>2201</v>
      </c>
      <c r="L43" s="21">
        <f t="shared" si="21"/>
        <v>39.099999999999994</v>
      </c>
      <c r="M43" s="22">
        <f t="shared" si="22"/>
        <v>2161.9</v>
      </c>
      <c r="N43" s="16">
        <f t="shared" si="23"/>
        <v>127.17058823529412</v>
      </c>
      <c r="O43" s="25">
        <v>19</v>
      </c>
      <c r="P43" s="21">
        <v>1809</v>
      </c>
      <c r="Q43" s="21">
        <f t="shared" si="24"/>
        <v>43.699999999999996</v>
      </c>
      <c r="R43" s="22">
        <f t="shared" si="25"/>
        <v>1765.3</v>
      </c>
      <c r="S43" s="16">
        <f t="shared" si="26"/>
        <v>92.910526315789468</v>
      </c>
    </row>
    <row r="44" spans="3:19">
      <c r="D44">
        <v>750</v>
      </c>
      <c r="E44" s="27">
        <v>19</v>
      </c>
      <c r="F44" s="28">
        <v>2083</v>
      </c>
      <c r="G44" s="28">
        <f t="shared" si="18"/>
        <v>43.699999999999996</v>
      </c>
      <c r="H44" s="100">
        <f t="shared" si="19"/>
        <v>2039.3</v>
      </c>
      <c r="I44" s="101">
        <f t="shared" si="20"/>
        <v>107.33157894736841</v>
      </c>
      <c r="J44" s="29">
        <v>14</v>
      </c>
      <c r="K44" s="28">
        <v>1668</v>
      </c>
      <c r="L44" s="28">
        <f t="shared" si="21"/>
        <v>32.199999999999996</v>
      </c>
      <c r="M44" s="101">
        <f t="shared" si="22"/>
        <v>1635.8</v>
      </c>
      <c r="N44" s="101">
        <f t="shared" si="23"/>
        <v>116.84285714285714</v>
      </c>
      <c r="O44" s="29">
        <v>18</v>
      </c>
      <c r="P44" s="28">
        <v>1885</v>
      </c>
      <c r="Q44" s="28">
        <f t="shared" si="24"/>
        <v>41.4</v>
      </c>
      <c r="R44" s="101">
        <f t="shared" si="25"/>
        <v>1843.6</v>
      </c>
      <c r="S44" s="101">
        <f t="shared" si="26"/>
        <v>102.42222222222222</v>
      </c>
    </row>
    <row r="45" spans="3:19">
      <c r="D45">
        <v>900</v>
      </c>
      <c r="E45" s="27">
        <v>20</v>
      </c>
      <c r="F45" s="28">
        <v>2131</v>
      </c>
      <c r="G45" s="28">
        <f t="shared" si="18"/>
        <v>46</v>
      </c>
      <c r="H45" s="100">
        <f t="shared" si="19"/>
        <v>2085</v>
      </c>
      <c r="I45" s="101">
        <f t="shared" si="20"/>
        <v>104.25</v>
      </c>
      <c r="J45" s="29">
        <v>17</v>
      </c>
      <c r="K45" s="28">
        <v>1262</v>
      </c>
      <c r="L45" s="28">
        <f t="shared" si="21"/>
        <v>39.099999999999994</v>
      </c>
      <c r="M45" s="101">
        <f t="shared" si="22"/>
        <v>1222.9000000000001</v>
      </c>
      <c r="N45" s="101">
        <f t="shared" si="23"/>
        <v>71.935294117647061</v>
      </c>
      <c r="O45" s="29">
        <v>18</v>
      </c>
      <c r="P45" s="28">
        <v>1907</v>
      </c>
      <c r="Q45" s="28">
        <f t="shared" si="24"/>
        <v>41.4</v>
      </c>
      <c r="R45" s="101">
        <f t="shared" si="25"/>
        <v>1865.6</v>
      </c>
      <c r="S45" s="101">
        <f t="shared" si="26"/>
        <v>103.64444444444445</v>
      </c>
    </row>
    <row r="46" spans="3:19">
      <c r="E46" s="10">
        <f>SUM(E35:E45)</f>
        <v>900</v>
      </c>
      <c r="H46" s="10">
        <f>SUM(H35:H45)</f>
        <v>11031</v>
      </c>
      <c r="J46" s="10">
        <f>SUM(J35:J45)</f>
        <v>611</v>
      </c>
      <c r="M46" s="10">
        <f>SUM(M35:M45)</f>
        <v>12632.699999999999</v>
      </c>
      <c r="O46" s="10">
        <f>SUM(O35:O45)</f>
        <v>522</v>
      </c>
      <c r="R46" s="10">
        <f>SUM(R35:R45)</f>
        <v>16365.400000000001</v>
      </c>
    </row>
    <row r="47" spans="3:19">
      <c r="E47" s="10">
        <f>AVERAGE(E37:E45)</f>
        <v>57.444444444444443</v>
      </c>
      <c r="H47" s="10">
        <f>AVERAGE(H37:H45)</f>
        <v>1061.9888888888891</v>
      </c>
      <c r="J47" s="10">
        <f>AVERAGE(J37:J45)</f>
        <v>39.777777777777779</v>
      </c>
      <c r="M47" s="10">
        <f>AVERAGE(M37:M45)</f>
        <v>1206.1777777777777</v>
      </c>
      <c r="O47" s="10">
        <f>AVERAGE(O37:O45)</f>
        <v>34.888888888888886</v>
      </c>
      <c r="R47" s="10">
        <f>AVERAGE(R37:R45)</f>
        <v>1637.9777777777776</v>
      </c>
    </row>
    <row r="48" spans="3:19">
      <c r="E48">
        <f>STDEV(E35:E45)</f>
        <v>65.756852390938207</v>
      </c>
      <c r="H48">
        <f>STDEV(H35:H45)</f>
        <v>669.52825753388754</v>
      </c>
      <c r="J48">
        <f>STDEV(J35:J45)</f>
        <v>43.621929430880598</v>
      </c>
      <c r="M48">
        <f>STDEV(M35:M45)</f>
        <v>794.54799866453538</v>
      </c>
      <c r="O48">
        <f>STDEV(O35:O45)</f>
        <v>34.033406048656474</v>
      </c>
      <c r="R48">
        <f>STDEV(R35:R45)</f>
        <v>509.28909721832292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1:V16"/>
  <sheetViews>
    <sheetView topLeftCell="D1" zoomScale="85" zoomScaleNormal="85" workbookViewId="0">
      <selection activeCell="H45" sqref="H45"/>
    </sheetView>
  </sheetViews>
  <sheetFormatPr defaultRowHeight="15"/>
  <cols>
    <col min="3" max="3" width="8.28515625" customWidth="1"/>
    <col min="4" max="5" width="7.85546875" customWidth="1"/>
    <col min="6" max="6" width="17.140625" style="10" customWidth="1"/>
    <col min="7" max="7" width="11.28515625" customWidth="1"/>
    <col min="8" max="8" width="8.42578125" customWidth="1"/>
    <col min="9" max="9" width="6.28515625" customWidth="1"/>
    <col min="10" max="10" width="12.140625" customWidth="1"/>
    <col min="11" max="12" width="13.140625" customWidth="1"/>
    <col min="16" max="16" width="12.140625" customWidth="1"/>
    <col min="17" max="17" width="10" customWidth="1"/>
    <col min="19" max="19" width="7.5703125" customWidth="1"/>
    <col min="20" max="20" width="13.140625" customWidth="1"/>
    <col min="21" max="21" width="12.42578125" customWidth="1"/>
  </cols>
  <sheetData>
    <row r="1" spans="3:22" ht="15.75" thickBot="1">
      <c r="D1" t="s">
        <v>14</v>
      </c>
      <c r="E1" s="10">
        <v>2.2999999999999998</v>
      </c>
    </row>
    <row r="2" spans="3:22" ht="15.75" thickBot="1">
      <c r="F2" s="115">
        <f>SUM(F5:F16)</f>
        <v>13915</v>
      </c>
      <c r="K2" s="115">
        <f>SUM(K5:K16)</f>
        <v>12192.3</v>
      </c>
      <c r="P2" s="115">
        <f>SUM(P5:P16)</f>
        <v>13582</v>
      </c>
      <c r="U2" s="115">
        <f>SUM(U5:U16)</f>
        <v>11719</v>
      </c>
    </row>
    <row r="3" spans="3:22" ht="15.75" thickBot="1">
      <c r="F3" s="115">
        <f>AVERAGE(F5:F16)</f>
        <v>1159.5833333333333</v>
      </c>
      <c r="K3" s="115">
        <f>AVERAGE(K5:K16)</f>
        <v>1016.025</v>
      </c>
      <c r="P3" s="115">
        <f>AVERAGE(P5:P16)</f>
        <v>1131.8333333333333</v>
      </c>
      <c r="U3" s="115">
        <f>AVERAGE(U5:U16)</f>
        <v>976.58333333333337</v>
      </c>
    </row>
    <row r="4" spans="3:22" ht="15.75" thickBot="1">
      <c r="C4">
        <v>212</v>
      </c>
      <c r="F4" s="115">
        <f>STDEV(F5:F16)</f>
        <v>462.96543329307252</v>
      </c>
      <c r="K4" s="115">
        <f>STDEV(K5:K16)</f>
        <v>545.7444225759225</v>
      </c>
      <c r="M4">
        <v>2120</v>
      </c>
      <c r="P4" s="115">
        <f>STDEV(P5:P16)</f>
        <v>391.39513476172829</v>
      </c>
      <c r="U4" s="115">
        <f>STDEV(U5:U16)</f>
        <v>449.92996997175885</v>
      </c>
    </row>
    <row r="5" spans="3:22" ht="15.75" thickBot="1">
      <c r="C5" s="111" t="s">
        <v>30</v>
      </c>
      <c r="D5" s="111">
        <v>45</v>
      </c>
      <c r="E5" s="111">
        <v>170</v>
      </c>
      <c r="F5" s="115">
        <v>841</v>
      </c>
      <c r="G5" s="111">
        <v>4.9470000000000001</v>
      </c>
      <c r="H5" s="111" t="s">
        <v>31</v>
      </c>
      <c r="I5" s="111">
        <v>24</v>
      </c>
      <c r="J5" s="15">
        <f>$E$1*E5</f>
        <v>390.99999999999994</v>
      </c>
      <c r="K5" s="16">
        <f>F5-J5</f>
        <v>450.00000000000006</v>
      </c>
      <c r="L5" s="93"/>
      <c r="M5" s="111" t="s">
        <v>30</v>
      </c>
      <c r="N5" s="111">
        <v>45</v>
      </c>
      <c r="O5" s="111">
        <v>181</v>
      </c>
      <c r="P5" s="111">
        <v>841</v>
      </c>
      <c r="Q5" s="111" t="s">
        <v>54</v>
      </c>
      <c r="R5" s="111" t="s">
        <v>31</v>
      </c>
      <c r="S5" s="111">
        <v>24</v>
      </c>
      <c r="T5" s="15">
        <f>$E$1*O5</f>
        <v>416.29999999999995</v>
      </c>
      <c r="U5" s="16">
        <f>P5-T5</f>
        <v>424.70000000000005</v>
      </c>
      <c r="V5" s="112"/>
    </row>
    <row r="6" spans="3:22" ht="15.75" thickBot="1">
      <c r="C6" s="113" t="s">
        <v>30</v>
      </c>
      <c r="D6" s="113">
        <v>60</v>
      </c>
      <c r="E6" s="113">
        <v>135</v>
      </c>
      <c r="F6" s="116">
        <v>301</v>
      </c>
      <c r="G6" s="113" t="s">
        <v>32</v>
      </c>
      <c r="H6" s="113" t="s">
        <v>33</v>
      </c>
      <c r="I6" s="113">
        <v>24</v>
      </c>
      <c r="J6" s="15">
        <f t="shared" ref="J6:J16" si="0">$E$1*E6</f>
        <v>310.5</v>
      </c>
      <c r="K6" s="16">
        <f t="shared" ref="K6:K16" si="1">F6-J6</f>
        <v>-9.5</v>
      </c>
      <c r="M6" s="113" t="s">
        <v>30</v>
      </c>
      <c r="N6" s="113">
        <v>60</v>
      </c>
      <c r="O6" s="113">
        <v>145</v>
      </c>
      <c r="P6" s="113">
        <v>789</v>
      </c>
      <c r="Q6" s="113" t="s">
        <v>55</v>
      </c>
      <c r="R6" s="113" t="s">
        <v>56</v>
      </c>
      <c r="S6" s="113">
        <v>24</v>
      </c>
      <c r="T6" s="15">
        <f t="shared" ref="T6:T16" si="2">$E$1*O6</f>
        <v>333.5</v>
      </c>
      <c r="U6" s="16">
        <f t="shared" ref="U6:U16" si="3">P6-T6</f>
        <v>455.5</v>
      </c>
      <c r="V6" s="114"/>
    </row>
    <row r="7" spans="3:22" ht="15.75" thickBot="1">
      <c r="C7" s="111" t="s">
        <v>30</v>
      </c>
      <c r="D7" s="111">
        <v>90</v>
      </c>
      <c r="E7" s="111">
        <v>93</v>
      </c>
      <c r="F7" s="115">
        <v>421</v>
      </c>
      <c r="G7" s="111" t="s">
        <v>34</v>
      </c>
      <c r="H7" s="111" t="s">
        <v>35</v>
      </c>
      <c r="I7" s="111">
        <v>24</v>
      </c>
      <c r="J7" s="15">
        <f t="shared" si="0"/>
        <v>213.89999999999998</v>
      </c>
      <c r="K7" s="16">
        <f t="shared" si="1"/>
        <v>207.10000000000002</v>
      </c>
      <c r="M7" s="111" t="s">
        <v>30</v>
      </c>
      <c r="N7" s="111">
        <v>90</v>
      </c>
      <c r="O7" s="111">
        <v>103</v>
      </c>
      <c r="P7" s="111">
        <v>669</v>
      </c>
      <c r="Q7" s="111" t="s">
        <v>57</v>
      </c>
      <c r="R7" s="111" t="s">
        <v>58</v>
      </c>
      <c r="S7" s="111">
        <v>24</v>
      </c>
      <c r="T7" s="15">
        <f t="shared" si="2"/>
        <v>236.89999999999998</v>
      </c>
      <c r="U7" s="16">
        <f t="shared" si="3"/>
        <v>432.1</v>
      </c>
      <c r="V7" s="112"/>
    </row>
    <row r="8" spans="3:22" ht="15.75" thickBot="1">
      <c r="C8" s="113" t="s">
        <v>30</v>
      </c>
      <c r="D8" s="113">
        <v>120</v>
      </c>
      <c r="E8" s="113">
        <v>71</v>
      </c>
      <c r="F8" s="116">
        <v>1233</v>
      </c>
      <c r="G8" s="113" t="s">
        <v>36</v>
      </c>
      <c r="H8" s="113" t="s">
        <v>37</v>
      </c>
      <c r="I8" s="113">
        <v>24</v>
      </c>
      <c r="J8" s="15">
        <f t="shared" si="0"/>
        <v>163.29999999999998</v>
      </c>
      <c r="K8" s="16">
        <f t="shared" si="1"/>
        <v>1069.7</v>
      </c>
      <c r="M8" s="113" t="s">
        <v>30</v>
      </c>
      <c r="N8" s="113">
        <v>120</v>
      </c>
      <c r="O8" s="113">
        <v>77</v>
      </c>
      <c r="P8" s="113">
        <v>1107</v>
      </c>
      <c r="Q8" s="113" t="s">
        <v>59</v>
      </c>
      <c r="R8" s="113" t="s">
        <v>60</v>
      </c>
      <c r="S8" s="113">
        <v>24</v>
      </c>
      <c r="T8" s="15">
        <f t="shared" si="2"/>
        <v>177.1</v>
      </c>
      <c r="U8" s="16">
        <f t="shared" si="3"/>
        <v>929.9</v>
      </c>
      <c r="V8" s="114"/>
    </row>
    <row r="9" spans="3:22" ht="15.75" thickBot="1">
      <c r="C9" s="111" t="s">
        <v>30</v>
      </c>
      <c r="D9" s="111">
        <v>150</v>
      </c>
      <c r="E9" s="111">
        <v>62</v>
      </c>
      <c r="F9" s="115">
        <v>1173</v>
      </c>
      <c r="G9" s="111" t="s">
        <v>38</v>
      </c>
      <c r="H9" s="111" t="s">
        <v>39</v>
      </c>
      <c r="I9" s="111">
        <v>24</v>
      </c>
      <c r="J9" s="15">
        <f t="shared" si="0"/>
        <v>142.6</v>
      </c>
      <c r="K9" s="16">
        <f t="shared" si="1"/>
        <v>1030.4000000000001</v>
      </c>
      <c r="M9" s="111" t="s">
        <v>30</v>
      </c>
      <c r="N9" s="111">
        <v>150</v>
      </c>
      <c r="O9" s="111">
        <v>66</v>
      </c>
      <c r="P9" s="111">
        <v>1848</v>
      </c>
      <c r="Q9" s="111" t="s">
        <v>61</v>
      </c>
      <c r="R9" s="111" t="s">
        <v>62</v>
      </c>
      <c r="S9" s="111">
        <v>24</v>
      </c>
      <c r="T9" s="15">
        <f t="shared" si="2"/>
        <v>151.79999999999998</v>
      </c>
      <c r="U9" s="16">
        <f t="shared" si="3"/>
        <v>1696.2</v>
      </c>
      <c r="V9" s="112"/>
    </row>
    <row r="10" spans="3:22" ht="15.75" thickBot="1">
      <c r="C10" s="113" t="s">
        <v>30</v>
      </c>
      <c r="D10" s="113">
        <v>180</v>
      </c>
      <c r="E10" s="113">
        <v>53</v>
      </c>
      <c r="F10" s="116">
        <v>1600</v>
      </c>
      <c r="G10" s="113" t="s">
        <v>40</v>
      </c>
      <c r="H10" s="113" t="s">
        <v>41</v>
      </c>
      <c r="I10" s="113">
        <v>24</v>
      </c>
      <c r="J10" s="15">
        <f t="shared" si="0"/>
        <v>121.89999999999999</v>
      </c>
      <c r="K10" s="16">
        <f t="shared" si="1"/>
        <v>1478.1</v>
      </c>
      <c r="M10" s="113" t="s">
        <v>30</v>
      </c>
      <c r="N10" s="113">
        <v>180</v>
      </c>
      <c r="O10" s="113">
        <v>59</v>
      </c>
      <c r="P10" s="113">
        <v>1118</v>
      </c>
      <c r="Q10" s="113" t="s">
        <v>63</v>
      </c>
      <c r="R10" s="113" t="s">
        <v>64</v>
      </c>
      <c r="S10" s="113">
        <v>24</v>
      </c>
      <c r="T10" s="15">
        <f t="shared" si="2"/>
        <v>135.69999999999999</v>
      </c>
      <c r="U10" s="16">
        <f t="shared" si="3"/>
        <v>982.3</v>
      </c>
      <c r="V10" s="114"/>
    </row>
    <row r="11" spans="3:22" ht="15.75" thickBot="1">
      <c r="C11" s="111" t="s">
        <v>30</v>
      </c>
      <c r="D11" s="111">
        <v>240</v>
      </c>
      <c r="E11" s="111">
        <v>41</v>
      </c>
      <c r="F11" s="115">
        <v>1327</v>
      </c>
      <c r="G11" s="111" t="s">
        <v>42</v>
      </c>
      <c r="H11" s="111" t="s">
        <v>43</v>
      </c>
      <c r="I11" s="111">
        <v>24</v>
      </c>
      <c r="J11" s="15">
        <f t="shared" si="0"/>
        <v>94.3</v>
      </c>
      <c r="K11" s="16">
        <f t="shared" si="1"/>
        <v>1232.7</v>
      </c>
      <c r="M11" s="111" t="s">
        <v>30</v>
      </c>
      <c r="N11" s="111">
        <v>240</v>
      </c>
      <c r="O11" s="111">
        <v>46</v>
      </c>
      <c r="P11" s="111">
        <v>1466</v>
      </c>
      <c r="Q11" s="111" t="s">
        <v>65</v>
      </c>
      <c r="R11" s="111" t="s">
        <v>66</v>
      </c>
      <c r="S11" s="111">
        <v>24</v>
      </c>
      <c r="T11" s="15">
        <f t="shared" si="2"/>
        <v>105.8</v>
      </c>
      <c r="U11" s="16">
        <f t="shared" si="3"/>
        <v>1360.2</v>
      </c>
      <c r="V11" s="112"/>
    </row>
    <row r="12" spans="3:22" ht="15.75" thickBot="1">
      <c r="C12" s="113" t="s">
        <v>30</v>
      </c>
      <c r="D12" s="113">
        <v>300</v>
      </c>
      <c r="E12" s="113">
        <v>34</v>
      </c>
      <c r="F12" s="116">
        <v>1369</v>
      </c>
      <c r="G12" s="113" t="s">
        <v>44</v>
      </c>
      <c r="H12" s="113" t="s">
        <v>45</v>
      </c>
      <c r="I12" s="113">
        <v>24</v>
      </c>
      <c r="J12" s="15">
        <f t="shared" si="0"/>
        <v>78.199999999999989</v>
      </c>
      <c r="K12" s="16">
        <f t="shared" si="1"/>
        <v>1290.8</v>
      </c>
      <c r="M12" s="113" t="s">
        <v>30</v>
      </c>
      <c r="N12" s="113">
        <v>300</v>
      </c>
      <c r="O12" s="113">
        <v>39</v>
      </c>
      <c r="P12" s="113">
        <v>1206</v>
      </c>
      <c r="Q12" s="113" t="s">
        <v>67</v>
      </c>
      <c r="R12" s="113" t="s">
        <v>68</v>
      </c>
      <c r="S12" s="113">
        <v>24</v>
      </c>
      <c r="T12" s="15">
        <f t="shared" si="2"/>
        <v>89.699999999999989</v>
      </c>
      <c r="U12" s="16">
        <f t="shared" si="3"/>
        <v>1116.3</v>
      </c>
      <c r="V12" s="114"/>
    </row>
    <row r="13" spans="3:22" ht="15.75" thickBot="1">
      <c r="C13" s="111" t="s">
        <v>30</v>
      </c>
      <c r="D13" s="111">
        <v>450</v>
      </c>
      <c r="E13" s="111">
        <v>26</v>
      </c>
      <c r="F13" s="115">
        <v>1917</v>
      </c>
      <c r="G13" s="111" t="s">
        <v>46</v>
      </c>
      <c r="H13" s="111" t="s">
        <v>47</v>
      </c>
      <c r="I13" s="111">
        <v>23</v>
      </c>
      <c r="J13" s="15">
        <f t="shared" si="0"/>
        <v>59.8</v>
      </c>
      <c r="K13" s="16">
        <f t="shared" si="1"/>
        <v>1857.2</v>
      </c>
      <c r="M13" s="111" t="s">
        <v>30</v>
      </c>
      <c r="N13" s="111">
        <v>450</v>
      </c>
      <c r="O13" s="111">
        <v>27</v>
      </c>
      <c r="P13" s="111">
        <v>1715</v>
      </c>
      <c r="Q13" s="111" t="s">
        <v>69</v>
      </c>
      <c r="R13" s="111" t="s">
        <v>70</v>
      </c>
      <c r="S13" s="111">
        <v>23</v>
      </c>
      <c r="T13" s="15">
        <f t="shared" si="2"/>
        <v>62.099999999999994</v>
      </c>
      <c r="U13" s="16">
        <f t="shared" si="3"/>
        <v>1652.9</v>
      </c>
      <c r="V13" s="112"/>
    </row>
    <row r="14" spans="3:22" ht="15.75" thickBot="1">
      <c r="C14" s="113" t="s">
        <v>30</v>
      </c>
      <c r="D14" s="113">
        <v>600</v>
      </c>
      <c r="E14" s="113">
        <v>24</v>
      </c>
      <c r="F14" s="116">
        <v>1255</v>
      </c>
      <c r="G14" s="113" t="s">
        <v>48</v>
      </c>
      <c r="H14" s="113" t="s">
        <v>49</v>
      </c>
      <c r="I14" s="113">
        <v>23</v>
      </c>
      <c r="J14" s="15">
        <f t="shared" si="0"/>
        <v>55.199999999999996</v>
      </c>
      <c r="K14" s="16">
        <f t="shared" si="1"/>
        <v>1199.8</v>
      </c>
      <c r="M14" s="113" t="s">
        <v>30</v>
      </c>
      <c r="N14" s="113">
        <v>600</v>
      </c>
      <c r="O14" s="113">
        <v>25</v>
      </c>
      <c r="P14" s="113">
        <v>1135</v>
      </c>
      <c r="Q14" s="113" t="s">
        <v>71</v>
      </c>
      <c r="R14" s="113" t="s">
        <v>72</v>
      </c>
      <c r="S14" s="113">
        <v>23</v>
      </c>
      <c r="T14" s="15">
        <f t="shared" si="2"/>
        <v>57.499999999999993</v>
      </c>
      <c r="U14" s="16">
        <f t="shared" si="3"/>
        <v>1077.5</v>
      </c>
      <c r="V14" s="114"/>
    </row>
    <row r="15" spans="3:22" ht="15.75" thickBot="1">
      <c r="C15" s="111" t="s">
        <v>30</v>
      </c>
      <c r="D15" s="111">
        <v>750</v>
      </c>
      <c r="E15" s="111">
        <v>20</v>
      </c>
      <c r="F15" s="115">
        <v>1008</v>
      </c>
      <c r="G15" s="111" t="s">
        <v>50</v>
      </c>
      <c r="H15" s="111" t="s">
        <v>51</v>
      </c>
      <c r="I15" s="111">
        <v>23</v>
      </c>
      <c r="J15" s="15">
        <f t="shared" si="0"/>
        <v>46</v>
      </c>
      <c r="K15" s="16">
        <f t="shared" si="1"/>
        <v>962</v>
      </c>
      <c r="M15" s="111" t="s">
        <v>30</v>
      </c>
      <c r="N15" s="111">
        <v>750</v>
      </c>
      <c r="O15" s="111">
        <v>22</v>
      </c>
      <c r="P15" s="111">
        <v>587</v>
      </c>
      <c r="Q15" s="111" t="s">
        <v>73</v>
      </c>
      <c r="R15" s="111" t="s">
        <v>74</v>
      </c>
      <c r="S15" s="111">
        <v>23</v>
      </c>
      <c r="T15" s="15">
        <f t="shared" si="2"/>
        <v>50.599999999999994</v>
      </c>
      <c r="U15" s="16">
        <f t="shared" si="3"/>
        <v>536.4</v>
      </c>
      <c r="V15" s="112"/>
    </row>
    <row r="16" spans="3:22">
      <c r="C16" s="113" t="s">
        <v>30</v>
      </c>
      <c r="D16" s="113">
        <v>900</v>
      </c>
      <c r="E16" s="113">
        <v>20</v>
      </c>
      <c r="F16" s="116">
        <v>1470</v>
      </c>
      <c r="G16" s="113" t="s">
        <v>52</v>
      </c>
      <c r="H16" s="113" t="s">
        <v>53</v>
      </c>
      <c r="I16" s="113">
        <v>23</v>
      </c>
      <c r="J16" s="15">
        <f t="shared" si="0"/>
        <v>46</v>
      </c>
      <c r="K16" s="16">
        <f t="shared" si="1"/>
        <v>1424</v>
      </c>
      <c r="M16" s="113" t="s">
        <v>30</v>
      </c>
      <c r="N16" s="113">
        <v>900</v>
      </c>
      <c r="O16" s="113">
        <v>20</v>
      </c>
      <c r="P16" s="113">
        <v>1101</v>
      </c>
      <c r="Q16" s="113" t="s">
        <v>75</v>
      </c>
      <c r="R16" s="113" t="s">
        <v>76</v>
      </c>
      <c r="S16" s="113">
        <v>23</v>
      </c>
      <c r="T16" s="15">
        <f t="shared" si="2"/>
        <v>46</v>
      </c>
      <c r="U16" s="16">
        <f t="shared" si="3"/>
        <v>1055</v>
      </c>
      <c r="V16" s="1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SR</vt:lpstr>
      <vt:lpstr>RIH9</vt:lpstr>
      <vt:lpstr>GO</vt:lpstr>
      <vt:lpstr>SRM9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2018-12-01T06:22:11Z</dcterms:created>
  <dcterms:modified xsi:type="dcterms:W3CDTF">2019-08-30T21:05:30Z</dcterms:modified>
</cp:coreProperties>
</file>