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uno\Repositorios\A2-ICD\"/>
    </mc:Choice>
  </mc:AlternateContent>
  <xr:revisionPtr revIDLastSave="0" documentId="13_ncr:1_{9FA13EB3-79A4-42A7-ABDF-EC3DE5DD4352}" xr6:coauthVersionLast="47" xr6:coauthVersionMax="47" xr10:uidLastSave="{00000000-0000-0000-0000-000000000000}"/>
  <bookViews>
    <workbookView xWindow="-108" yWindow="-108" windowWidth="23256" windowHeight="13176" firstSheet="6" activeTab="10" xr2:uid="{035700E2-21E3-45F4-837F-A70F89540653}"/>
  </bookViews>
  <sheets>
    <sheet name="Filmes" sheetId="2" state="hidden" r:id="rId1"/>
    <sheet name="Notas" sheetId="4" state="hidden" r:id="rId2"/>
    <sheet name="Generos" sheetId="7" state="hidden" r:id="rId3"/>
    <sheet name="Resenhas" sheetId="5" state="hidden" r:id="rId4"/>
    <sheet name="Planilha2" sheetId="22" state="hidden" r:id="rId5"/>
    <sheet name="Peça 1" sheetId="10" state="hidden" r:id="rId6"/>
    <sheet name="Bonitinho1" sheetId="17" r:id="rId7"/>
    <sheet name="Peça 2" sheetId="13" state="hidden" r:id="rId8"/>
    <sheet name="Planilha3" sheetId="23" state="hidden" r:id="rId9"/>
    <sheet name="Planilha5" sheetId="25" state="hidden" r:id="rId10"/>
    <sheet name="Bonitinho2" sheetId="19" r:id="rId11"/>
    <sheet name="Peça 3" sheetId="15" state="hidden" r:id="rId12"/>
    <sheet name="Bonitinho3" sheetId="20" state="hidden" r:id="rId13"/>
  </sheets>
  <definedNames>
    <definedName name="_xlcn.WorksheetConnection_Excelplanilhas.xlsxFilmes" hidden="1">Filmes[]</definedName>
    <definedName name="_xlcn.WorksheetConnection_Excelplanilhas.xlsxGeneros" hidden="1">Generos[]</definedName>
    <definedName name="_xlcn.WorksheetConnection_Excelplanilhas.xlsxResenhas" hidden="1">Resenhas[]</definedName>
    <definedName name="DadosExternos_1" localSheetId="0" hidden="1">Filmes!$A$1:$G$226</definedName>
    <definedName name="DadosExternos_1" localSheetId="2" hidden="1">Generos!$A$1:$Q$226</definedName>
    <definedName name="DadosExternos_1" localSheetId="1" hidden="1">Notas!$A$1:$K$226</definedName>
    <definedName name="DadosExternos_1" localSheetId="3" hidden="1">'Resenhas'!$A$1:$K$226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lmes" name="Filmes" connection="WorksheetConnection_Excel planilhas.xlsx!Filmes"/>
          <x15:modelTable id="Resenhas" name="Resenhas" connection="WorksheetConnection_Excel planilhas.xlsx!Resenhas"/>
          <x15:modelTable id="Generos" name="Generos" connection="WorksheetConnection_Excel planilhas.xlsx!Genero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23" l="1" a="1"/>
  <c r="U2" i="23" s="1"/>
  <c r="S2" i="7" a="1"/>
  <c r="S2" i="7" s="1"/>
  <c r="H63" i="2" l="1"/>
  <c r="I64" i="2"/>
  <c r="I175" i="2"/>
  <c r="I63" i="2"/>
  <c r="I36" i="2"/>
  <c r="I22" i="2"/>
  <c r="I85" i="2"/>
  <c r="I92" i="2"/>
  <c r="I120" i="2"/>
  <c r="I155" i="2"/>
  <c r="I143" i="2"/>
  <c r="I69" i="2"/>
  <c r="I79" i="2"/>
  <c r="I35" i="2"/>
  <c r="I16" i="2"/>
  <c r="I80" i="2"/>
  <c r="I169" i="2"/>
  <c r="I86" i="2"/>
  <c r="I108" i="2"/>
  <c r="I30" i="2"/>
  <c r="I107" i="2"/>
  <c r="I160" i="2"/>
  <c r="I84" i="2"/>
  <c r="I52" i="2"/>
  <c r="I215" i="2"/>
  <c r="I158" i="2"/>
  <c r="I126" i="2"/>
  <c r="I21" i="2"/>
  <c r="I38" i="2"/>
  <c r="I199" i="2"/>
  <c r="I73" i="2"/>
  <c r="I42" i="2"/>
  <c r="I18" i="2"/>
  <c r="I161" i="2"/>
  <c r="I68" i="2"/>
  <c r="I70" i="2"/>
  <c r="I145" i="2"/>
  <c r="I139" i="2"/>
  <c r="I202" i="2"/>
  <c r="I200" i="2"/>
  <c r="I37" i="2"/>
  <c r="I127" i="2"/>
  <c r="I222" i="2"/>
  <c r="I20" i="2"/>
  <c r="I196" i="2"/>
  <c r="I60" i="2"/>
  <c r="I223" i="2"/>
  <c r="I55" i="2"/>
  <c r="I29" i="2"/>
  <c r="I226" i="2"/>
  <c r="I179" i="2"/>
  <c r="I43" i="2"/>
  <c r="I224" i="2"/>
  <c r="I110" i="2"/>
  <c r="I165" i="2"/>
  <c r="I123" i="2"/>
  <c r="I24" i="2"/>
  <c r="I81" i="2"/>
  <c r="I117" i="2"/>
  <c r="I178" i="2"/>
  <c r="I102" i="2"/>
  <c r="I167" i="2"/>
  <c r="I185" i="2"/>
  <c r="I66" i="2"/>
  <c r="I204" i="2"/>
  <c r="I3" i="2"/>
  <c r="I207" i="2"/>
  <c r="I93" i="2"/>
  <c r="I183" i="2"/>
  <c r="I104" i="2"/>
  <c r="I174" i="2"/>
  <c r="I216" i="2"/>
  <c r="I65" i="2"/>
  <c r="I218" i="2"/>
  <c r="I106" i="2"/>
  <c r="I148" i="2"/>
  <c r="I172" i="2"/>
  <c r="I19" i="2"/>
  <c r="I14" i="2"/>
  <c r="I6" i="2"/>
  <c r="I50" i="2"/>
  <c r="I2" i="2"/>
  <c r="I89" i="2"/>
  <c r="I87" i="2"/>
  <c r="I4" i="2"/>
  <c r="I197" i="2"/>
  <c r="I82" i="2"/>
  <c r="I128" i="2"/>
  <c r="I208" i="2"/>
  <c r="I61" i="2"/>
  <c r="I182" i="2"/>
  <c r="I135" i="2"/>
  <c r="I40" i="2"/>
  <c r="I125" i="2"/>
  <c r="I54" i="2"/>
  <c r="I194" i="2"/>
  <c r="I138" i="2"/>
  <c r="I210" i="2"/>
  <c r="I76" i="2"/>
  <c r="I129" i="2"/>
  <c r="I212" i="2"/>
  <c r="I25" i="2"/>
  <c r="I39" i="2"/>
  <c r="I225" i="2"/>
  <c r="I71" i="2"/>
  <c r="I47" i="2"/>
  <c r="I46" i="2"/>
  <c r="I67" i="2"/>
  <c r="I176" i="2"/>
  <c r="I188" i="2"/>
  <c r="I211" i="2"/>
  <c r="I116" i="2"/>
  <c r="I180" i="2"/>
  <c r="I72" i="2"/>
  <c r="I181" i="2"/>
  <c r="I147" i="2"/>
  <c r="I34" i="2"/>
  <c r="I94" i="2"/>
  <c r="I164" i="2"/>
  <c r="I59" i="2"/>
  <c r="I198" i="2"/>
  <c r="I105" i="2"/>
  <c r="I96" i="2"/>
  <c r="I131" i="2"/>
  <c r="I220" i="2"/>
  <c r="I74" i="2"/>
  <c r="I157" i="2"/>
  <c r="I33" i="2"/>
  <c r="I109" i="2"/>
  <c r="I9" i="2"/>
  <c r="I184" i="2"/>
  <c r="I144" i="2"/>
  <c r="I159" i="2"/>
  <c r="I124" i="2"/>
  <c r="I209" i="2"/>
  <c r="I192" i="2"/>
  <c r="I190" i="2"/>
  <c r="I122" i="2"/>
  <c r="I186" i="2"/>
  <c r="I136" i="2"/>
  <c r="I149" i="2"/>
  <c r="I219" i="2"/>
  <c r="I114" i="2"/>
  <c r="I62" i="2"/>
  <c r="I221" i="2"/>
  <c r="I213" i="2"/>
  <c r="I101" i="2"/>
  <c r="I146" i="2"/>
  <c r="I153" i="2"/>
  <c r="I205" i="2"/>
  <c r="I166" i="2"/>
  <c r="I17" i="2"/>
  <c r="I15" i="2"/>
  <c r="I58" i="2"/>
  <c r="I203" i="2"/>
  <c r="I137" i="2"/>
  <c r="I156" i="2"/>
  <c r="I217" i="2"/>
  <c r="I51" i="2"/>
  <c r="I8" i="2"/>
  <c r="I13" i="2"/>
  <c r="I28" i="2"/>
  <c r="I170" i="2"/>
  <c r="I91" i="2"/>
  <c r="I134" i="2"/>
  <c r="I177" i="2"/>
  <c r="I168" i="2"/>
  <c r="I118" i="2"/>
  <c r="I45" i="2"/>
  <c r="I53" i="2"/>
  <c r="I189" i="2"/>
  <c r="I113" i="2"/>
  <c r="I214" i="2"/>
  <c r="I206" i="2"/>
  <c r="I100" i="2"/>
  <c r="I75" i="2"/>
  <c r="I163" i="2"/>
  <c r="I141" i="2"/>
  <c r="I142" i="2"/>
  <c r="I77" i="2"/>
  <c r="I150" i="2"/>
  <c r="I193" i="2"/>
  <c r="I111" i="2"/>
  <c r="I32" i="2"/>
  <c r="I31" i="2"/>
  <c r="I112" i="2"/>
  <c r="I187" i="2"/>
  <c r="I56" i="2"/>
  <c r="I119" i="2"/>
  <c r="I132" i="2"/>
  <c r="I11" i="2"/>
  <c r="I140" i="2"/>
  <c r="I27" i="2"/>
  <c r="I115" i="2"/>
  <c r="I26" i="2"/>
  <c r="I195" i="2"/>
  <c r="I151" i="2"/>
  <c r="I152" i="2"/>
  <c r="I162" i="2"/>
  <c r="I41" i="2"/>
  <c r="I130" i="2"/>
  <c r="I103" i="2"/>
  <c r="I201" i="2"/>
  <c r="I78" i="2"/>
  <c r="I98" i="2"/>
  <c r="I173" i="2"/>
  <c r="I7" i="2"/>
  <c r="I191" i="2"/>
  <c r="I154" i="2"/>
  <c r="I57" i="2"/>
  <c r="I121" i="2"/>
  <c r="I49" i="2"/>
  <c r="I23" i="2"/>
  <c r="I95" i="2"/>
  <c r="I83" i="2"/>
  <c r="I5" i="2"/>
  <c r="I12" i="2"/>
  <c r="I88" i="2"/>
  <c r="I97" i="2"/>
  <c r="I90" i="2"/>
  <c r="I133" i="2"/>
  <c r="I171" i="2"/>
  <c r="I48" i="2"/>
  <c r="I10" i="2"/>
  <c r="I44" i="2"/>
  <c r="I99" i="2"/>
  <c r="H171" i="2"/>
  <c r="H133" i="2"/>
  <c r="H88" i="2"/>
  <c r="H83" i="2"/>
  <c r="H173" i="2"/>
  <c r="H78" i="2"/>
  <c r="H130" i="2"/>
  <c r="H11" i="2"/>
  <c r="H111" i="2"/>
  <c r="H77" i="2"/>
  <c r="H189" i="2"/>
  <c r="H45" i="2"/>
  <c r="H170" i="2"/>
  <c r="H15" i="2"/>
  <c r="H124" i="2"/>
  <c r="H96" i="2"/>
  <c r="H198" i="2"/>
  <c r="H211" i="2"/>
  <c r="H176" i="2"/>
  <c r="H67" i="2"/>
  <c r="H71" i="2"/>
  <c r="H225" i="2"/>
  <c r="H40" i="2"/>
  <c r="H128" i="2"/>
  <c r="H208" i="2"/>
  <c r="H148" i="2"/>
  <c r="H218" i="2"/>
  <c r="H174" i="2"/>
  <c r="H167" i="2"/>
  <c r="H178" i="2"/>
  <c r="H110" i="2"/>
  <c r="H223" i="2"/>
  <c r="H20" i="2"/>
  <c r="H222" i="2"/>
  <c r="H37" i="2"/>
  <c r="H202" i="2"/>
  <c r="H21" i="2"/>
  <c r="H126" i="2"/>
  <c r="H158" i="2"/>
  <c r="H215" i="2"/>
  <c r="H52" i="2"/>
  <c r="H16" i="2"/>
  <c r="H143" i="2"/>
  <c r="H155" i="2"/>
  <c r="H44" i="2"/>
  <c r="H10" i="2"/>
  <c r="H49" i="2"/>
  <c r="H121" i="2"/>
  <c r="H57" i="2"/>
  <c r="H191" i="2"/>
  <c r="H201" i="2"/>
  <c r="H151" i="2"/>
  <c r="H26" i="2"/>
  <c r="H115" i="2"/>
  <c r="H27" i="2"/>
  <c r="H140" i="2"/>
  <c r="H193" i="2"/>
  <c r="H141" i="2"/>
  <c r="H163" i="2"/>
  <c r="H75" i="2"/>
  <c r="H28" i="2"/>
  <c r="H13" i="2"/>
  <c r="H153" i="2"/>
  <c r="H213" i="2"/>
  <c r="H62" i="2"/>
  <c r="H149" i="2"/>
  <c r="H122" i="2"/>
  <c r="H209" i="2"/>
  <c r="H9" i="2"/>
  <c r="H33" i="2"/>
  <c r="H131" i="2"/>
  <c r="H105" i="2"/>
  <c r="H72" i="2"/>
  <c r="H180" i="2"/>
  <c r="H116" i="2"/>
  <c r="H46" i="2"/>
  <c r="H212" i="2"/>
  <c r="H210" i="2"/>
  <c r="H138" i="2"/>
  <c r="H194" i="2"/>
  <c r="H182" i="2"/>
  <c r="H197" i="2"/>
  <c r="H89" i="2"/>
  <c r="H50" i="2"/>
  <c r="H6" i="2"/>
  <c r="H183" i="2"/>
  <c r="H207" i="2"/>
  <c r="H204" i="2"/>
  <c r="H66" i="2"/>
  <c r="H117" i="2"/>
  <c r="H179" i="2"/>
  <c r="H226" i="2"/>
  <c r="H29" i="2"/>
  <c r="H55" i="2"/>
  <c r="H68" i="2"/>
  <c r="H42" i="2"/>
  <c r="H108" i="2"/>
  <c r="H86" i="2"/>
  <c r="H80" i="2"/>
  <c r="H22" i="2"/>
  <c r="H175" i="2"/>
  <c r="E35" i="2"/>
  <c r="E199" i="2"/>
  <c r="E222" i="2"/>
  <c r="E20" i="2"/>
  <c r="E196" i="2"/>
  <c r="E60" i="2"/>
  <c r="E117" i="2"/>
  <c r="E167" i="2"/>
  <c r="E19" i="2"/>
  <c r="E125" i="2"/>
  <c r="E46" i="2"/>
  <c r="E67" i="2"/>
  <c r="E176" i="2"/>
  <c r="E188" i="2"/>
  <c r="E96" i="2"/>
  <c r="E74" i="2"/>
  <c r="E219" i="2"/>
  <c r="E217" i="2"/>
  <c r="E53" i="2"/>
  <c r="E189" i="2"/>
  <c r="E113" i="2"/>
  <c r="E214" i="2"/>
  <c r="E206" i="2"/>
  <c r="E132" i="2"/>
  <c r="E173" i="2"/>
  <c r="E88" i="2"/>
  <c r="E97" i="2"/>
  <c r="E90" i="2"/>
  <c r="E133" i="2"/>
  <c r="E171" i="2"/>
  <c r="L2" i="4"/>
  <c r="E64" i="2" s="1"/>
  <c r="L3" i="4"/>
  <c r="E175" i="2" s="1"/>
  <c r="L4" i="4"/>
  <c r="E63" i="2" s="1"/>
  <c r="L5" i="4"/>
  <c r="E36" i="2" s="1"/>
  <c r="L6" i="4"/>
  <c r="E22" i="2" s="1"/>
  <c r="L7" i="4"/>
  <c r="E85" i="2" s="1"/>
  <c r="L8" i="4"/>
  <c r="E92" i="2" s="1"/>
  <c r="L9" i="4"/>
  <c r="E120" i="2" s="1"/>
  <c r="L10" i="4"/>
  <c r="E155" i="2" s="1"/>
  <c r="L11" i="4"/>
  <c r="E143" i="2" s="1"/>
  <c r="L12" i="4"/>
  <c r="E69" i="2" s="1"/>
  <c r="L13" i="4"/>
  <c r="E79" i="2" s="1"/>
  <c r="L14" i="4"/>
  <c r="L15" i="4"/>
  <c r="E16" i="2" s="1"/>
  <c r="L16" i="4"/>
  <c r="E80" i="2" s="1"/>
  <c r="L17" i="4"/>
  <c r="E169" i="2" s="1"/>
  <c r="L18" i="4"/>
  <c r="E86" i="2" s="1"/>
  <c r="L19" i="4"/>
  <c r="E108" i="2" s="1"/>
  <c r="L20" i="4"/>
  <c r="E30" i="2" s="1"/>
  <c r="L21" i="4"/>
  <c r="E107" i="2" s="1"/>
  <c r="L22" i="4"/>
  <c r="E160" i="2" s="1"/>
  <c r="L23" i="4"/>
  <c r="E84" i="2" s="1"/>
  <c r="L24" i="4"/>
  <c r="E52" i="2" s="1"/>
  <c r="L25" i="4"/>
  <c r="E215" i="2" s="1"/>
  <c r="L26" i="4"/>
  <c r="E158" i="2" s="1"/>
  <c r="L27" i="4"/>
  <c r="E126" i="2" s="1"/>
  <c r="L28" i="4"/>
  <c r="E21" i="2" s="1"/>
  <c r="L29" i="4"/>
  <c r="E38" i="2" s="1"/>
  <c r="L30" i="4"/>
  <c r="L31" i="4"/>
  <c r="E73" i="2" s="1"/>
  <c r="L32" i="4"/>
  <c r="E42" i="2" s="1"/>
  <c r="L33" i="4"/>
  <c r="E18" i="2" s="1"/>
  <c r="L34" i="4"/>
  <c r="E161" i="2" s="1"/>
  <c r="L35" i="4"/>
  <c r="E68" i="2" s="1"/>
  <c r="L36" i="4"/>
  <c r="E70" i="2" s="1"/>
  <c r="L37" i="4"/>
  <c r="E145" i="2" s="1"/>
  <c r="L38" i="4"/>
  <c r="E139" i="2" s="1"/>
  <c r="L39" i="4"/>
  <c r="E202" i="2" s="1"/>
  <c r="L40" i="4"/>
  <c r="E200" i="2" s="1"/>
  <c r="L41" i="4"/>
  <c r="E37" i="2" s="1"/>
  <c r="L42" i="4"/>
  <c r="E127" i="2" s="1"/>
  <c r="L43" i="4"/>
  <c r="L44" i="4"/>
  <c r="L45" i="4"/>
  <c r="L46" i="4"/>
  <c r="L47" i="4"/>
  <c r="E223" i="2" s="1"/>
  <c r="L48" i="4"/>
  <c r="E55" i="2" s="1"/>
  <c r="L49" i="4"/>
  <c r="E29" i="2" s="1"/>
  <c r="L50" i="4"/>
  <c r="E226" i="2" s="1"/>
  <c r="L51" i="4"/>
  <c r="E179" i="2" s="1"/>
  <c r="L52" i="4"/>
  <c r="E43" i="2" s="1"/>
  <c r="L53" i="4"/>
  <c r="E224" i="2" s="1"/>
  <c r="L54" i="4"/>
  <c r="E110" i="2" s="1"/>
  <c r="L55" i="4"/>
  <c r="E165" i="2" s="1"/>
  <c r="L56" i="4"/>
  <c r="E123" i="2" s="1"/>
  <c r="L57" i="4"/>
  <c r="E24" i="2" s="1"/>
  <c r="L58" i="4"/>
  <c r="E81" i="2" s="1"/>
  <c r="L59" i="4"/>
  <c r="L60" i="4"/>
  <c r="E178" i="2" s="1"/>
  <c r="L61" i="4"/>
  <c r="E102" i="2" s="1"/>
  <c r="L62" i="4"/>
  <c r="L63" i="4"/>
  <c r="E185" i="2" s="1"/>
  <c r="L64" i="4"/>
  <c r="E66" i="2" s="1"/>
  <c r="L65" i="4"/>
  <c r="E204" i="2" s="1"/>
  <c r="L66" i="4"/>
  <c r="E3" i="2" s="1"/>
  <c r="L67" i="4"/>
  <c r="E207" i="2" s="1"/>
  <c r="L68" i="4"/>
  <c r="E93" i="2" s="1"/>
  <c r="L69" i="4"/>
  <c r="E183" i="2" s="1"/>
  <c r="L70" i="4"/>
  <c r="E104" i="2" s="1"/>
  <c r="L71" i="4"/>
  <c r="E174" i="2" s="1"/>
  <c r="L72" i="4"/>
  <c r="E216" i="2" s="1"/>
  <c r="L73" i="4"/>
  <c r="E65" i="2" s="1"/>
  <c r="L74" i="4"/>
  <c r="E218" i="2" s="1"/>
  <c r="L75" i="4"/>
  <c r="E106" i="2" s="1"/>
  <c r="L76" i="4"/>
  <c r="E148" i="2" s="1"/>
  <c r="L77" i="4"/>
  <c r="E172" i="2" s="1"/>
  <c r="L78" i="4"/>
  <c r="L79" i="4"/>
  <c r="E14" i="2" s="1"/>
  <c r="L80" i="4"/>
  <c r="E6" i="2" s="1"/>
  <c r="L81" i="4"/>
  <c r="E50" i="2" s="1"/>
  <c r="L82" i="4"/>
  <c r="E2" i="2" s="1"/>
  <c r="L83" i="4"/>
  <c r="E89" i="2" s="1"/>
  <c r="L84" i="4"/>
  <c r="E87" i="2" s="1"/>
  <c r="L85" i="4"/>
  <c r="E4" i="2" s="1"/>
  <c r="L86" i="4"/>
  <c r="E197" i="2" s="1"/>
  <c r="L87" i="4"/>
  <c r="E82" i="2" s="1"/>
  <c r="L88" i="4"/>
  <c r="E128" i="2" s="1"/>
  <c r="L89" i="4"/>
  <c r="E208" i="2" s="1"/>
  <c r="L90" i="4"/>
  <c r="E61" i="2" s="1"/>
  <c r="L91" i="4"/>
  <c r="E182" i="2" s="1"/>
  <c r="L92" i="4"/>
  <c r="E135" i="2" s="1"/>
  <c r="L93" i="4"/>
  <c r="E40" i="2" s="1"/>
  <c r="L94" i="4"/>
  <c r="L95" i="4"/>
  <c r="E54" i="2" s="1"/>
  <c r="L96" i="4"/>
  <c r="E194" i="2" s="1"/>
  <c r="L97" i="4"/>
  <c r="E138" i="2" s="1"/>
  <c r="L98" i="4"/>
  <c r="E210" i="2" s="1"/>
  <c r="L99" i="4"/>
  <c r="E76" i="2" s="1"/>
  <c r="L100" i="4"/>
  <c r="E129" i="2" s="1"/>
  <c r="L101" i="4"/>
  <c r="E212" i="2" s="1"/>
  <c r="L102" i="4"/>
  <c r="E25" i="2" s="1"/>
  <c r="L103" i="4"/>
  <c r="E39" i="2" s="1"/>
  <c r="L104" i="4"/>
  <c r="E225" i="2" s="1"/>
  <c r="L105" i="4"/>
  <c r="E71" i="2" s="1"/>
  <c r="L106" i="4"/>
  <c r="E47" i="2" s="1"/>
  <c r="L107" i="4"/>
  <c r="L108" i="4"/>
  <c r="L109" i="4"/>
  <c r="L110" i="4"/>
  <c r="L111" i="4"/>
  <c r="E211" i="2" s="1"/>
  <c r="L112" i="4"/>
  <c r="E116" i="2" s="1"/>
  <c r="L113" i="4"/>
  <c r="E180" i="2" s="1"/>
  <c r="L114" i="4"/>
  <c r="E72" i="2" s="1"/>
  <c r="L115" i="4"/>
  <c r="E181" i="2" s="1"/>
  <c r="L116" i="4"/>
  <c r="E147" i="2" s="1"/>
  <c r="L117" i="4"/>
  <c r="E34" i="2" s="1"/>
  <c r="L118" i="4"/>
  <c r="E94" i="2" s="1"/>
  <c r="L119" i="4"/>
  <c r="E164" i="2" s="1"/>
  <c r="L120" i="4"/>
  <c r="E59" i="2" s="1"/>
  <c r="L121" i="4"/>
  <c r="E198" i="2" s="1"/>
  <c r="L122" i="4"/>
  <c r="E105" i="2" s="1"/>
  <c r="L123" i="4"/>
  <c r="L124" i="4"/>
  <c r="E131" i="2" s="1"/>
  <c r="L125" i="4"/>
  <c r="E220" i="2" s="1"/>
  <c r="L126" i="4"/>
  <c r="L127" i="4"/>
  <c r="E157" i="2" s="1"/>
  <c r="L128" i="4"/>
  <c r="E33" i="2" s="1"/>
  <c r="L129" i="4"/>
  <c r="E109" i="2" s="1"/>
  <c r="L130" i="4"/>
  <c r="E9" i="2" s="1"/>
  <c r="L131" i="4"/>
  <c r="E184" i="2" s="1"/>
  <c r="L132" i="4"/>
  <c r="E144" i="2" s="1"/>
  <c r="L133" i="4"/>
  <c r="E159" i="2" s="1"/>
  <c r="L134" i="4"/>
  <c r="E124" i="2" s="1"/>
  <c r="L135" i="4"/>
  <c r="E209" i="2" s="1"/>
  <c r="L136" i="4"/>
  <c r="E192" i="2" s="1"/>
  <c r="L137" i="4"/>
  <c r="E190" i="2" s="1"/>
  <c r="L138" i="4"/>
  <c r="E122" i="2" s="1"/>
  <c r="L139" i="4"/>
  <c r="E186" i="2" s="1"/>
  <c r="L140" i="4"/>
  <c r="E136" i="2" s="1"/>
  <c r="L141" i="4"/>
  <c r="E149" i="2" s="1"/>
  <c r="L142" i="4"/>
  <c r="L143" i="4"/>
  <c r="E114" i="2" s="1"/>
  <c r="L144" i="4"/>
  <c r="E62" i="2" s="1"/>
  <c r="L145" i="4"/>
  <c r="E221" i="2" s="1"/>
  <c r="L146" i="4"/>
  <c r="E213" i="2" s="1"/>
  <c r="L147" i="4"/>
  <c r="E101" i="2" s="1"/>
  <c r="L148" i="4"/>
  <c r="E146" i="2" s="1"/>
  <c r="L149" i="4"/>
  <c r="E153" i="2" s="1"/>
  <c r="L150" i="4"/>
  <c r="E205" i="2" s="1"/>
  <c r="L151" i="4"/>
  <c r="E166" i="2" s="1"/>
  <c r="L152" i="4"/>
  <c r="E17" i="2" s="1"/>
  <c r="L153" i="4"/>
  <c r="E15" i="2" s="1"/>
  <c r="L154" i="4"/>
  <c r="E58" i="2" s="1"/>
  <c r="L155" i="4"/>
  <c r="E203" i="2" s="1"/>
  <c r="L156" i="4"/>
  <c r="E137" i="2" s="1"/>
  <c r="L157" i="4"/>
  <c r="E156" i="2" s="1"/>
  <c r="L158" i="4"/>
  <c r="L159" i="4"/>
  <c r="E51" i="2" s="1"/>
  <c r="L160" i="4"/>
  <c r="E8" i="2" s="1"/>
  <c r="L161" i="4"/>
  <c r="E13" i="2" s="1"/>
  <c r="L162" i="4"/>
  <c r="E28" i="2" s="1"/>
  <c r="L163" i="4"/>
  <c r="E170" i="2" s="1"/>
  <c r="L164" i="4"/>
  <c r="E91" i="2" s="1"/>
  <c r="L165" i="4"/>
  <c r="E134" i="2" s="1"/>
  <c r="L166" i="4"/>
  <c r="E177" i="2" s="1"/>
  <c r="L167" i="4"/>
  <c r="E168" i="2" s="1"/>
  <c r="L168" i="4"/>
  <c r="E118" i="2" s="1"/>
  <c r="L169" i="4"/>
  <c r="E45" i="2" s="1"/>
  <c r="L170" i="4"/>
  <c r="L171" i="4"/>
  <c r="L172" i="4"/>
  <c r="L173" i="4"/>
  <c r="L174" i="4"/>
  <c r="L175" i="4"/>
  <c r="E100" i="2" s="1"/>
  <c r="L176" i="4"/>
  <c r="E75" i="2" s="1"/>
  <c r="L177" i="4"/>
  <c r="E163" i="2" s="1"/>
  <c r="L178" i="4"/>
  <c r="E141" i="2" s="1"/>
  <c r="L179" i="4"/>
  <c r="E142" i="2" s="1"/>
  <c r="L180" i="4"/>
  <c r="E77" i="2" s="1"/>
  <c r="L181" i="4"/>
  <c r="E150" i="2" s="1"/>
  <c r="L182" i="4"/>
  <c r="E193" i="2" s="1"/>
  <c r="L183" i="4"/>
  <c r="E111" i="2" s="1"/>
  <c r="L184" i="4"/>
  <c r="E32" i="2" s="1"/>
  <c r="L185" i="4"/>
  <c r="E31" i="2" s="1"/>
  <c r="L186" i="4"/>
  <c r="E112" i="2" s="1"/>
  <c r="L187" i="4"/>
  <c r="E187" i="2" s="1"/>
  <c r="L188" i="4"/>
  <c r="E56" i="2" s="1"/>
  <c r="L189" i="4"/>
  <c r="E119" i="2" s="1"/>
  <c r="L190" i="4"/>
  <c r="L191" i="4"/>
  <c r="E11" i="2" s="1"/>
  <c r="L192" i="4"/>
  <c r="E140" i="2" s="1"/>
  <c r="L193" i="4"/>
  <c r="E27" i="2" s="1"/>
  <c r="L194" i="4"/>
  <c r="E115" i="2" s="1"/>
  <c r="L195" i="4"/>
  <c r="E26" i="2" s="1"/>
  <c r="L196" i="4"/>
  <c r="E195" i="2" s="1"/>
  <c r="L197" i="4"/>
  <c r="E151" i="2" s="1"/>
  <c r="L198" i="4"/>
  <c r="E152" i="2" s="1"/>
  <c r="L199" i="4"/>
  <c r="E162" i="2" s="1"/>
  <c r="L200" i="4"/>
  <c r="E41" i="2" s="1"/>
  <c r="L201" i="4"/>
  <c r="E130" i="2" s="1"/>
  <c r="L202" i="4"/>
  <c r="E103" i="2" s="1"/>
  <c r="L203" i="4"/>
  <c r="E201" i="2" s="1"/>
  <c r="L204" i="4"/>
  <c r="E78" i="2" s="1"/>
  <c r="L205" i="4"/>
  <c r="E98" i="2" s="1"/>
  <c r="L206" i="4"/>
  <c r="L207" i="4"/>
  <c r="E7" i="2" s="1"/>
  <c r="L208" i="4"/>
  <c r="E191" i="2" s="1"/>
  <c r="L209" i="4"/>
  <c r="E154" i="2" s="1"/>
  <c r="L210" i="4"/>
  <c r="E57" i="2" s="1"/>
  <c r="L211" i="4"/>
  <c r="E121" i="2" s="1"/>
  <c r="L212" i="4"/>
  <c r="E49" i="2" s="1"/>
  <c r="L213" i="4"/>
  <c r="E23" i="2" s="1"/>
  <c r="L214" i="4"/>
  <c r="E95" i="2" s="1"/>
  <c r="L215" i="4"/>
  <c r="E83" i="2" s="1"/>
  <c r="L216" i="4"/>
  <c r="E5" i="2" s="1"/>
  <c r="L217" i="4"/>
  <c r="E12" i="2" s="1"/>
  <c r="L218" i="4"/>
  <c r="L219" i="4"/>
  <c r="L220" i="4"/>
  <c r="L221" i="4"/>
  <c r="L222" i="4"/>
  <c r="L223" i="4"/>
  <c r="E48" i="2" s="1"/>
  <c r="L224" i="4"/>
  <c r="E10" i="2" s="1"/>
  <c r="L225" i="4"/>
  <c r="E44" i="2" s="1"/>
  <c r="L226" i="4"/>
  <c r="E99" i="2" s="1"/>
  <c r="H100" i="2"/>
  <c r="H119" i="2"/>
  <c r="H186" i="2"/>
  <c r="H164" i="2"/>
  <c r="H118" i="2"/>
  <c r="H69" i="2"/>
  <c r="H99" i="2"/>
  <c r="H18" i="2"/>
  <c r="H60" i="2"/>
  <c r="H132" i="2"/>
  <c r="H48" i="2"/>
  <c r="H113" i="2"/>
  <c r="H172" i="2"/>
  <c r="H90" i="2"/>
  <c r="H161" i="2"/>
  <c r="H8" i="2"/>
  <c r="H114" i="2"/>
  <c r="H157" i="2"/>
  <c r="H38" i="2"/>
  <c r="H81" i="2"/>
  <c r="H65" i="2"/>
  <c r="H177" i="2"/>
  <c r="H47" i="2"/>
  <c r="H7" i="2"/>
  <c r="H54" i="2"/>
  <c r="H187" i="2"/>
  <c r="H103" i="2"/>
  <c r="H58" i="2"/>
  <c r="H12" i="2"/>
  <c r="H217" i="2"/>
  <c r="H188" i="2"/>
  <c r="H41" i="2"/>
  <c r="H14" i="2"/>
  <c r="H56" i="2"/>
  <c r="H79" i="2"/>
  <c r="H203" i="2"/>
  <c r="H220" i="2"/>
  <c r="H98" i="2"/>
  <c r="H112" i="2"/>
  <c r="H206" i="2"/>
  <c r="H74" i="2"/>
  <c r="H19" i="2"/>
  <c r="H199" i="2"/>
  <c r="H200" i="2"/>
  <c r="H192" i="2"/>
  <c r="H51" i="2"/>
  <c r="H185" i="2"/>
  <c r="H61" i="2"/>
  <c r="H219" i="2"/>
  <c r="H35" i="2"/>
  <c r="H73" i="2"/>
  <c r="H106" i="2"/>
  <c r="H136" i="2"/>
  <c r="H196" i="2"/>
  <c r="H53" i="2"/>
  <c r="H2" i="2"/>
  <c r="H127" i="2"/>
  <c r="H64" i="2"/>
  <c r="H125" i="2"/>
  <c r="H137" i="2"/>
  <c r="H214" i="2"/>
  <c r="H156" i="2"/>
  <c r="H102" i="2"/>
  <c r="W60" i="23" a="1"/>
  <c r="V16" i="23" a="1"/>
  <c r="V116" i="23" a="1"/>
  <c r="W93" i="23" a="1"/>
  <c r="W118" i="23" a="1"/>
  <c r="W49" i="23" a="1"/>
  <c r="V54" i="23" a="1"/>
  <c r="V37" i="23" a="1"/>
  <c r="W82" i="23" a="1"/>
  <c r="V77" i="23" a="1"/>
  <c r="V90" i="23" a="1"/>
  <c r="V99" i="23" a="1"/>
  <c r="V95" i="23" a="1"/>
  <c r="V107" i="23" a="1"/>
  <c r="H11" i="25" a="1"/>
  <c r="E48" i="25" a="1"/>
  <c r="E87" i="25" a="1"/>
  <c r="E31" i="25" a="1"/>
  <c r="H16" i="25" a="1"/>
  <c r="E53" i="25" a="1"/>
  <c r="I44" i="25" a="1"/>
  <c r="I83" i="25" a="1"/>
  <c r="D7" i="25" a="1"/>
  <c r="G48" i="25" a="1"/>
  <c r="G87" i="25" a="1"/>
  <c r="H31" i="25" a="1"/>
  <c r="E29" i="25" a="1"/>
  <c r="I60" i="25" a="1"/>
  <c r="I106" i="25" a="1"/>
  <c r="D128" i="25" a="1"/>
  <c r="I63" i="25" a="1"/>
  <c r="F113" i="25" a="1"/>
  <c r="C17" i="25" a="1"/>
  <c r="D67" i="25" a="1"/>
  <c r="I29" i="25" a="1"/>
  <c r="H86" i="25" a="1"/>
  <c r="H113" i="25" a="1"/>
  <c r="D50" i="25" a="1"/>
  <c r="D39" i="25" a="1"/>
  <c r="G108" i="25" a="1"/>
  <c r="F162" i="25" a="1"/>
  <c r="C16" i="25" a="1"/>
  <c r="G97" i="25" a="1"/>
  <c r="D160" i="25" a="1"/>
  <c r="I71" i="25" a="1"/>
  <c r="G23" i="25" a="1"/>
  <c r="F34" i="25" a="1"/>
  <c r="G35" i="25" a="1"/>
  <c r="D109" i="25" a="1"/>
  <c r="E161" i="25" a="1"/>
  <c r="D86" i="25" a="1"/>
  <c r="H142" i="25" a="1"/>
  <c r="D172" i="25" a="1"/>
  <c r="C84" i="25" a="1"/>
  <c r="D153" i="25" a="1"/>
  <c r="I61" i="25" a="1"/>
  <c r="C131" i="25" a="1"/>
  <c r="E81" i="25" a="1"/>
  <c r="C134" i="25" a="1"/>
  <c r="D187" i="25" a="1"/>
  <c r="F205" i="25" a="1"/>
  <c r="I70" i="25" a="1"/>
  <c r="G135" i="25" a="1"/>
  <c r="D163" i="25" a="1"/>
  <c r="H62" i="25" a="1"/>
  <c r="H132" i="25" a="1"/>
  <c r="H118" i="25" a="1"/>
  <c r="E176" i="25" a="1"/>
  <c r="F240" i="25" a="1"/>
  <c r="F279" i="25" a="1"/>
  <c r="H108" i="25" a="1"/>
  <c r="F184" i="25" a="1"/>
  <c r="F209" i="25" a="1"/>
  <c r="C243" i="25" a="1"/>
  <c r="G279" i="25" a="1"/>
  <c r="G122" i="25" a="1"/>
  <c r="I193" i="25" a="1"/>
  <c r="G251" i="25" a="1"/>
  <c r="C109" i="25" a="1"/>
  <c r="D183" i="25" a="1"/>
  <c r="C207" i="25" a="1"/>
  <c r="D169" i="25" a="1"/>
  <c r="I235" i="25" a="1"/>
  <c r="I274" i="25" a="1"/>
  <c r="I308" i="25" a="1"/>
  <c r="I89" i="25" a="1"/>
  <c r="D173" i="25" a="1"/>
  <c r="I205" i="25" a="1"/>
  <c r="D237" i="25" a="1"/>
  <c r="I131" i="25" a="1"/>
  <c r="C189" i="25" a="1"/>
  <c r="D110" i="25" a="1"/>
  <c r="H212" i="25" a="1"/>
  <c r="F265" i="25" a="1"/>
  <c r="H309" i="25" a="1"/>
  <c r="H156" i="25" a="1"/>
  <c r="C245" i="25" a="1"/>
  <c r="F202" i="25" a="1"/>
  <c r="E252" i="25" a="1"/>
  <c r="F307" i="25" a="1"/>
  <c r="I145" i="25" a="1"/>
  <c r="F142" i="25" a="1"/>
  <c r="D215" i="25" a="1"/>
  <c r="H265" i="25" a="1"/>
  <c r="H150" i="25" a="1"/>
  <c r="E215" i="25" a="1"/>
  <c r="C269" i="25" a="1"/>
  <c r="E133" i="25" a="1"/>
  <c r="G213" i="25" a="1"/>
  <c r="F230" i="25" a="1"/>
  <c r="D290" i="25" a="1"/>
  <c r="E329" i="25" a="1"/>
  <c r="H348" i="25" a="1"/>
  <c r="F219" i="25" a="1"/>
  <c r="H282" i="25" a="1"/>
  <c r="C54" i="25" a="1"/>
  <c r="C244" i="25" a="1"/>
  <c r="D313" i="25" a="1"/>
  <c r="G338" i="25" a="1"/>
  <c r="I356" i="25" a="1"/>
  <c r="G219" i="25" a="1"/>
  <c r="D114" i="25" a="1"/>
  <c r="C247" i="25" a="1"/>
  <c r="I305" i="25" a="1"/>
  <c r="D334" i="25" a="1"/>
  <c r="H155" i="25" a="1"/>
  <c r="H256" i="25" a="1"/>
  <c r="W64" i="23" a="1"/>
  <c r="V20" i="23" a="1"/>
  <c r="W23" i="23" a="1"/>
  <c r="W101" i="23" a="1"/>
  <c r="V18" i="23" a="1"/>
  <c r="W57" i="23" a="1"/>
  <c r="V70" i="23" a="1"/>
  <c r="V45" i="23" a="1"/>
  <c r="W94" i="23" a="1"/>
  <c r="V93" i="23" a="1"/>
  <c r="V106" i="23" a="1"/>
  <c r="W72" i="23" a="1"/>
  <c r="V83" i="23" a="1"/>
  <c r="V67" i="23" a="1"/>
  <c r="D14" i="25" a="1"/>
  <c r="H50" i="25" a="1"/>
  <c r="H89" i="25" a="1"/>
  <c r="H33" i="25" a="1"/>
  <c r="C18" i="25" a="1"/>
  <c r="I5" i="25" a="1"/>
  <c r="E47" i="25" a="1"/>
  <c r="E86" i="25" a="1"/>
  <c r="F14" i="25" a="1"/>
  <c r="C51" i="25" a="1"/>
  <c r="I88" i="25" a="1"/>
  <c r="D34" i="25" a="1"/>
  <c r="G30" i="25" a="1"/>
  <c r="E62" i="25" a="1"/>
  <c r="D108" i="25" a="1"/>
  <c r="E129" i="25" a="1"/>
  <c r="E65" i="25" a="1"/>
  <c r="E121" i="25" a="1"/>
  <c r="I18" i="25" a="1"/>
  <c r="C70" i="25" a="1"/>
  <c r="D32" i="25" a="1"/>
  <c r="D88" i="25" a="1"/>
  <c r="C115" i="25" a="1"/>
  <c r="H51" i="25" a="1"/>
  <c r="G42" i="25" a="1"/>
  <c r="E110" i="25" a="1"/>
  <c r="H163" i="25" a="1"/>
  <c r="H19" i="25" a="1"/>
  <c r="C105" i="25" a="1"/>
  <c r="F161" i="25" a="1"/>
  <c r="G73" i="25" a="1"/>
  <c r="H30" i="25" a="1"/>
  <c r="G40" i="25" a="1"/>
  <c r="C47" i="25" a="1"/>
  <c r="E111" i="25" a="1"/>
  <c r="D164" i="25" a="1"/>
  <c r="G93" i="25" a="1"/>
  <c r="D144" i="25" a="1"/>
  <c r="F173" i="25" a="1"/>
  <c r="G86" i="25" a="1"/>
  <c r="G154" i="25" a="1"/>
  <c r="I64" i="25" a="1"/>
  <c r="F132" i="25" a="1"/>
  <c r="E84" i="25" a="1"/>
  <c r="F138" i="25" a="1"/>
  <c r="E188" i="25" a="1"/>
  <c r="G206" i="25" a="1"/>
  <c r="F76" i="25" a="1"/>
  <c r="C137" i="25" a="1"/>
  <c r="I165" i="25" a="1"/>
  <c r="C71" i="25" a="1"/>
  <c r="E134" i="25" a="1"/>
  <c r="F128" i="25" a="1"/>
  <c r="C178" i="25" a="1"/>
  <c r="I242" i="25" a="1"/>
  <c r="H280" i="25" a="1"/>
  <c r="G112" i="25" a="1"/>
  <c r="E187" i="25" a="1"/>
  <c r="H210" i="25" a="1"/>
  <c r="F245" i="25" a="1"/>
  <c r="C282" i="25" a="1"/>
  <c r="G128" i="25" a="1"/>
  <c r="C203" i="25" a="1"/>
  <c r="C254" i="25" a="1"/>
  <c r="H112" i="25" a="1"/>
  <c r="G184" i="25" a="1"/>
  <c r="E208" i="25" a="1"/>
  <c r="E171" i="25" a="1"/>
  <c r="E238" i="25" a="1"/>
  <c r="D276" i="25" a="1"/>
  <c r="C310" i="25" a="1"/>
  <c r="I97" i="25" a="1"/>
  <c r="I181" i="25" a="1"/>
  <c r="D207" i="25" a="1"/>
  <c r="F238" i="25" a="1"/>
  <c r="H134" i="25" a="1"/>
  <c r="E190" i="25" a="1"/>
  <c r="I114" i="25" a="1"/>
  <c r="F214" i="25" a="1"/>
  <c r="I266" i="25" a="1"/>
  <c r="D312" i="25" a="1"/>
  <c r="F171" i="25" a="1"/>
  <c r="G34" i="25" a="1"/>
  <c r="I204" i="25" a="1"/>
  <c r="I255" i="25" a="1"/>
  <c r="I309" i="25" a="1"/>
  <c r="I149" i="25" a="1"/>
  <c r="F150" i="25" a="1"/>
  <c r="C219" i="25" a="1"/>
  <c r="I268" i="25" a="1"/>
  <c r="E154" i="25" a="1"/>
  <c r="D219" i="25" a="1"/>
  <c r="F285" i="25" a="1"/>
  <c r="C138" i="25" a="1"/>
  <c r="D217" i="25" a="1"/>
  <c r="C236" i="25" a="1"/>
  <c r="C292" i="25" a="1"/>
  <c r="F330" i="25" a="1"/>
  <c r="I349" i="25" a="1"/>
  <c r="D225" i="25" a="1"/>
  <c r="H284" i="25" a="1"/>
  <c r="H121" i="25" a="1"/>
  <c r="F246" i="25" a="1"/>
  <c r="F317" i="25" a="1"/>
  <c r="H339" i="25" a="1"/>
  <c r="C358" i="25" a="1"/>
  <c r="I222" i="25" a="1"/>
  <c r="D124" i="25" a="1"/>
  <c r="F258" i="25" a="1"/>
  <c r="F310" i="25" a="1"/>
  <c r="E335" i="25" a="1"/>
  <c r="I173" i="25" a="1"/>
  <c r="D267" i="25" a="1"/>
  <c r="W4" i="23" a="1"/>
  <c r="V24" i="23" a="1"/>
  <c r="V28" i="23" a="1"/>
  <c r="W47" i="23" a="1"/>
  <c r="W109" i="23" a="1"/>
  <c r="V30" i="23" a="1"/>
  <c r="W65" i="23" a="1"/>
  <c r="V86" i="23" a="1"/>
  <c r="V49" i="23" a="1"/>
  <c r="W106" i="23" a="1"/>
  <c r="V105" i="23" a="1"/>
  <c r="W11" i="23" a="1"/>
  <c r="V87" i="23" a="1"/>
  <c r="W108" i="23" a="1"/>
  <c r="W96" i="23" a="1"/>
  <c r="G16" i="25" a="1"/>
  <c r="D53" i="25" a="1"/>
  <c r="D92" i="25" a="1"/>
  <c r="D36" i="25" a="1"/>
  <c r="F20" i="25" a="1"/>
  <c r="H10" i="25" a="1"/>
  <c r="H49" i="25" a="1"/>
  <c r="H88" i="25" a="1"/>
  <c r="H15" i="25" a="1"/>
  <c r="E52" i="25" a="1"/>
  <c r="E91" i="25" a="1"/>
  <c r="G36" i="25" a="1"/>
  <c r="C33" i="25" a="1"/>
  <c r="H66" i="25" a="1"/>
  <c r="F109" i="25" a="1"/>
  <c r="H3" i="25" a="1"/>
  <c r="I69" i="25" a="1"/>
  <c r="C6" i="25" a="1"/>
  <c r="D21" i="25" a="1"/>
  <c r="D73" i="25" a="1"/>
  <c r="C36" i="25" a="1"/>
  <c r="G89" i="25" a="1"/>
  <c r="E116" i="25" a="1"/>
  <c r="H53" i="25" a="1"/>
  <c r="I58" i="25" a="1"/>
  <c r="I111" i="25" a="1"/>
  <c r="E4" i="25" a="1"/>
  <c r="F22" i="25" a="1"/>
  <c r="C107" i="25" a="1"/>
  <c r="I163" i="25" a="1"/>
  <c r="G75" i="25" a="1"/>
  <c r="F33" i="25" a="1"/>
  <c r="H46" i="25" a="1"/>
  <c r="H52" i="25" a="1"/>
  <c r="C113" i="25" a="1"/>
  <c r="H170" i="25" a="1"/>
  <c r="E96" i="25" a="1"/>
  <c r="H145" i="25" a="1"/>
  <c r="H174" i="25" a="1"/>
  <c r="I98" i="25" a="1"/>
  <c r="E157" i="25" a="1"/>
  <c r="I67" i="25" a="1"/>
  <c r="I133" i="25" a="1"/>
  <c r="I86" i="25" a="1"/>
  <c r="C149" i="25" a="1"/>
  <c r="F189" i="25" a="1"/>
  <c r="H207" i="25" a="1"/>
  <c r="G96" i="25" a="1"/>
  <c r="H138" i="25" a="1"/>
  <c r="G168" i="25" a="1"/>
  <c r="H76" i="25" a="1"/>
  <c r="H135" i="25" a="1"/>
  <c r="F130" i="25" a="1"/>
  <c r="G179" i="25" a="1"/>
  <c r="D244" i="25" a="1"/>
  <c r="D283" i="25" a="1"/>
  <c r="D116" i="25" a="1"/>
  <c r="G188" i="25" a="1"/>
  <c r="C212" i="25" a="1"/>
  <c r="I247" i="25" a="1"/>
  <c r="F284" i="25" a="1"/>
  <c r="G133" i="25" a="1"/>
  <c r="D212" i="25" a="1"/>
  <c r="F256" i="25" a="1"/>
  <c r="F116" i="25" a="1"/>
  <c r="D186" i="25" a="1"/>
  <c r="G209" i="25" a="1"/>
  <c r="C173" i="25" a="1"/>
  <c r="G239" i="25" a="1"/>
  <c r="G278" i="25" a="1"/>
  <c r="D311" i="25" a="1"/>
  <c r="D106" i="25" a="1"/>
  <c r="E183" i="25" a="1"/>
  <c r="F208" i="25" a="1"/>
  <c r="I240" i="25" a="1"/>
  <c r="G137" i="25" a="1"/>
  <c r="C193" i="25" a="1"/>
  <c r="I121" i="25" a="1"/>
  <c r="E220" i="25" a="1"/>
  <c r="F271" i="25" a="1"/>
  <c r="I315" i="25" a="1"/>
  <c r="E174" i="25" a="1"/>
  <c r="I62" i="25" a="1"/>
  <c r="H206" i="25" a="1"/>
  <c r="H260" i="25" a="1"/>
  <c r="G313" i="25" a="1"/>
  <c r="C154" i="25" a="1"/>
  <c r="D154" i="25" a="1"/>
  <c r="G220" i="25" a="1"/>
  <c r="E270" i="25" a="1"/>
  <c r="H165" i="25" a="1"/>
  <c r="H220" i="25" a="1"/>
  <c r="C287" i="25" a="1"/>
  <c r="D143" i="25" a="1"/>
  <c r="G231" i="25" a="1"/>
  <c r="D241" i="25" a="1"/>
  <c r="H293" i="25" a="1"/>
  <c r="G331" i="25" a="1"/>
  <c r="C351" i="25" a="1"/>
  <c r="C228" i="25" a="1"/>
  <c r="F288" i="25" a="1"/>
  <c r="E130" i="25" a="1"/>
  <c r="E251" i="25" a="1"/>
  <c r="G322" i="25" a="1"/>
  <c r="I340" i="25" a="1"/>
  <c r="D359" i="25" a="1"/>
  <c r="E225" i="25" a="1"/>
  <c r="H131" i="25" a="1"/>
  <c r="C263" i="25" a="1"/>
  <c r="I311" i="25" a="1"/>
  <c r="W8" i="23" a="1"/>
  <c r="V36" i="23" a="1"/>
  <c r="V32" i="23" a="1"/>
  <c r="W67" i="23" a="1"/>
  <c r="W113" i="23" a="1"/>
  <c r="V42" i="23" a="1"/>
  <c r="W73" i="23" a="1"/>
  <c r="V102" i="23" a="1"/>
  <c r="V53" i="23" a="1"/>
  <c r="V10" i="23" a="1"/>
  <c r="V117" i="23" a="1"/>
  <c r="W31" i="23" a="1"/>
  <c r="W112" i="23" a="1"/>
  <c r="W111" i="23" a="1"/>
  <c r="W88" i="23" a="1"/>
  <c r="C19" i="25" a="1"/>
  <c r="G55" i="25" a="1"/>
  <c r="F93" i="25" a="1"/>
  <c r="F37" i="25" a="1"/>
  <c r="I22" i="25" a="1"/>
  <c r="G15" i="25" a="1"/>
  <c r="D52" i="25" a="1"/>
  <c r="C90" i="25" a="1"/>
  <c r="D18" i="25" a="1"/>
  <c r="H54" i="25" a="1"/>
  <c r="H93" i="25" a="1"/>
  <c r="C39" i="25" a="1"/>
  <c r="C25" i="25" a="1"/>
  <c r="H72" i="25" a="1"/>
  <c r="H110" i="25" a="1"/>
  <c r="G5" i="25" a="1"/>
  <c r="E71" i="25" a="1"/>
  <c r="F27" i="25" a="1"/>
  <c r="F23" i="25" a="1"/>
  <c r="G74" i="25" a="1"/>
  <c r="D38" i="25" a="1"/>
  <c r="D91" i="25" a="1"/>
  <c r="G117" i="25" a="1"/>
  <c r="H56" i="25" a="1"/>
  <c r="E63" i="25" a="1"/>
  <c r="I113" i="25" a="1"/>
  <c r="H7" i="25" a="1"/>
  <c r="H36" i="25" a="1"/>
  <c r="F110" i="25" a="1"/>
  <c r="C5" i="25" a="1"/>
  <c r="H77" i="25" a="1"/>
  <c r="C43" i="25" a="1"/>
  <c r="G52" i="25" a="1"/>
  <c r="G64" i="25" a="1"/>
  <c r="D115" i="25" a="1"/>
  <c r="I179" i="25" a="1"/>
  <c r="H100" i="25" a="1"/>
  <c r="D147" i="25" a="1"/>
  <c r="C176" i="25" a="1"/>
  <c r="E103" i="25" a="1"/>
  <c r="G161" i="25" a="1"/>
  <c r="H70" i="25" a="1"/>
  <c r="F135" i="25" a="1"/>
  <c r="H91" i="25" a="1"/>
  <c r="E153" i="25" a="1"/>
  <c r="G190" i="25" a="1"/>
  <c r="I208" i="25" a="1"/>
  <c r="D99" i="25" a="1"/>
  <c r="D140" i="25" a="1"/>
  <c r="I169" i="25" a="1"/>
  <c r="E79" i="25" a="1"/>
  <c r="E137" i="25" a="1"/>
  <c r="F133" i="25" a="1"/>
  <c r="H185" i="25" a="1"/>
  <c r="G246" i="25" a="1"/>
  <c r="G285" i="25" a="1"/>
  <c r="C119" i="25" a="1"/>
  <c r="I189" i="25" a="1"/>
  <c r="H214" i="25" a="1"/>
  <c r="E250" i="25" a="1"/>
  <c r="I286" i="25" a="1"/>
  <c r="D139" i="25" a="1"/>
  <c r="I219" i="25" a="1"/>
  <c r="I258" i="25" a="1"/>
  <c r="C120" i="25" a="1"/>
  <c r="F187" i="25" a="1"/>
  <c r="I21" i="25" a="1"/>
  <c r="H176" i="25" a="1"/>
  <c r="C242" i="25" a="1"/>
  <c r="C281" i="25" a="1"/>
  <c r="E312" i="25" a="1"/>
  <c r="W12" i="23" a="1"/>
  <c r="V44" i="23" a="1"/>
  <c r="V40" i="23" a="1"/>
  <c r="W9" i="23" a="1"/>
  <c r="V65" i="23" a="1"/>
  <c r="V58" i="23" a="1"/>
  <c r="W85" i="23" a="1"/>
  <c r="V118" i="23" a="1"/>
  <c r="V57" i="23" a="1"/>
  <c r="V22" i="23" a="1"/>
  <c r="W14" i="23" a="1"/>
  <c r="W55" i="23" a="1"/>
  <c r="V55" i="23" a="1"/>
  <c r="V11" i="23" a="1"/>
  <c r="W116" i="23" a="1"/>
  <c r="E20" i="25" a="1"/>
  <c r="I56" i="25" a="1"/>
  <c r="I95" i="25" a="1"/>
  <c r="I39" i="25" a="1"/>
  <c r="E25" i="25" a="1"/>
  <c r="I16" i="25" a="1"/>
  <c r="F53" i="25" a="1"/>
  <c r="F92" i="25" a="1"/>
  <c r="G20" i="25" a="1"/>
  <c r="D57" i="25" a="1"/>
  <c r="D96" i="25" a="1"/>
  <c r="F41" i="25" a="1"/>
  <c r="E27" i="25" a="1"/>
  <c r="H78" i="25" a="1"/>
  <c r="C112" i="25" a="1"/>
  <c r="I7" i="25" a="1"/>
  <c r="I72" i="25" a="1"/>
  <c r="H29" i="25" a="1"/>
  <c r="H25" i="25" a="1"/>
  <c r="C76" i="25" a="1"/>
  <c r="E40" i="25" a="1"/>
  <c r="H92" i="25" a="1"/>
  <c r="I118" i="25" a="1"/>
  <c r="F58" i="25" a="1"/>
  <c r="D69" i="25" a="1"/>
  <c r="F115" i="25" a="1"/>
  <c r="G11" i="25" a="1"/>
  <c r="E39" i="25" a="1"/>
  <c r="C114" i="25" a="1"/>
  <c r="G22" i="25" a="1"/>
  <c r="G79" i="25" a="1"/>
  <c r="G46" i="25" a="1"/>
  <c r="G57" i="25" a="1"/>
  <c r="F67" i="25" a="1"/>
  <c r="C117" i="25" a="1"/>
  <c r="D181" i="25" a="1"/>
  <c r="C103" i="25" a="1"/>
  <c r="G148" i="25" a="1"/>
  <c r="E177" i="25" a="1"/>
  <c r="D105" i="25" a="1"/>
  <c r="E164" i="25" a="1"/>
  <c r="E73" i="25" a="1"/>
  <c r="E138" i="25" a="1"/>
  <c r="E94" i="25" a="1"/>
  <c r="H154" i="25" a="1"/>
  <c r="H191" i="25" a="1"/>
  <c r="C210" i="25" a="1"/>
  <c r="G103" i="25" a="1"/>
  <c r="G141" i="25" a="1"/>
  <c r="D171" i="25" a="1"/>
  <c r="C92" i="25" a="1"/>
  <c r="I138" i="25" a="1"/>
  <c r="C139" i="25" a="1"/>
  <c r="C195" i="25" a="1"/>
  <c r="F251" i="25" a="1"/>
  <c r="C288" i="25" a="1"/>
  <c r="F125" i="25" a="1"/>
  <c r="D191" i="25" a="1"/>
  <c r="C216" i="25" a="1"/>
  <c r="H252" i="25" a="1"/>
  <c r="E289" i="25" a="1"/>
  <c r="G146" i="25" a="1"/>
  <c r="E222" i="25" a="1"/>
  <c r="D260" i="25" a="1"/>
  <c r="H122" i="25" a="1"/>
  <c r="H188" i="25" a="1"/>
  <c r="I74" i="25" a="1"/>
  <c r="E178" i="25" a="1"/>
  <c r="F244" i="25" a="1"/>
  <c r="F283" i="25" a="1"/>
  <c r="F313" i="25" a="1"/>
  <c r="G116" i="25" a="1"/>
  <c r="G187" i="25" a="1"/>
  <c r="F212" i="25" a="1"/>
  <c r="H245" i="25" a="1"/>
  <c r="I144" i="25" a="1"/>
  <c r="G195" i="25" a="1"/>
  <c r="H140" i="25" a="1"/>
  <c r="I223" i="25" a="1"/>
  <c r="F286" i="25" a="1"/>
  <c r="H320" i="25" a="1"/>
  <c r="H180" i="25" a="1"/>
  <c r="H116" i="25" a="1"/>
  <c r="I212" i="25" a="1"/>
  <c r="D270" i="25" a="1"/>
  <c r="F318" i="25" a="1"/>
  <c r="C168" i="25" a="1"/>
  <c r="H164" i="25" a="1"/>
  <c r="D224" i="25" a="1"/>
  <c r="E16" i="25" a="1"/>
  <c r="C172" i="25" a="1"/>
  <c r="E224" i="25" a="1"/>
  <c r="F291" i="25" a="1"/>
  <c r="E158" i="25" a="1"/>
  <c r="E85" i="25" a="1"/>
  <c r="G248" i="25" a="1"/>
  <c r="I303" i="25" a="1"/>
  <c r="C335" i="25" a="1"/>
  <c r="H85" i="25" a="1"/>
  <c r="D236" i="25" a="1"/>
  <c r="I295" i="25" a="1"/>
  <c r="E160" i="25" a="1"/>
  <c r="E258" i="25" a="1"/>
  <c r="I324" i="25" a="1"/>
  <c r="D343" i="25" a="1"/>
  <c r="F361" i="25" a="1"/>
  <c r="C239" i="25" a="1"/>
  <c r="C162" i="25" a="1"/>
  <c r="D269" i="25" a="1"/>
  <c r="I314" i="25" a="1"/>
  <c r="H338" i="25" a="1"/>
  <c r="C197" i="25" a="1"/>
  <c r="W16" i="23" a="1"/>
  <c r="V108" i="23" a="1"/>
  <c r="V112" i="23" a="1"/>
  <c r="W6" i="23" a="1"/>
  <c r="W33" i="23" a="1"/>
  <c r="V5" i="23" a="1"/>
  <c r="W46" i="23" a="1"/>
  <c r="W70" i="23" a="1"/>
  <c r="V111" i="23" a="1"/>
  <c r="V35" i="23" a="1"/>
  <c r="K13" i="17" a="1"/>
  <c r="E59" i="25" a="1"/>
  <c r="I17" i="25" a="1"/>
  <c r="E14" i="25" a="1"/>
  <c r="C29" i="25" a="1"/>
  <c r="C79" i="25" a="1"/>
  <c r="E30" i="25" a="1"/>
  <c r="I77" i="25" a="1"/>
  <c r="H48" i="25" a="1"/>
  <c r="E51" i="25" a="1"/>
  <c r="C116" i="25" a="1"/>
  <c r="G39" i="25" a="1"/>
  <c r="C32" i="25" a="1"/>
  <c r="I47" i="25" a="1"/>
  <c r="E6" i="25" a="1"/>
  <c r="D100" i="25" a="1"/>
  <c r="D42" i="25" a="1"/>
  <c r="D87" i="25" a="1"/>
  <c r="D155" i="25" a="1"/>
  <c r="F63" i="25" a="1"/>
  <c r="H147" i="25" a="1"/>
  <c r="H83" i="25" a="1"/>
  <c r="E5" i="25" a="1"/>
  <c r="E70" i="25" a="1"/>
  <c r="D141" i="25" a="1"/>
  <c r="E78" i="25" a="1"/>
  <c r="G158" i="25" a="1"/>
  <c r="H75" i="25" a="1"/>
  <c r="F182" i="25" a="1"/>
  <c r="C123" i="25" a="1"/>
  <c r="G111" i="25" a="1"/>
  <c r="G182" i="25" a="1"/>
  <c r="E212" i="25" a="1"/>
  <c r="C128" i="25" a="1"/>
  <c r="F172" i="25" a="1"/>
  <c r="C118" i="25" a="1"/>
  <c r="I115" i="25" a="1"/>
  <c r="G224" i="25" a="1"/>
  <c r="G274" i="25" a="1"/>
  <c r="I150" i="25" a="1"/>
  <c r="G205" i="25" a="1"/>
  <c r="C260" i="25" a="1"/>
  <c r="H79" i="25" a="1"/>
  <c r="C226" i="25" a="1"/>
  <c r="H69" i="25" a="1"/>
  <c r="C190" i="25" a="1"/>
  <c r="F144" i="25" a="1"/>
  <c r="F233" i="25" a="1"/>
  <c r="F294" i="25" a="1"/>
  <c r="D60" i="25" a="1"/>
  <c r="D190" i="25" a="1"/>
  <c r="G222" i="25" a="1"/>
  <c r="H123" i="25" a="1"/>
  <c r="D198" i="25" a="1"/>
  <c r="G185" i="25" a="1"/>
  <c r="G260" i="25" a="1"/>
  <c r="I46" i="25" a="1"/>
  <c r="E234" i="25" a="1"/>
  <c r="G197" i="25" a="1"/>
  <c r="G286" i="25" a="1"/>
  <c r="D90" i="25" a="1"/>
  <c r="F127" i="25" a="1"/>
  <c r="H227" i="25" a="1"/>
  <c r="D111" i="25" a="1"/>
  <c r="E209" i="25" a="1"/>
  <c r="G294" i="25" a="1"/>
  <c r="C196" i="25" a="1"/>
  <c r="F206" i="25" a="1"/>
  <c r="F308" i="25" a="1"/>
  <c r="I341" i="25" a="1"/>
  <c r="D196" i="25" a="1"/>
  <c r="F302" i="25" a="1"/>
  <c r="F216" i="25" a="1"/>
  <c r="E310" i="25" a="1"/>
  <c r="F345" i="25" a="1"/>
  <c r="F140" i="25" a="1"/>
  <c r="F72" i="25" a="1"/>
  <c r="C279" i="25" a="1"/>
  <c r="D326" i="25" a="1"/>
  <c r="C75" i="25" a="1"/>
  <c r="E269" i="25" a="1"/>
  <c r="F114" i="25" a="1"/>
  <c r="C252" i="25" a="1"/>
  <c r="G180" i="25" a="1"/>
  <c r="G303" i="25" a="1"/>
  <c r="H337" i="25" a="1"/>
  <c r="C257" i="25" a="1"/>
  <c r="F360" i="25" a="1"/>
  <c r="H399" i="25" a="1"/>
  <c r="E235" i="25" a="1"/>
  <c r="W20" i="23" a="1"/>
  <c r="W35" i="23" a="1"/>
  <c r="W13" i="23" a="1"/>
  <c r="W18" i="23" a="1"/>
  <c r="W41" i="23" a="1"/>
  <c r="V9" i="23" a="1"/>
  <c r="W62" i="23" a="1"/>
  <c r="W86" i="23" a="1"/>
  <c r="V47" i="23" a="1"/>
  <c r="W103" i="23" a="1"/>
  <c r="E3" i="25" a="1"/>
  <c r="H61" i="25" a="1"/>
  <c r="D19" i="25" a="1"/>
  <c r="H27" i="25" a="1"/>
  <c r="F31" i="25" a="1"/>
  <c r="F81" i="25" a="1"/>
  <c r="H32" i="25" a="1"/>
  <c r="E80" i="25" a="1"/>
  <c r="D6" i="25" a="1"/>
  <c r="I52" i="25" a="1"/>
  <c r="E117" i="25" a="1"/>
  <c r="H41" i="25" a="1"/>
  <c r="I35" i="25" a="1"/>
  <c r="I49" i="25" a="1"/>
  <c r="C42" i="25" a="1"/>
  <c r="I102" i="25" a="1"/>
  <c r="E44" i="25" a="1"/>
  <c r="D89" i="25" a="1"/>
  <c r="G157" i="25" a="1"/>
  <c r="F65" i="25" a="1"/>
  <c r="I152" i="25" a="1"/>
  <c r="D16" i="25" a="1"/>
  <c r="E17" i="25" a="1"/>
  <c r="E75" i="25" a="1"/>
  <c r="C150" i="25" a="1"/>
  <c r="C121" i="25" a="1"/>
  <c r="I162" i="25" a="1"/>
  <c r="C81" i="25" a="1"/>
  <c r="G183" i="25" a="1"/>
  <c r="H127" i="25" a="1"/>
  <c r="G113" i="25" a="1"/>
  <c r="H183" i="25" a="1"/>
  <c r="F213" i="25" a="1"/>
  <c r="H129" i="25" a="1"/>
  <c r="H173" i="25" a="1"/>
  <c r="E123" i="25" a="1"/>
  <c r="F141" i="25" a="1"/>
  <c r="I225" i="25" a="1"/>
  <c r="C277" i="25" a="1"/>
  <c r="C155" i="25" a="1"/>
  <c r="I206" i="25" a="1"/>
  <c r="E261" i="25" a="1"/>
  <c r="F84" i="25" a="1"/>
  <c r="F228" i="25" a="1"/>
  <c r="G84" i="25" a="1"/>
  <c r="E191" i="25" a="1"/>
  <c r="E149" i="25" a="1"/>
  <c r="I246" i="25" a="1"/>
  <c r="I296" i="25" a="1"/>
  <c r="E66" i="25" a="1"/>
  <c r="F191" i="25" a="1"/>
  <c r="C225" i="25" a="1"/>
  <c r="H126" i="25" a="1"/>
  <c r="F199" i="25" a="1"/>
  <c r="D188" i="25" a="1"/>
  <c r="I263" i="25" a="1"/>
  <c r="D80" i="25" a="1"/>
  <c r="E236" i="25" a="1"/>
  <c r="C200" i="25" a="1"/>
  <c r="D288" i="25" a="1"/>
  <c r="I103" i="25" a="1"/>
  <c r="C133" i="25" a="1"/>
  <c r="E231" i="25" a="1"/>
  <c r="C124" i="25" a="1"/>
  <c r="D213" i="25" a="1"/>
  <c r="C296" i="25" a="1"/>
  <c r="C201" i="25" a="1"/>
  <c r="D216" i="25" a="1"/>
  <c r="G311" i="25" a="1"/>
  <c r="C343" i="25" a="1"/>
  <c r="E210" i="25" a="1"/>
  <c r="W24" i="23" a="1"/>
  <c r="W71" i="23" a="1"/>
  <c r="W21" i="23" a="1"/>
  <c r="W26" i="23" a="1"/>
  <c r="W97" i="23" a="1"/>
  <c r="V13" i="23" a="1"/>
  <c r="W78" i="23" a="1"/>
  <c r="W98" i="23" a="1"/>
  <c r="V71" i="23" a="1"/>
  <c r="W91" i="23" a="1"/>
  <c r="F4" i="25" a="1"/>
  <c r="D64" i="25" a="1"/>
  <c r="G21" i="25" a="1"/>
  <c r="D30" i="25" a="1"/>
  <c r="I33" i="25" a="1"/>
  <c r="I94" i="25" a="1"/>
  <c r="C34" i="25" a="1"/>
  <c r="D85" i="25" a="1"/>
  <c r="C11" i="25" a="1"/>
  <c r="E56" i="25" a="1"/>
  <c r="G118" i="25" a="1"/>
  <c r="G45" i="25" a="1"/>
  <c r="C38" i="25" a="1"/>
  <c r="C55" i="25" a="1"/>
  <c r="C50" i="25" a="1"/>
  <c r="F104" i="25" a="1"/>
  <c r="I59" i="25" a="1"/>
  <c r="F91" i="25" a="1"/>
  <c r="C160" i="25" a="1"/>
  <c r="F77" i="25" a="1"/>
  <c r="E155" i="25" a="1"/>
  <c r="I19" i="25" a="1"/>
  <c r="I23" i="25" a="1"/>
  <c r="I80" i="25" a="1"/>
  <c r="G151" i="25" a="1"/>
  <c r="I122" i="25" a="1"/>
  <c r="G165" i="25" a="1"/>
  <c r="F107" i="25" a="1"/>
  <c r="H184" i="25" a="1"/>
  <c r="G129" i="25" a="1"/>
  <c r="G115" i="25" a="1"/>
  <c r="I184" i="25" a="1"/>
  <c r="G214" i="25" a="1"/>
  <c r="D131" i="25" a="1"/>
  <c r="F7" i="25" a="1"/>
  <c r="C125" i="25" a="1"/>
  <c r="H143" i="25" a="1"/>
  <c r="E228" i="25" a="1"/>
  <c r="F290" i="25" a="1"/>
  <c r="D165" i="25" a="1"/>
  <c r="D208" i="25" a="1"/>
  <c r="H263" i="25" a="1"/>
  <c r="I108" i="25" a="1"/>
  <c r="I230" i="25" a="1"/>
  <c r="F88" i="25" a="1"/>
  <c r="G192" i="25" a="1"/>
  <c r="D151" i="25" a="1"/>
  <c r="H251" i="25" a="1"/>
  <c r="E299" i="25" a="1"/>
  <c r="I112" i="25" a="1"/>
  <c r="D194" i="25" a="1"/>
  <c r="F227" i="25" a="1"/>
  <c r="E142" i="25" a="1"/>
  <c r="D202" i="25" a="1"/>
  <c r="I194" i="25" a="1"/>
  <c r="I281" i="25" a="1"/>
  <c r="H87" i="25" a="1"/>
  <c r="I237" i="25" a="1"/>
  <c r="C209" i="25" a="1"/>
  <c r="D291" i="25" a="1"/>
  <c r="G110" i="25" a="1"/>
  <c r="I161" i="25" a="1"/>
  <c r="I234" i="25" a="1"/>
  <c r="I128" i="25" a="1"/>
  <c r="H222" i="25" a="1"/>
  <c r="H298" i="25" a="1"/>
  <c r="E205" i="25" a="1"/>
  <c r="I243" i="25" a="1"/>
  <c r="C313" i="25" a="1"/>
  <c r="D344" i="25" a="1"/>
  <c r="H233" i="25" a="1"/>
  <c r="G305" i="25" a="1"/>
  <c r="G230" i="25" a="1"/>
  <c r="H323" i="25" a="1"/>
  <c r="H347" i="25" a="1"/>
  <c r="G166" i="25" a="1"/>
  <c r="D148" i="25" a="1"/>
  <c r="C285" i="25" a="1"/>
  <c r="F328" i="25" a="1"/>
  <c r="G140" i="25" a="1"/>
  <c r="D273" i="25" a="1"/>
  <c r="G142" i="25" a="1"/>
  <c r="F269" i="25" a="1"/>
  <c r="H208" i="25" a="1"/>
  <c r="D308" i="25" a="1"/>
  <c r="G340" i="25" a="1"/>
  <c r="C268" i="25" a="1"/>
  <c r="C368" i="25" a="1"/>
  <c r="G404" i="25" a="1"/>
  <c r="H244" i="25" a="1"/>
  <c r="H334" i="25" a="1"/>
  <c r="F364" i="25" a="1"/>
  <c r="C401" i="25" a="1"/>
  <c r="D182" i="25" a="1"/>
  <c r="C297" i="25" a="1"/>
  <c r="I388" i="25" a="1"/>
  <c r="F425" i="25" a="1"/>
  <c r="G215" i="25" a="1"/>
  <c r="I310" i="25" a="1"/>
  <c r="F257" i="25" a="1"/>
  <c r="I365" i="25" a="1"/>
  <c r="F402" i="25" a="1"/>
  <c r="C439" i="25" a="1"/>
  <c r="C250" i="25" a="1"/>
  <c r="H317" i="25" a="1"/>
  <c r="F341" i="25" a="1"/>
  <c r="F385" i="25" a="1"/>
  <c r="H426" i="25" a="1"/>
  <c r="I466" i="25" a="1"/>
  <c r="C262" i="25" a="1"/>
  <c r="F372" i="25" a="1"/>
  <c r="I432" i="25" a="1"/>
  <c r="D468" i="25" a="1"/>
  <c r="F156" i="25" a="1"/>
  <c r="F339" i="25" a="1"/>
  <c r="D387" i="25" a="1"/>
  <c r="F428" i="25" a="1"/>
  <c r="W28" i="23" a="1"/>
  <c r="V4" i="23" a="1"/>
  <c r="W29" i="23" a="1"/>
  <c r="W42" i="23" a="1"/>
  <c r="W105" i="23" a="1"/>
  <c r="V17" i="23" a="1"/>
  <c r="V34" i="23" a="1"/>
  <c r="W114" i="23" a="1"/>
  <c r="V31" i="23" a="1"/>
  <c r="V59" i="23" a="1"/>
  <c r="C3" i="25" a="1"/>
  <c r="G66" i="25" a="1"/>
  <c r="C24" i="25" a="1"/>
  <c r="G32" i="25" a="1"/>
  <c r="D35" i="25" a="1"/>
  <c r="E97" i="25" a="1"/>
  <c r="F36" i="25" a="1"/>
  <c r="G98" i="25" a="1"/>
  <c r="H14" i="25" a="1"/>
  <c r="H57" i="25" a="1"/>
  <c r="I119" i="25" a="1"/>
  <c r="H47" i="25" a="1"/>
  <c r="H39" i="25" a="1"/>
  <c r="C58" i="25" a="1"/>
  <c r="G51" i="25" a="1"/>
  <c r="D107" i="25" a="1"/>
  <c r="E61" i="25" a="1"/>
  <c r="D93" i="25" a="1"/>
  <c r="F19" i="25" a="1"/>
  <c r="F83" i="25" a="1"/>
  <c r="H157" i="25" a="1"/>
  <c r="H26" i="25" a="1"/>
  <c r="D27" i="25" a="1"/>
  <c r="C86" i="25" a="1"/>
  <c r="C153" i="25" a="1"/>
  <c r="C126" i="25" a="1"/>
  <c r="I166" i="25" a="1"/>
  <c r="E109" i="25" a="1"/>
  <c r="I185" i="25" a="1"/>
  <c r="C140" i="25" a="1"/>
  <c r="H117" i="25" a="1"/>
  <c r="C186" i="25" a="1"/>
  <c r="H215" i="25" a="1"/>
  <c r="G132" i="25" a="1"/>
  <c r="C14" i="25" a="1"/>
  <c r="E128" i="25" a="1"/>
  <c r="E146" i="25" a="1"/>
  <c r="H230" i="25" a="1"/>
  <c r="I292" i="25" a="1"/>
  <c r="G170" i="25" a="1"/>
  <c r="E217" i="25" a="1"/>
  <c r="D266" i="25" a="1"/>
  <c r="H119" i="25" a="1"/>
  <c r="E233" i="25" a="1"/>
  <c r="C93" i="25" a="1"/>
  <c r="E195" i="25" a="1"/>
  <c r="F159" i="25" a="1"/>
  <c r="D254" i="25" a="1"/>
  <c r="H301" i="25" a="1"/>
  <c r="E120" i="25" a="1"/>
  <c r="F195" i="25" a="1"/>
  <c r="I229" i="25" a="1"/>
  <c r="C147" i="25" a="1"/>
  <c r="F203" i="25" a="1"/>
  <c r="I199" i="25" a="1"/>
  <c r="I287" i="25" a="1"/>
  <c r="H95" i="25" a="1"/>
  <c r="I239" i="25" a="1"/>
  <c r="I214" i="25" a="1"/>
  <c r="G292" i="25" a="1"/>
  <c r="I116" i="25" a="1"/>
  <c r="E168" i="25" a="1"/>
  <c r="E245" i="25" a="1"/>
  <c r="D133" i="25" a="1"/>
  <c r="E226" i="25" a="1"/>
  <c r="C309" i="25" a="1"/>
  <c r="G207" i="25" a="1"/>
  <c r="D251" i="25" a="1"/>
  <c r="E317" i="25" a="1"/>
  <c r="E345" i="25" a="1"/>
  <c r="I238" i="25" a="1"/>
  <c r="G308" i="25" a="1"/>
  <c r="I233" i="25" a="1"/>
  <c r="C326" i="25" a="1"/>
  <c r="I348" i="25" a="1"/>
  <c r="G173" i="25" a="1"/>
  <c r="E179" i="25" a="1"/>
  <c r="G290" i="25" a="1"/>
  <c r="G329" i="25" a="1"/>
  <c r="C185" i="25" a="1"/>
  <c r="E275" i="25" a="1"/>
  <c r="F149" i="25" a="1"/>
  <c r="G273" i="25" a="1"/>
  <c r="E214" i="25" a="1"/>
  <c r="G310" i="25" a="1"/>
  <c r="E342" i="25" a="1"/>
  <c r="I271" i="25" a="1"/>
  <c r="F370" i="25" a="1"/>
  <c r="C407" i="25" a="1"/>
  <c r="F261" i="25" a="1"/>
  <c r="I337" i="25" a="1"/>
  <c r="I366" i="25" a="1"/>
  <c r="F403" i="25" a="1"/>
  <c r="H189" i="25" a="1"/>
  <c r="F306" i="25" a="1"/>
  <c r="E391" i="25" a="1"/>
  <c r="I427" i="25" a="1"/>
  <c r="D221" i="25" a="1"/>
  <c r="C317" i="25" a="1"/>
  <c r="H261" i="25" a="1"/>
  <c r="E368" i="25" a="1"/>
  <c r="I404" i="25" a="1"/>
  <c r="W44" i="23" a="1"/>
  <c r="V52" i="23" a="1"/>
  <c r="W61" i="23" a="1"/>
  <c r="V74" i="23" a="1"/>
  <c r="W54" i="23" a="1"/>
  <c r="V33" i="23" a="1"/>
  <c r="V98" i="23" a="1"/>
  <c r="V62" i="23" a="1"/>
  <c r="V115" i="23" a="1"/>
  <c r="V79" i="23" a="1"/>
  <c r="G27" i="25" a="1"/>
  <c r="D75" i="25" a="1"/>
  <c r="H44" i="25" a="1"/>
  <c r="D41" i="25" a="1"/>
  <c r="I55" i="25" a="1"/>
  <c r="D103" i="25" a="1"/>
  <c r="D46" i="25" a="1"/>
  <c r="I15" i="25" a="1"/>
  <c r="F24" i="25" a="1"/>
  <c r="E89" i="25" a="1"/>
  <c r="H124" i="25" a="1"/>
  <c r="E77" i="25" a="1"/>
  <c r="F56" i="25" a="1"/>
  <c r="G80" i="25" a="1"/>
  <c r="H59" i="25" a="1"/>
  <c r="F6" i="25" a="1"/>
  <c r="C4" i="25" a="1"/>
  <c r="H106" i="25" a="1"/>
  <c r="H42" i="25" a="1"/>
  <c r="E93" i="25" a="1"/>
  <c r="C49" i="25" a="1"/>
  <c r="G54" i="25" a="1"/>
  <c r="D70" i="25" a="1"/>
  <c r="F98" i="25" a="1"/>
  <c r="F183" i="25" a="1"/>
  <c r="H133" i="25" a="1"/>
  <c r="G178" i="25" a="1"/>
  <c r="F119" i="25" a="1"/>
  <c r="D48" i="25" a="1"/>
  <c r="H37" i="25" a="1"/>
  <c r="E126" i="25" a="1"/>
  <c r="E196" i="25" a="1"/>
  <c r="D44" i="25" a="1"/>
  <c r="C146" i="25" a="1"/>
  <c r="F44" i="25" a="1"/>
  <c r="H141" i="25" a="1"/>
  <c r="C163" i="25" a="1"/>
  <c r="I253" i="25" a="1"/>
  <c r="F69" i="25" a="1"/>
  <c r="C183" i="25" a="1"/>
  <c r="D227" i="25" a="1"/>
  <c r="I275" i="25" a="1"/>
  <c r="C161" i="25" a="1"/>
  <c r="I241" i="25" a="1"/>
  <c r="I141" i="25" a="1"/>
  <c r="F200" i="25" a="1"/>
  <c r="H192" i="25" a="1"/>
  <c r="H262" i="25" a="1"/>
  <c r="G314" i="25" a="1"/>
  <c r="D137" i="25" a="1"/>
  <c r="G200" i="25" a="1"/>
  <c r="D248" i="25" a="1"/>
  <c r="I157" i="25" a="1"/>
  <c r="F62" i="25" a="1"/>
  <c r="F225" i="25" a="1"/>
  <c r="I293" i="25" a="1"/>
  <c r="I140" i="25" a="1"/>
  <c r="C122" i="25" a="1"/>
  <c r="C224" i="25" a="1"/>
  <c r="H299" i="25" a="1"/>
  <c r="I177" i="25" a="1"/>
  <c r="G186" i="25" a="1"/>
  <c r="C256" i="25" a="1"/>
  <c r="C179" i="25" a="1"/>
  <c r="C251" i="25" a="1"/>
  <c r="G99" i="25" a="1"/>
  <c r="E108" i="25" a="1"/>
  <c r="G266" i="25" a="1"/>
  <c r="I325" i="25" a="1"/>
  <c r="C100" i="25" a="1"/>
  <c r="H268" i="25" a="1"/>
  <c r="C320" i="25" a="1"/>
  <c r="F260" i="25" a="1"/>
  <c r="G330" i="25" a="1"/>
  <c r="F353" i="25" a="1"/>
  <c r="G241" i="25" a="1"/>
  <c r="I203" i="25" a="1"/>
  <c r="F299" i="25" a="1"/>
  <c r="G337" i="25" a="1"/>
  <c r="F217" i="25" a="1"/>
  <c r="D285" i="25" a="1"/>
  <c r="D197" i="25" a="1"/>
  <c r="E287" i="25" a="1"/>
  <c r="D235" i="25" a="1"/>
  <c r="W32" i="23" a="1"/>
  <c r="V72" i="23" a="1"/>
  <c r="V109" i="23" a="1"/>
  <c r="W90" i="23" a="1"/>
  <c r="W22" i="23" a="1"/>
  <c r="V78" i="23" a="1"/>
  <c r="W95" i="23" a="1"/>
  <c r="D25" i="25" a="1"/>
  <c r="D3" i="25" a="1"/>
  <c r="E36" i="25" a="1"/>
  <c r="G65" i="25" a="1"/>
  <c r="I38" i="25" a="1"/>
  <c r="D23" i="25" a="1"/>
  <c r="E49" i="25" a="1"/>
  <c r="C127" i="25" a="1"/>
  <c r="G105" i="25" a="1"/>
  <c r="C85" i="25" a="1"/>
  <c r="G95" i="25" a="1"/>
  <c r="D11" i="25" a="1"/>
  <c r="G130" i="25" a="1"/>
  <c r="F89" i="25" a="1"/>
  <c r="D59" i="25" a="1"/>
  <c r="I30" i="25" a="1"/>
  <c r="E107" i="25" a="1"/>
  <c r="G72" i="25" a="1"/>
  <c r="F18" i="25" a="1"/>
  <c r="H178" i="25" a="1"/>
  <c r="E43" i="25" a="1"/>
  <c r="F168" i="25" a="1"/>
  <c r="I25" i="25" a="1"/>
  <c r="F153" i="25" a="1"/>
  <c r="E131" i="25" a="1"/>
  <c r="F174" i="25" a="1"/>
  <c r="E295" i="25" a="1"/>
  <c r="F196" i="25" a="1"/>
  <c r="G257" i="25" a="1"/>
  <c r="C169" i="25" a="1"/>
  <c r="G50" i="25" a="1"/>
  <c r="H201" i="25" a="1"/>
  <c r="D226" i="25" a="1"/>
  <c r="H307" i="25" a="1"/>
  <c r="F155" i="25" a="1"/>
  <c r="H234" i="25" a="1"/>
  <c r="C182" i="25" a="1"/>
  <c r="E202" i="25" a="1"/>
  <c r="G299" i="25" a="1"/>
  <c r="H232" i="25" a="1"/>
  <c r="G227" i="25" a="1"/>
  <c r="E72" i="25" a="1"/>
  <c r="D200" i="25" a="1"/>
  <c r="H73" i="25" a="1"/>
  <c r="F231" i="25" a="1"/>
  <c r="C166" i="25" a="1"/>
  <c r="D258" i="25" a="1"/>
  <c r="D336" i="25" a="1"/>
  <c r="E246" i="25" a="1"/>
  <c r="D22" i="25" a="1"/>
  <c r="G297" i="25" a="1"/>
  <c r="C350" i="25" a="1"/>
  <c r="I272" i="25" a="1"/>
  <c r="G244" i="25" a="1"/>
  <c r="H330" i="25" a="1"/>
  <c r="H228" i="25" a="1"/>
  <c r="D28" i="25" a="1"/>
  <c r="F275" i="25" a="1"/>
  <c r="G243" i="25" a="1"/>
  <c r="C330" i="25" a="1"/>
  <c r="I252" i="25" a="1"/>
  <c r="E375" i="25" a="1"/>
  <c r="E35" i="25" a="1"/>
  <c r="E308" i="25" a="1"/>
  <c r="G356" i="25" a="1"/>
  <c r="H393" i="25" a="1"/>
  <c r="E162" i="25" a="1"/>
  <c r="D315" i="25" a="1"/>
  <c r="I399" i="25" a="1"/>
  <c r="E441" i="25" a="1"/>
  <c r="H275" i="25" a="1"/>
  <c r="F221" i="25" a="1"/>
  <c r="D350" i="25" a="1"/>
  <c r="C400" i="25" a="1"/>
  <c r="G44" i="25" a="1"/>
  <c r="C266" i="25" a="1"/>
  <c r="H221" i="25" a="1"/>
  <c r="E357" i="25" a="1"/>
  <c r="D403" i="25" a="1"/>
  <c r="H443" i="25" a="1"/>
  <c r="C45" i="25" a="1"/>
  <c r="I334" i="25" a="1"/>
  <c r="H401" i="25" a="1"/>
  <c r="D457" i="25" a="1"/>
  <c r="D496" i="25" a="1"/>
  <c r="G316" i="25" a="1"/>
  <c r="E382" i="25" a="1"/>
  <c r="C427" i="25" a="1"/>
  <c r="F305" i="25" a="1"/>
  <c r="F369" i="25" a="1"/>
  <c r="C421" i="25" a="1"/>
  <c r="H470" i="25" a="1"/>
  <c r="D525" i="25" a="1"/>
  <c r="F335" i="25" a="1"/>
  <c r="F382" i="25" a="1"/>
  <c r="H425" i="25" a="1"/>
  <c r="H464" i="25" a="1"/>
  <c r="C500" i="25" a="1"/>
  <c r="E518" i="25" a="1"/>
  <c r="I328" i="25" a="1"/>
  <c r="F400" i="25" a="1"/>
  <c r="G452" i="25" a="1"/>
  <c r="D489" i="25" a="1"/>
  <c r="C303" i="25" a="1"/>
  <c r="I382" i="25" a="1"/>
  <c r="C443" i="25" a="1"/>
  <c r="G373" i="25" a="1"/>
  <c r="G443" i="25" a="1"/>
  <c r="C496" i="25" a="1"/>
  <c r="C562" i="25" a="1"/>
  <c r="G598" i="25" a="1"/>
  <c r="C385" i="25" a="1"/>
  <c r="G472" i="25" a="1"/>
  <c r="D507" i="25" a="1"/>
  <c r="I321" i="25" a="1"/>
  <c r="E411" i="25" a="1"/>
  <c r="E460" i="25" a="1"/>
  <c r="I523" i="25" a="1"/>
  <c r="D562" i="25" a="1"/>
  <c r="I345" i="25" a="1"/>
  <c r="F433" i="25" a="1"/>
  <c r="I479" i="25" a="1"/>
  <c r="E513" i="25" a="1"/>
  <c r="G542" i="25" a="1"/>
  <c r="F365" i="25" a="1"/>
  <c r="E455" i="25" a="1"/>
  <c r="H539" i="25" a="1"/>
  <c r="E576" i="25" a="1"/>
  <c r="G353" i="25" a="1"/>
  <c r="I428" i="25" a="1"/>
  <c r="W36" i="23" a="1"/>
  <c r="V80" i="23" a="1"/>
  <c r="W58" i="23" a="1"/>
  <c r="W110" i="23" a="1"/>
  <c r="W34" i="23" a="1"/>
  <c r="W75" i="23" a="1"/>
  <c r="W80" i="23" a="1"/>
  <c r="C30" i="25" a="1"/>
  <c r="H5" i="25" a="1"/>
  <c r="H38" i="25" a="1"/>
  <c r="F70" i="25" a="1"/>
  <c r="E41" i="25" a="1"/>
  <c r="G25" i="25" a="1"/>
  <c r="E83" i="25" a="1"/>
  <c r="D10" i="25" a="1"/>
  <c r="D112" i="25" a="1"/>
  <c r="C91" i="25" a="1"/>
  <c r="D97" i="25" a="1"/>
  <c r="G7" i="25" a="1"/>
  <c r="H139" i="25" a="1"/>
  <c r="G91" i="25" a="1"/>
  <c r="G61" i="25" a="1"/>
  <c r="C60" i="25" a="1"/>
  <c r="D119" i="25" a="1"/>
  <c r="G127" i="25" a="1"/>
  <c r="H24" i="25" a="1"/>
  <c r="E181" i="25" a="1"/>
  <c r="I53" i="25" a="1"/>
  <c r="G177" i="25" a="1"/>
  <c r="G58" i="25" a="1"/>
  <c r="D156" i="25" a="1"/>
  <c r="E140" i="25" a="1"/>
  <c r="D204" i="25" a="1"/>
  <c r="F50" i="25" a="1"/>
  <c r="H197" i="25" a="1"/>
  <c r="G268" i="25" a="1"/>
  <c r="C171" i="25" a="1"/>
  <c r="I65" i="25" a="1"/>
  <c r="F204" i="25" a="1"/>
  <c r="G228" i="25" a="1"/>
  <c r="H315" i="25" a="1"/>
  <c r="F165" i="25" a="1"/>
  <c r="E243" i="25" a="1"/>
  <c r="F186" i="25" a="1"/>
  <c r="G210" i="25" a="1"/>
  <c r="D302" i="25" a="1"/>
  <c r="F241" i="25" a="1"/>
  <c r="D229" i="25" a="1"/>
  <c r="H81" i="25" a="1"/>
  <c r="G202" i="25" a="1"/>
  <c r="E99" i="25" a="1"/>
  <c r="G252" i="25" a="1"/>
  <c r="E172" i="25" a="1"/>
  <c r="D262" i="25" a="1"/>
  <c r="E337" i="25" a="1"/>
  <c r="E262" i="25" a="1"/>
  <c r="C148" i="25" a="1"/>
  <c r="D307" i="25" a="1"/>
  <c r="D351" i="25" a="1"/>
  <c r="D275" i="25" a="1"/>
  <c r="C267" i="25" a="1"/>
  <c r="I331" i="25" a="1"/>
  <c r="C237" i="25" a="1"/>
  <c r="I76" i="25" a="1"/>
  <c r="F277" i="25" a="1"/>
  <c r="I259" i="25" a="1"/>
  <c r="F331" i="25" a="1"/>
  <c r="E264" i="25" a="1"/>
  <c r="G376" i="25" a="1"/>
  <c r="F118" i="25" a="1"/>
  <c r="H310" i="25" a="1"/>
  <c r="I357" i="25" a="1"/>
  <c r="D396" i="25" a="1"/>
  <c r="E197" i="25" a="1"/>
  <c r="F351" i="25" a="1"/>
  <c r="E402" i="25" a="1"/>
  <c r="C77" i="25" a="1"/>
  <c r="I279" i="25" a="1"/>
  <c r="G226" i="25" a="1"/>
  <c r="G351" i="25" a="1"/>
  <c r="E407" i="25" a="1"/>
  <c r="C78" i="25" a="1"/>
  <c r="G269" i="25" a="1"/>
  <c r="I231" i="25" a="1"/>
  <c r="I358" i="25" a="1"/>
  <c r="C408" i="25" a="1"/>
  <c r="D446" i="25" a="1"/>
  <c r="W40" i="23" a="1"/>
  <c r="V88" i="23" a="1"/>
  <c r="W74" i="23" a="1"/>
  <c r="V14" i="23" a="1"/>
  <c r="V50" i="23" a="1"/>
  <c r="V27" i="23" a="1"/>
  <c r="W115" i="23" a="1"/>
  <c r="F32" i="25" a="1"/>
  <c r="G10" i="25" a="1"/>
  <c r="G43" i="25" a="1"/>
  <c r="H71" i="25" a="1"/>
  <c r="H43" i="25" a="1"/>
  <c r="C28" i="25" a="1"/>
  <c r="H84" i="25" a="1"/>
  <c r="G14" i="25" a="1"/>
  <c r="F49" i="25" a="1"/>
  <c r="C97" i="25" a="1"/>
  <c r="H98" i="25" a="1"/>
  <c r="E15" i="25" a="1"/>
  <c r="I148" i="25" a="1"/>
  <c r="F95" i="25" a="1"/>
  <c r="G67" i="25" a="1"/>
  <c r="D66" i="25" a="1"/>
  <c r="E124" i="25" a="1"/>
  <c r="I130" i="25" a="1"/>
  <c r="D37" i="25" a="1"/>
  <c r="I24" i="25" a="1"/>
  <c r="D62" i="25" a="1"/>
  <c r="F181" i="25" a="1"/>
  <c r="C65" i="25" a="1"/>
  <c r="C159" i="25" a="1"/>
  <c r="E143" i="25" a="1"/>
  <c r="E213" i="25" a="1"/>
  <c r="E64" i="25" a="1"/>
  <c r="C199" i="25" a="1"/>
  <c r="C271" i="25" a="1"/>
  <c r="G174" i="25" a="1"/>
  <c r="H97" i="25" a="1"/>
  <c r="H205" i="25" a="1"/>
  <c r="C231" i="25" a="1"/>
  <c r="I316" i="25" a="1"/>
  <c r="E186" i="25" a="1"/>
  <c r="G250" i="25" a="1"/>
  <c r="H187" i="25" a="1"/>
  <c r="I221" i="25" a="1"/>
  <c r="F303" i="25" a="1"/>
  <c r="F243" i="25" a="1"/>
  <c r="D231" i="25" a="1"/>
  <c r="I132" i="25" a="1"/>
  <c r="C205" i="25" a="1"/>
  <c r="G104" i="25" a="1"/>
  <c r="G254" i="25" a="1"/>
  <c r="E189" i="25" a="1"/>
  <c r="F268" i="25" a="1"/>
  <c r="F338" i="25" a="1"/>
  <c r="G264" i="25" a="1"/>
  <c r="D179" i="25" a="1"/>
  <c r="H308" i="25" a="1"/>
  <c r="E352" i="25" a="1"/>
  <c r="I276" i="25" a="1"/>
  <c r="C273" i="25" a="1"/>
  <c r="F336" i="25" a="1"/>
  <c r="D239" i="25" a="1"/>
  <c r="F102" i="25" a="1"/>
  <c r="F281" i="25" a="1"/>
  <c r="D264" i="25" a="1"/>
  <c r="G334" i="25" a="1"/>
  <c r="E282" i="25" a="1"/>
  <c r="C379" i="25" a="1"/>
  <c r="C135" i="25" a="1"/>
  <c r="I320" i="25" a="1"/>
  <c r="G360" i="25" a="1"/>
  <c r="G398" i="25" a="1"/>
  <c r="F215" i="25" a="1"/>
  <c r="E359" i="25" a="1"/>
  <c r="H404" i="25" a="1"/>
  <c r="E102" i="25" a="1"/>
  <c r="I282" i="25" a="1"/>
  <c r="H231" i="25" a="1"/>
  <c r="D358" i="25" a="1"/>
  <c r="G408" i="25" a="1"/>
  <c r="E125" i="25" a="1"/>
  <c r="E273" i="25" a="1"/>
  <c r="G238" i="25" a="1"/>
  <c r="I360" i="25" a="1"/>
  <c r="I409" i="25" a="1"/>
  <c r="G448" i="25" a="1"/>
  <c r="C130" i="25" a="1"/>
  <c r="G343" i="25" a="1"/>
  <c r="G406" i="25" a="1"/>
  <c r="I460" i="25" a="1"/>
  <c r="D56" i="25" a="1"/>
  <c r="G332" i="25" a="1"/>
  <c r="C392" i="25" a="1"/>
  <c r="C433" i="25" a="1"/>
  <c r="I313" i="25" a="1"/>
  <c r="F377" i="25" a="1"/>
  <c r="F434" i="25" a="1"/>
  <c r="G475" i="25" a="1"/>
  <c r="F60" i="25" a="1"/>
  <c r="G348" i="25" a="1"/>
  <c r="D389" i="25" a="1"/>
  <c r="G428" i="25" a="1"/>
  <c r="G469" i="25" a="1"/>
  <c r="E502" i="25" a="1"/>
  <c r="H521" i="25" a="1"/>
  <c r="C340" i="25" a="1"/>
  <c r="I406" i="25" a="1"/>
  <c r="E456" i="25" a="1"/>
  <c r="I492" i="25" a="1"/>
  <c r="E324" i="25" a="1"/>
  <c r="C386" i="25" a="1"/>
  <c r="G63" i="25" a="1"/>
  <c r="C382" i="25" a="1"/>
  <c r="F449" i="25" a="1"/>
  <c r="D528" i="25" a="1"/>
  <c r="D566" i="25" a="1"/>
  <c r="C170" i="25" a="1"/>
  <c r="G399" i="25" a="1"/>
  <c r="D476" i="25" a="1"/>
  <c r="C510" i="25" a="1"/>
  <c r="H345" i="25" a="1"/>
  <c r="E417" i="25" a="1"/>
  <c r="I463" i="25" a="1"/>
  <c r="I529" i="25" a="1"/>
  <c r="F566" i="25" a="1"/>
  <c r="E362" i="25" a="1"/>
  <c r="I437" i="25" a="1"/>
  <c r="C485" i="25" a="1"/>
  <c r="F516" i="25" a="1"/>
  <c r="G143" i="25" a="1"/>
  <c r="D383" i="25" a="1"/>
  <c r="I458" i="25" a="1"/>
  <c r="C544" i="25" a="1"/>
  <c r="G580" i="25" a="1"/>
  <c r="F366" i="25" a="1"/>
  <c r="D438" i="25" a="1"/>
  <c r="F185" i="25" a="1"/>
  <c r="C375" i="25" a="1"/>
  <c r="D459" i="25" a="1"/>
  <c r="D323" i="25" a="1"/>
  <c r="C488" i="25" a="1"/>
  <c r="I537" i="25" a="1"/>
  <c r="H576" i="25" a="1"/>
  <c r="H616" i="25" a="1"/>
  <c r="C656" i="25" a="1"/>
  <c r="E670" i="25" a="1"/>
  <c r="I211" i="25" a="1"/>
  <c r="D448" i="25" a="1"/>
  <c r="F518" i="25" a="1"/>
  <c r="I562" i="25" a="1"/>
  <c r="D604" i="25" a="1"/>
  <c r="F643" i="25" a="1"/>
  <c r="H589" i="25" a="1"/>
  <c r="H357" i="25" a="1"/>
  <c r="G488" i="25" a="1"/>
  <c r="D540" i="25" a="1"/>
  <c r="C588" i="25" a="1"/>
  <c r="W48" i="23" a="1"/>
  <c r="V92" i="23" a="1"/>
  <c r="W102" i="23" a="1"/>
  <c r="V38" i="23" a="1"/>
  <c r="V66" i="23" a="1"/>
  <c r="V7" i="23" a="1"/>
  <c r="W79" i="23" a="1"/>
  <c r="I34" i="25" a="1"/>
  <c r="F15" i="25" a="1"/>
  <c r="C46" i="25" a="1"/>
  <c r="D74" i="25" a="1"/>
  <c r="G59" i="25" a="1"/>
  <c r="F30" i="25" a="1"/>
  <c r="I87" i="25" a="1"/>
  <c r="F16" i="25" a="1"/>
  <c r="F51" i="25" a="1"/>
  <c r="H105" i="25" a="1"/>
  <c r="F108" i="25" a="1"/>
  <c r="G18" i="25" a="1"/>
  <c r="H152" i="25" a="1"/>
  <c r="F117" i="25" a="1"/>
  <c r="G69" i="25" a="1"/>
  <c r="D72" i="25" a="1"/>
  <c r="C129" i="25" a="1"/>
  <c r="E132" i="25" a="1"/>
  <c r="C48" i="25" a="1"/>
  <c r="D31" i="25" a="1"/>
  <c r="F73" i="25" a="1"/>
  <c r="I192" i="25" a="1"/>
  <c r="I105" i="25" a="1"/>
  <c r="F160" i="25" a="1"/>
  <c r="H144" i="25" a="1"/>
  <c r="H219" i="25" a="1"/>
  <c r="F79" i="25" a="1"/>
  <c r="E200" i="25" a="1"/>
  <c r="F273" i="25" a="1"/>
  <c r="G176" i="25" a="1"/>
  <c r="G125" i="25" a="1"/>
  <c r="I79" i="25" a="1"/>
  <c r="G256" i="25" a="1"/>
  <c r="C318" i="25" a="1"/>
  <c r="I188" i="25" a="1"/>
  <c r="C253" i="25" a="1"/>
  <c r="E194" i="25" a="1"/>
  <c r="E227" i="25" a="1"/>
  <c r="E307" i="25" a="1"/>
  <c r="H80" i="25" a="1"/>
  <c r="G234" i="25" a="1"/>
  <c r="H137" i="25" a="1"/>
  <c r="E207" i="25" a="1"/>
  <c r="I142" i="25" a="1"/>
  <c r="D256" i="25" a="1"/>
  <c r="G193" i="25" a="1"/>
  <c r="G272" i="25" a="1"/>
  <c r="G339" i="25" a="1"/>
  <c r="H270" i="25" a="1"/>
  <c r="I182" i="25" a="1"/>
  <c r="H311" i="25" a="1"/>
  <c r="G354" i="25" a="1"/>
  <c r="I278" i="25" a="1"/>
  <c r="C283" i="25" a="1"/>
  <c r="I339" i="25" a="1"/>
  <c r="E242" i="25" a="1"/>
  <c r="D125" i="25" a="1"/>
  <c r="C289" i="25" a="1"/>
  <c r="H271" i="25" a="1"/>
  <c r="C336" i="25" a="1"/>
  <c r="H285" i="25" a="1"/>
  <c r="F381" i="25" a="1"/>
  <c r="G149" i="25" a="1"/>
  <c r="D324" i="25" a="1"/>
  <c r="I361" i="25" a="1"/>
  <c r="I405" i="25" a="1"/>
  <c r="I220" i="25" a="1"/>
  <c r="H365" i="25" a="1"/>
  <c r="D407" i="25" a="1"/>
  <c r="F120" i="25" a="1"/>
  <c r="C286" i="25" a="1"/>
  <c r="H240" i="25" a="1"/>
  <c r="H370" i="25" a="1"/>
  <c r="C411" i="25" a="1"/>
  <c r="E152" i="25" a="1"/>
  <c r="F276" i="25" a="1"/>
  <c r="G247" i="25" a="1"/>
  <c r="F362" i="25" a="1"/>
  <c r="I412" i="25" a="1"/>
  <c r="F453" i="25" a="1"/>
  <c r="E156" i="25" a="1"/>
  <c r="C346" i="25" a="1"/>
  <c r="F411" i="25" a="1"/>
  <c r="E463" i="25" a="1"/>
  <c r="F106" i="25" a="1"/>
  <c r="G341" i="25" a="1"/>
  <c r="I396" i="25" a="1"/>
  <c r="E60" i="25" a="1"/>
  <c r="F323" i="25" a="1"/>
  <c r="H385" i="25" a="1"/>
  <c r="G438" i="25" a="1"/>
  <c r="I476" i="25" a="1"/>
  <c r="I137" i="25" a="1"/>
  <c r="G350" i="25" a="1"/>
  <c r="D392" i="25" a="1"/>
  <c r="C430" i="25" a="1"/>
  <c r="C472" i="25" a="1"/>
  <c r="F503" i="25" a="1"/>
  <c r="G60" i="25" a="1"/>
  <c r="E346" i="25" a="1"/>
  <c r="H408" i="25" a="1"/>
  <c r="H458" i="25" a="1"/>
  <c r="E495" i="25" a="1"/>
  <c r="G326" i="25" a="1"/>
  <c r="H387" i="25" a="1"/>
  <c r="I126" i="25" a="1"/>
  <c r="D388" i="25" a="1"/>
  <c r="C453" i="25" a="1"/>
  <c r="G529" i="25" a="1"/>
  <c r="C569" i="25" a="1"/>
  <c r="G233" i="25" a="1"/>
  <c r="H402" i="25" a="1"/>
  <c r="H477" i="25" a="1"/>
  <c r="H511" i="25" a="1"/>
  <c r="F349" i="25" a="1"/>
  <c r="H422" i="25" a="1"/>
  <c r="F467" i="25" a="1"/>
  <c r="G532" i="25" a="1"/>
  <c r="D569" i="25" a="1"/>
  <c r="G368" i="25" a="1"/>
  <c r="W52" i="23" a="1"/>
  <c r="V100" i="23" a="1"/>
  <c r="V94" i="23" a="1"/>
  <c r="W19" i="23" a="1"/>
  <c r="V82" i="23" a="1"/>
  <c r="W84" i="23" a="1"/>
  <c r="V91" i="23" a="1"/>
  <c r="E37" i="25" a="1"/>
  <c r="F26" i="25" a="1"/>
  <c r="F48" i="25" a="1"/>
  <c r="G76" i="25" a="1"/>
  <c r="C62" i="25" a="1"/>
  <c r="I43" i="25" a="1"/>
  <c r="H90" i="25" a="1"/>
  <c r="H18" i="25" a="1"/>
  <c r="C53" i="25" a="1"/>
  <c r="C111" i="25" a="1"/>
  <c r="H109" i="25" a="1"/>
  <c r="E22" i="25" a="1"/>
  <c r="D26" i="25" a="1"/>
  <c r="E119" i="25" a="1"/>
  <c r="G81" i="25" a="1"/>
  <c r="C74" i="25" a="1"/>
  <c r="H130" i="25" a="1"/>
  <c r="E135" i="25" a="1"/>
  <c r="I57" i="25" a="1"/>
  <c r="D43" i="25" a="1"/>
  <c r="E76" i="25" a="1"/>
  <c r="C194" i="25" a="1"/>
  <c r="H107" i="25" a="1"/>
  <c r="I20" i="25" a="1"/>
  <c r="D146" i="25" a="1"/>
  <c r="D222" i="25" a="1"/>
  <c r="C83" i="25" a="1"/>
  <c r="G201" i="25" a="1"/>
  <c r="E278" i="25" a="1"/>
  <c r="D178" i="25" a="1"/>
  <c r="F131" i="25" a="1"/>
  <c r="D102" i="25" a="1"/>
  <c r="I257" i="25" a="1"/>
  <c r="D319" i="25" a="1"/>
  <c r="H196" i="25" a="1"/>
  <c r="F255" i="25" a="1"/>
  <c r="I196" i="25" a="1"/>
  <c r="C229" i="25" a="1"/>
  <c r="E318" i="25" a="1"/>
  <c r="E127" i="25" a="1"/>
  <c r="H248" i="25" a="1"/>
  <c r="C158" i="25" a="1"/>
  <c r="D209" i="25" a="1"/>
  <c r="E147" i="25" a="1"/>
  <c r="C258" i="25" a="1"/>
  <c r="I209" i="25" a="1"/>
  <c r="F274" i="25" a="1"/>
  <c r="H340" i="25" a="1"/>
  <c r="H272" i="25" a="1"/>
  <c r="I187" i="25" a="1"/>
  <c r="D327" i="25" a="1"/>
  <c r="H355" i="25" a="1"/>
  <c r="D281" i="25" a="1"/>
  <c r="E294" i="25" a="1"/>
  <c r="C341" i="25" a="1"/>
  <c r="D247" i="25" a="1"/>
  <c r="E169" i="25" a="1"/>
  <c r="I290" i="25" a="1"/>
  <c r="F278" i="25" a="1"/>
  <c r="D339" i="25" a="1"/>
  <c r="H296" i="25" a="1"/>
  <c r="I383" i="25" a="1"/>
  <c r="G159" i="25" a="1"/>
  <c r="G325" i="25" a="1"/>
  <c r="D363" i="25" a="1"/>
  <c r="E408" i="25" a="1"/>
  <c r="E240" i="25" a="1"/>
  <c r="D368" i="25" a="1"/>
  <c r="G409" i="25" a="1"/>
  <c r="I135" i="25" a="1"/>
  <c r="D297" i="25" a="1"/>
  <c r="G245" i="25" a="1"/>
  <c r="C372" i="25" a="1"/>
  <c r="F413" i="25" a="1"/>
  <c r="D185" i="25" a="1"/>
  <c r="H283" i="25" a="1"/>
  <c r="I267" i="25" a="1"/>
  <c r="D364" i="25" a="1"/>
  <c r="H414" i="25" a="1"/>
  <c r="I455" i="25" a="1"/>
  <c r="F201" i="25" a="1"/>
  <c r="C352" i="25" a="1"/>
  <c r="E416" i="25" a="1"/>
  <c r="H465" i="25" a="1"/>
  <c r="D176" i="25" a="1"/>
  <c r="D348" i="25" a="1"/>
  <c r="F398" i="25" a="1"/>
  <c r="G134" i="25" a="1"/>
  <c r="E326" i="25" a="1"/>
  <c r="G390" i="25" a="1"/>
  <c r="H442" i="25" a="1"/>
  <c r="E479" i="25" a="1"/>
  <c r="D158" i="25" a="1"/>
  <c r="E354" i="25" a="1"/>
  <c r="C394" i="25" a="1"/>
  <c r="D433" i="25" a="1"/>
  <c r="F474" i="25" a="1"/>
  <c r="G504" i="25" a="1"/>
  <c r="I107" i="25" a="1"/>
  <c r="F352" i="25" a="1"/>
  <c r="H411" i="25" a="1"/>
  <c r="D461" i="25" a="1"/>
  <c r="H497" i="25" a="1"/>
  <c r="D331" i="25" a="1"/>
  <c r="I390" i="25" a="1"/>
  <c r="F229" i="25" a="1"/>
  <c r="C391" i="25" a="1"/>
  <c r="G454" i="25" a="1"/>
  <c r="F532" i="25" a="1"/>
  <c r="H571" i="25" a="1"/>
  <c r="D246" i="25" a="1"/>
  <c r="C420" i="25" a="1"/>
  <c r="H479" i="25" a="1"/>
  <c r="D513" i="25" a="1"/>
  <c r="D353" i="25" a="1"/>
  <c r="C425" i="25" a="1"/>
  <c r="W56" i="23" a="1"/>
  <c r="W77" i="23" a="1"/>
  <c r="W66" i="23" a="1"/>
  <c r="W83" i="23" a="1"/>
  <c r="W104" i="23" a="1"/>
  <c r="I45" i="25" a="1"/>
  <c r="C7" i="25" a="1"/>
  <c r="C102" i="25" a="1"/>
  <c r="I4" i="25" a="1"/>
  <c r="I93" i="25" a="1"/>
  <c r="F80" i="25" a="1"/>
  <c r="E112" i="25" a="1"/>
  <c r="E28" i="25" a="1"/>
  <c r="D129" i="25" a="1"/>
  <c r="G138" i="25" a="1"/>
  <c r="H63" i="25" a="1"/>
  <c r="E182" i="25" a="1"/>
  <c r="F169" i="25" a="1"/>
  <c r="C94" i="25" a="1"/>
  <c r="F157" i="25" a="1"/>
  <c r="H115" i="25" a="1"/>
  <c r="F99" i="25" a="1"/>
  <c r="D233" i="25" a="1"/>
  <c r="F148" i="25" a="1"/>
  <c r="D255" i="25" a="1"/>
  <c r="G240" i="25" a="1"/>
  <c r="I197" i="25" a="1"/>
  <c r="C270" i="25" a="1"/>
  <c r="I146" i="25" a="1"/>
  <c r="H94" i="25" a="1"/>
  <c r="G160" i="25" a="1"/>
  <c r="D127" i="25" a="1"/>
  <c r="I183" i="25" a="1"/>
  <c r="I180" i="25" a="1"/>
  <c r="F254" i="25" a="1"/>
  <c r="H229" i="25" a="1"/>
  <c r="H159" i="25" a="1"/>
  <c r="D328" i="25" a="1"/>
  <c r="G280" i="25" a="1"/>
  <c r="C275" i="25" a="1"/>
  <c r="H363" i="25" a="1"/>
  <c r="C217" i="25" a="1"/>
  <c r="E343" i="25" a="1"/>
  <c r="D287" i="25" a="1"/>
  <c r="C27" i="25" a="1"/>
  <c r="G318" i="25" a="1"/>
  <c r="E248" i="25" a="1"/>
  <c r="I394" i="25" a="1"/>
  <c r="F282" i="25" a="1"/>
  <c r="F375" i="25" a="1"/>
  <c r="C429" i="25" a="1"/>
  <c r="E374" i="25" a="1"/>
  <c r="G431" i="25" a="1"/>
  <c r="F304" i="25" a="1"/>
  <c r="H306" i="25" a="1"/>
  <c r="I415" i="25" a="1"/>
  <c r="H226" i="25" a="1"/>
  <c r="C156" i="25" a="1"/>
  <c r="H378" i="25" a="1"/>
  <c r="H439" i="25" a="1"/>
  <c r="C255" i="25" a="1"/>
  <c r="G388" i="25" a="1"/>
  <c r="H454" i="25" a="1"/>
  <c r="H247" i="25" a="1"/>
  <c r="D369" i="25" a="1"/>
  <c r="E425" i="25" a="1"/>
  <c r="C344" i="25" a="1"/>
  <c r="H406" i="25" a="1"/>
  <c r="E468" i="25" a="1"/>
  <c r="D214" i="25" a="1"/>
  <c r="E366" i="25" a="1"/>
  <c r="C424" i="25" a="1"/>
  <c r="G480" i="25" a="1"/>
  <c r="G512" i="25" a="1"/>
  <c r="F326" i="25" a="1"/>
  <c r="G434" i="25" a="1"/>
  <c r="C477" i="25" a="1"/>
  <c r="C284" i="25" a="1"/>
  <c r="I408" i="25" a="1"/>
  <c r="E349" i="25" a="1"/>
  <c r="F437" i="25" a="1"/>
  <c r="F539" i="25" a="1"/>
  <c r="E587" i="25" a="1"/>
  <c r="G382" i="25" a="1"/>
  <c r="I484" i="25" a="1"/>
  <c r="C235" i="25" a="1"/>
  <c r="H405" i="25" a="1"/>
  <c r="F481" i="25" a="1"/>
  <c r="G546" i="25" a="1"/>
  <c r="C308" i="25" a="1"/>
  <c r="H430" i="25" a="1"/>
  <c r="I489" i="25" a="1"/>
  <c r="C521" i="25" a="1"/>
  <c r="I302" i="25" a="1"/>
  <c r="G414" i="25" a="1"/>
  <c r="G528" i="25" a="1"/>
  <c r="E569" i="25" a="1"/>
  <c r="I350" i="25" a="1"/>
  <c r="G444" i="25" a="1"/>
  <c r="E266" i="25" a="1"/>
  <c r="C398" i="25" a="1"/>
  <c r="F480" i="25" a="1"/>
  <c r="D398" i="25" a="1"/>
  <c r="I510" i="25" a="1"/>
  <c r="H555" i="25" a="1"/>
  <c r="E598" i="25" a="1"/>
  <c r="G640" i="25" a="1"/>
  <c r="I651" i="25" a="1"/>
  <c r="E659" i="25" a="1"/>
  <c r="I413" i="25" a="1"/>
  <c r="F501" i="25" a="1"/>
  <c r="F559" i="25" a="1"/>
  <c r="G602" i="25" a="1"/>
  <c r="H647" i="25" a="1"/>
  <c r="F618" i="25" a="1"/>
  <c r="F378" i="25" a="1"/>
  <c r="F508" i="25" a="1"/>
  <c r="C556" i="25" a="1"/>
  <c r="H602" i="25" a="1"/>
  <c r="E639" i="25" a="1"/>
  <c r="C542" i="25" a="1"/>
  <c r="F267" i="25" a="1"/>
  <c r="I457" i="25" a="1"/>
  <c r="H520" i="25" a="1"/>
  <c r="G589" i="25" a="1"/>
  <c r="G629" i="25" a="1"/>
  <c r="D666" i="25" a="1"/>
  <c r="F461" i="25" a="1"/>
  <c r="F625" i="25" a="1"/>
  <c r="G384" i="25" a="1"/>
  <c r="I503" i="25" a="1"/>
  <c r="E549" i="25" a="1"/>
  <c r="H598" i="25" a="1"/>
  <c r="E635" i="25" a="1"/>
  <c r="D347" i="25" a="1"/>
  <c r="F568" i="25" a="1"/>
  <c r="G358" i="25" a="1"/>
  <c r="H499" i="25" a="1"/>
  <c r="H554" i="25" a="1"/>
  <c r="C593" i="25" a="1"/>
  <c r="F340" i="25" a="1"/>
  <c r="I474" i="25" a="1"/>
  <c r="H525" i="25" a="1"/>
  <c r="C567" i="25" a="1"/>
  <c r="D613" i="25" a="1"/>
  <c r="G484" i="25" a="1"/>
  <c r="F574" i="25" a="1"/>
  <c r="F635" i="25" a="1"/>
  <c r="I605" i="25" a="1"/>
  <c r="H597" i="25" a="1"/>
  <c r="D586" i="25" a="1"/>
  <c r="F509" i="25" a="1"/>
  <c r="I452" i="25" a="1"/>
  <c r="G648" i="25" a="1"/>
  <c r="E515" i="25" a="1"/>
  <c r="E602" i="25" a="1"/>
  <c r="H628" i="25" a="1"/>
  <c r="E551" i="25" a="1"/>
  <c r="F676" i="25" a="1"/>
  <c r="I525" i="25" a="1"/>
  <c r="I512" i="25" a="1"/>
  <c r="I381" i="25" a="1"/>
  <c r="I645" i="25" a="1"/>
  <c r="C646" i="25" a="1"/>
  <c r="E505" i="25" a="1"/>
  <c r="G596" i="25" a="1"/>
  <c r="G511" i="25" a="1"/>
  <c r="F529" i="25" a="1"/>
  <c r="F576" i="25" a="1"/>
  <c r="E523" i="25" a="1"/>
  <c r="D567" i="25" a="1"/>
  <c r="E376" i="25" a="1"/>
  <c r="F557" i="25" a="1"/>
  <c r="F671" i="25" a="1"/>
  <c r="C674" i="25" a="1"/>
  <c r="H585" i="25" a="1"/>
  <c r="I565" i="25" a="1"/>
  <c r="G307" i="25" a="1"/>
  <c r="F484" i="25" a="1"/>
  <c r="H354" i="25" a="1"/>
  <c r="G565" i="25" a="1"/>
  <c r="E498" i="25" a="1"/>
  <c r="E499" i="25" a="1"/>
  <c r="D386" i="25" a="1"/>
  <c r="H659" i="25" a="1"/>
  <c r="H529" i="25" a="1"/>
  <c r="E629" i="25" a="1"/>
  <c r="I342" i="25" a="1"/>
  <c r="F661" i="25" a="1"/>
  <c r="D367" i="25" a="1"/>
  <c r="C522" i="25" a="1"/>
  <c r="H617" i="25" a="1"/>
  <c r="G492" i="25" a="1"/>
  <c r="C616" i="25" a="1"/>
  <c r="V63" i="23" a="1"/>
  <c r="C69" i="25" a="1"/>
  <c r="I11" i="25" a="1"/>
  <c r="E104" i="25" a="1"/>
  <c r="E7" i="25" a="1"/>
  <c r="E95" i="25" a="1"/>
  <c r="I81" i="25" a="1"/>
  <c r="D120" i="25" a="1"/>
  <c r="E32" i="25" a="1"/>
  <c r="F29" i="25" a="1"/>
  <c r="E26" i="25" a="1"/>
  <c r="C66" i="25" a="1"/>
  <c r="F5" i="25" a="1"/>
  <c r="I170" i="25" a="1"/>
  <c r="F96" i="25" a="1"/>
  <c r="I158" i="25" a="1"/>
  <c r="I117" i="25" a="1"/>
  <c r="H103" i="25" a="1"/>
  <c r="G235" i="25" a="1"/>
  <c r="H172" i="25" a="1"/>
  <c r="H291" i="25" a="1"/>
  <c r="E244" i="25" a="1"/>
  <c r="D199" i="25" a="1"/>
  <c r="F272" i="25" a="1"/>
  <c r="E151" i="25" a="1"/>
  <c r="D98" i="25" a="1"/>
  <c r="F170" i="25" a="1"/>
  <c r="D132" i="25" a="1"/>
  <c r="H216" i="25" a="1"/>
  <c r="F188" i="25" a="1"/>
  <c r="H257" i="25" a="1"/>
  <c r="C261" i="25" a="1"/>
  <c r="D177" i="25" a="1"/>
  <c r="H332" i="25" a="1"/>
  <c r="D292" i="25" a="1"/>
  <c r="G288" i="25" a="1"/>
  <c r="D71" i="25" a="1"/>
  <c r="C234" i="25" a="1"/>
  <c r="F344" i="25" a="1"/>
  <c r="I288" i="25" a="1"/>
  <c r="E67" i="25" a="1"/>
  <c r="E322" i="25" a="1"/>
  <c r="C299" i="25" a="1"/>
  <c r="E397" i="25" a="1"/>
  <c r="H288" i="25" a="1"/>
  <c r="I377" i="25" a="1"/>
  <c r="E430" i="25" a="1"/>
  <c r="H376" i="25" a="1"/>
  <c r="C434" i="25" a="1"/>
  <c r="E319" i="25" a="1"/>
  <c r="D309" i="25" a="1"/>
  <c r="E418" i="25" a="1"/>
  <c r="D232" i="25" a="1"/>
  <c r="D274" i="25" a="1"/>
  <c r="G380" i="25" a="1"/>
  <c r="F442" i="25" a="1"/>
  <c r="H292" i="25" a="1"/>
  <c r="F390" i="25" a="1"/>
  <c r="G459" i="25" a="1"/>
  <c r="E255" i="25" a="1"/>
  <c r="C371" i="25" a="1"/>
  <c r="V56" i="23" a="1"/>
  <c r="W81" i="23" a="1"/>
  <c r="W43" i="23" a="1"/>
  <c r="V41" i="23" a="1"/>
  <c r="V64" i="23" a="1"/>
  <c r="W89" i="23" a="1"/>
  <c r="W63" i="23" a="1"/>
  <c r="W38" i="23" a="1"/>
  <c r="V19" i="23" a="1"/>
  <c r="F71" i="25" a="1"/>
  <c r="C35" i="25" a="1"/>
  <c r="F105" i="25" a="1"/>
  <c r="E18" i="25" a="1"/>
  <c r="H96" i="25" a="1"/>
  <c r="F86" i="25" a="1"/>
  <c r="F121" i="25" a="1"/>
  <c r="E38" i="25" a="1"/>
  <c r="D33" i="25" a="1"/>
  <c r="E33" i="25" a="1"/>
  <c r="D76" i="25" a="1"/>
  <c r="F11" i="25" a="1"/>
  <c r="C180" i="25" a="1"/>
  <c r="F103" i="25" a="1"/>
  <c r="H161" i="25" a="1"/>
  <c r="D123" i="25" a="1"/>
  <c r="C106" i="25" a="1"/>
  <c r="C238" i="25" a="1"/>
  <c r="F176" i="25" a="1"/>
  <c r="D294" i="25" a="1"/>
  <c r="H246" i="25" a="1"/>
  <c r="H128" i="25" a="1"/>
  <c r="I285" i="25" a="1"/>
  <c r="G153" i="25" a="1"/>
  <c r="E106" i="25" a="1"/>
  <c r="D174" i="25" a="1"/>
  <c r="F137" i="25" a="1"/>
  <c r="F220" i="25" a="1"/>
  <c r="I190" i="25" a="1"/>
  <c r="I260" i="25" a="1"/>
  <c r="I262" i="25" a="1"/>
  <c r="H182" i="25" a="1"/>
  <c r="F346" i="25" a="1"/>
  <c r="D299" i="25" a="1"/>
  <c r="E290" i="25" a="1"/>
  <c r="I85" i="25" a="1"/>
  <c r="H236" i="25" a="1"/>
  <c r="G345" i="25" a="1"/>
  <c r="D301" i="25" a="1"/>
  <c r="D118" i="25" a="1"/>
  <c r="C324" i="25" a="1"/>
  <c r="G301" i="25" a="1"/>
  <c r="D402" i="25" a="1"/>
  <c r="H328" i="25" a="1"/>
  <c r="E380" i="25" a="1"/>
  <c r="H432" i="25" a="1"/>
  <c r="D379" i="25" a="1"/>
  <c r="F436" i="25" a="1"/>
  <c r="C321" i="25" a="1"/>
  <c r="C311" i="25" a="1"/>
  <c r="H420" i="25" a="1"/>
  <c r="E237" i="25" a="1"/>
  <c r="E292" i="25" a="1"/>
  <c r="C387" i="25" a="1"/>
  <c r="E458" i="25" a="1"/>
  <c r="F296" i="25" a="1"/>
  <c r="F393" i="25" a="1"/>
  <c r="G470" i="25" a="1"/>
  <c r="D263" i="25" a="1"/>
  <c r="C374" i="25" a="1"/>
  <c r="G156" i="25" a="1"/>
  <c r="D354" i="25" a="1"/>
  <c r="G411" i="25" a="1"/>
  <c r="H481" i="25" a="1"/>
  <c r="G276" i="25" a="1"/>
  <c r="D371" i="25" a="1"/>
  <c r="I435" i="25" a="1"/>
  <c r="F485" i="25" a="1"/>
  <c r="I514" i="25" a="1"/>
  <c r="I367" i="25" a="1"/>
  <c r="H438" i="25" a="1"/>
  <c r="I481" i="25" a="1"/>
  <c r="C338" i="25" a="1"/>
  <c r="H413" i="25" a="1"/>
  <c r="F355" i="25" a="1"/>
  <c r="G456" i="25" a="1"/>
  <c r="H543" i="25" a="1"/>
  <c r="G591" i="25" a="1"/>
  <c r="D422" i="25" a="1"/>
  <c r="H489" i="25" a="1"/>
  <c r="H259" i="25" a="1"/>
  <c r="H427" i="25" a="1"/>
  <c r="D493" i="25" a="1"/>
  <c r="I550" i="25" a="1"/>
  <c r="E338" i="25" a="1"/>
  <c r="I439" i="25" a="1"/>
  <c r="H494" i="25" a="1"/>
  <c r="D524" i="25" a="1"/>
  <c r="C322" i="25" a="1"/>
  <c r="I425" i="25" a="1"/>
  <c r="H532" i="25" a="1"/>
  <c r="G573" i="25" a="1"/>
  <c r="I368" i="25" a="1"/>
  <c r="E450" i="25" a="1"/>
  <c r="H286" i="25" a="1"/>
  <c r="D404" i="25" a="1"/>
  <c r="H488" i="25" a="1"/>
  <c r="I407" i="25" a="1"/>
  <c r="G515" i="25" a="1"/>
  <c r="H562" i="25" a="1"/>
  <c r="C604" i="25" a="1"/>
  <c r="H644" i="25" a="1"/>
  <c r="H661" i="25" a="1"/>
  <c r="D316" i="25" a="1"/>
  <c r="H428" i="25" a="1"/>
  <c r="F513" i="25" a="1"/>
  <c r="E566" i="25" a="1"/>
  <c r="H609" i="25" a="1"/>
  <c r="H654" i="25" a="1"/>
  <c r="E645" i="25" a="1"/>
  <c r="E389" i="25" a="1"/>
  <c r="G513" i="25" a="1"/>
  <c r="G564" i="25" a="1"/>
  <c r="E608" i="25" a="1"/>
  <c r="I644" i="25" a="1"/>
  <c r="I571" i="25" a="1"/>
  <c r="G324" i="25" a="1"/>
  <c r="D464" i="25" a="1"/>
  <c r="G530" i="25" a="1"/>
  <c r="G592" i="25" a="1"/>
  <c r="I633" i="25" a="1"/>
  <c r="F670" i="25" a="1"/>
  <c r="E477" i="25" a="1"/>
  <c r="C634" i="25" a="1"/>
  <c r="E399" i="25" a="1"/>
  <c r="C509" i="25" a="1"/>
  <c r="F554" i="25" a="1"/>
  <c r="C603" i="25" a="1"/>
  <c r="G639" i="25" a="1"/>
  <c r="I363" i="25" a="1"/>
  <c r="H586" i="25" a="1"/>
  <c r="I389" i="25" a="1"/>
  <c r="H506" i="25" a="1"/>
  <c r="F558" i="25" a="1"/>
  <c r="C596" i="25" a="1"/>
  <c r="D375" i="25" a="1"/>
  <c r="F489" i="25" a="1"/>
  <c r="F531" i="25" a="1"/>
  <c r="H575" i="25" a="1"/>
  <c r="E617" i="25" a="1"/>
  <c r="F500" i="25" a="1"/>
  <c r="D581" i="25" a="1"/>
  <c r="I639" i="25" a="1"/>
  <c r="F631" i="25" a="1"/>
  <c r="D629" i="25" a="1"/>
  <c r="H665" i="25" a="1"/>
  <c r="D577" i="25" a="1"/>
  <c r="E500" i="25" a="1"/>
  <c r="C145" i="25" a="1"/>
  <c r="C528" i="25" a="1"/>
  <c r="H610" i="25" a="1"/>
  <c r="G635" i="25" a="1"/>
  <c r="E558" i="25" a="1"/>
  <c r="E423" i="25" a="1"/>
  <c r="H588" i="25" a="1"/>
  <c r="D589" i="25" a="1"/>
  <c r="H483" i="25" a="1"/>
  <c r="F668" i="25" a="1"/>
  <c r="F675" i="25" a="1"/>
  <c r="F524" i="25" a="1"/>
  <c r="C608" i="25" a="1"/>
  <c r="F540" i="25" a="1"/>
  <c r="I575" i="25" a="1"/>
  <c r="G620" i="25" a="1"/>
  <c r="E563" i="25" a="1"/>
  <c r="H607" i="25" a="1"/>
  <c r="F412" i="25" a="1"/>
  <c r="I567" i="25" a="1"/>
  <c r="C497" i="25" a="1"/>
  <c r="D377" i="25" a="1"/>
  <c r="E620" i="25" a="1"/>
  <c r="C601" i="25" a="1"/>
  <c r="I518" i="25" a="1"/>
  <c r="I542" i="25" a="1"/>
  <c r="F401" i="25" a="1"/>
  <c r="H600" i="25" a="1"/>
  <c r="F569" i="25" a="1"/>
  <c r="F556" i="25" a="1"/>
  <c r="C495" i="25" a="1"/>
  <c r="G194" i="25" a="1"/>
  <c r="I540" i="25" a="1"/>
  <c r="D634" i="25" a="1"/>
  <c r="I392" i="25" a="1"/>
  <c r="C553" i="25" a="1"/>
  <c r="G402" i="25" a="1"/>
  <c r="G533" i="25" a="1"/>
  <c r="F647" i="25" a="1"/>
  <c r="F537" i="25" a="1"/>
  <c r="H360" i="25" a="1"/>
  <c r="V76" i="23" a="1"/>
  <c r="V81" i="23" a="1"/>
  <c r="V21" i="23" a="1"/>
  <c r="W50" i="23" a="1"/>
  <c r="W107" i="23" a="1"/>
  <c r="I73" i="25" a="1"/>
  <c r="I50" i="25" a="1"/>
  <c r="G106" i="25" a="1"/>
  <c r="H20" i="25" a="1"/>
  <c r="I99" i="25" a="1"/>
  <c r="I96" i="25" a="1"/>
  <c r="G53" i="25" a="1"/>
  <c r="V12" i="23" a="1"/>
  <c r="W7" i="23" a="1"/>
  <c r="V73" i="23" a="1"/>
  <c r="W99" i="23" a="1"/>
  <c r="W68" i="23" a="1"/>
  <c r="E98" i="25" a="1"/>
  <c r="G26" i="25" a="1"/>
  <c r="F25" i="25" a="1"/>
  <c r="C22" i="25" a="1"/>
  <c r="F122" i="25" a="1"/>
  <c r="I14" i="25" a="1"/>
  <c r="H65" i="25" a="1"/>
  <c r="D81" i="25" a="1"/>
  <c r="F61" i="25" a="1"/>
  <c r="I36" i="25" a="1"/>
  <c r="G24" i="25" a="1"/>
  <c r="C61" i="25" a="1"/>
  <c r="E115" i="25" a="1"/>
  <c r="C20" i="25" a="1"/>
  <c r="H199" i="25" a="1"/>
  <c r="D149" i="25" a="1"/>
  <c r="G28" i="25" a="1"/>
  <c r="I264" i="25" a="1"/>
  <c r="C221" i="25" a="1"/>
  <c r="H74" i="25" a="1"/>
  <c r="C144" i="25" a="1"/>
  <c r="E180" i="25" a="1"/>
  <c r="G306" i="25" a="1"/>
  <c r="H209" i="25" a="1"/>
  <c r="E173" i="25" a="1"/>
  <c r="H253" i="25" a="1"/>
  <c r="D193" i="25" a="1"/>
  <c r="C294" i="25" a="1"/>
  <c r="F123" i="25" a="1"/>
  <c r="D184" i="25" a="1"/>
  <c r="G90" i="25" a="1"/>
  <c r="F280" i="25" a="1"/>
  <c r="F139" i="25" a="1"/>
  <c r="E321" i="25" a="1"/>
  <c r="C334" i="25" a="1"/>
  <c r="G236" i="25" a="1"/>
  <c r="E304" i="25" a="1"/>
  <c r="I207" i="25" a="1"/>
  <c r="C208" i="25" a="1"/>
  <c r="E219" i="25" a="1"/>
  <c r="D345" i="25" a="1"/>
  <c r="H316" i="25" a="1"/>
  <c r="E170" i="25" a="1"/>
  <c r="C347" i="25" a="1"/>
  <c r="F392" i="25" a="1"/>
  <c r="G261" i="25" a="1"/>
  <c r="C395" i="25" a="1"/>
  <c r="C204" i="25" a="1"/>
  <c r="F190" i="25" a="1"/>
  <c r="E379" i="25" a="1"/>
  <c r="H431" i="25" a="1"/>
  <c r="C295" i="25" a="1"/>
  <c r="C339" i="25" a="1"/>
  <c r="H417" i="25" a="1"/>
  <c r="H471" i="25" a="1"/>
  <c r="H325" i="25" a="1"/>
  <c r="E434" i="25" a="1"/>
  <c r="G481" i="25" a="1"/>
  <c r="E301" i="25" a="1"/>
  <c r="D405" i="25" a="1"/>
  <c r="E263" i="25" a="1"/>
  <c r="D366" i="25" a="1"/>
  <c r="G447" i="25" a="1"/>
  <c r="I493" i="25" a="1"/>
  <c r="H305" i="25" a="1"/>
  <c r="I398" i="25" a="1"/>
  <c r="I448" i="25" a="1"/>
  <c r="F496" i="25" a="1"/>
  <c r="F263" i="25" a="1"/>
  <c r="F379" i="25" a="1"/>
  <c r="H447" i="25" a="1"/>
  <c r="C164" i="25" a="1"/>
  <c r="I369" i="25" a="1"/>
  <c r="H434" i="25" a="1"/>
  <c r="G396" i="25" a="1"/>
  <c r="E465" i="25" a="1"/>
  <c r="H557" i="25" a="1"/>
  <c r="I307" i="25" a="1"/>
  <c r="G439" i="25" a="1"/>
  <c r="C504" i="25" a="1"/>
  <c r="E365" i="25" a="1"/>
  <c r="I445" i="25" a="1"/>
  <c r="D510" i="25" a="1"/>
  <c r="V84" i="23" a="1"/>
  <c r="W5" i="23" a="1"/>
  <c r="W59" i="23" a="1"/>
  <c r="W3" i="23" a="1"/>
  <c r="H55" i="25" a="1"/>
  <c r="I27" i="25" a="1"/>
  <c r="I37" i="25" a="1"/>
  <c r="E10" i="25" a="1"/>
  <c r="I10" i="25" a="1"/>
  <c r="E45" i="25" a="1"/>
  <c r="F39" i="25" a="1"/>
  <c r="H102" i="25" a="1"/>
  <c r="H64" i="25" a="1"/>
  <c r="G31" i="25" a="1"/>
  <c r="D211" i="25" a="1"/>
  <c r="C110" i="25" a="1"/>
  <c r="E267" i="25" a="1"/>
  <c r="F234" i="25" a="1"/>
  <c r="G262" i="25" a="1"/>
  <c r="I201" i="25" a="1"/>
  <c r="H125" i="25" a="1"/>
  <c r="F151" i="25" a="1"/>
  <c r="H255" i="25" a="1"/>
  <c r="I153" i="25" a="1"/>
  <c r="E193" i="25" a="1"/>
  <c r="H186" i="25" a="1"/>
  <c r="G211" i="25" a="1"/>
  <c r="G347" i="25" a="1"/>
  <c r="H203" i="25" a="1"/>
  <c r="E344" i="25" a="1"/>
  <c r="D242" i="25" a="1"/>
  <c r="E211" i="25" a="1"/>
  <c r="H239" i="25" a="1"/>
  <c r="F325" i="25" a="1"/>
  <c r="I318" i="25" a="1"/>
  <c r="D268" i="25" a="1"/>
  <c r="H382" i="25" a="1"/>
  <c r="E265" i="25" a="1"/>
  <c r="D418" i="25" a="1"/>
  <c r="I322" i="25" a="1"/>
  <c r="H381" i="25" a="1"/>
  <c r="H198" i="25" a="1"/>
  <c r="F316" i="25" a="1"/>
  <c r="D419" i="25" a="1"/>
  <c r="H482" i="25" a="1"/>
  <c r="E395" i="25" a="1"/>
  <c r="C484" i="25" a="1"/>
  <c r="F357" i="25" a="1"/>
  <c r="E431" i="25" a="1"/>
  <c r="H362" i="25" a="1"/>
  <c r="F452" i="25" a="1"/>
  <c r="C524" i="25" a="1"/>
  <c r="H364" i="25" a="1"/>
  <c r="C440" i="25" a="1"/>
  <c r="I498" i="25" a="1"/>
  <c r="G302" i="25" a="1"/>
  <c r="G413" i="25" a="1"/>
  <c r="E484" i="25" a="1"/>
  <c r="E363" i="25" a="1"/>
  <c r="G259" i="25" a="1"/>
  <c r="G427" i="25" a="1"/>
  <c r="E542" i="25" a="1"/>
  <c r="C67" i="25" a="1"/>
  <c r="I443" i="25" a="1"/>
  <c r="H517" i="25" a="1"/>
  <c r="I402" i="25" a="1"/>
  <c r="C498" i="25" a="1"/>
  <c r="I564" i="25" a="1"/>
  <c r="F394" i="25" a="1"/>
  <c r="H472" i="25" a="1"/>
  <c r="C515" i="25" a="1"/>
  <c r="I250" i="25" a="1"/>
  <c r="D428" i="25" a="1"/>
  <c r="E541" i="25" a="1"/>
  <c r="D145" i="25" a="1"/>
  <c r="F406" i="25" a="1"/>
  <c r="D480" i="25" a="1"/>
  <c r="D372" i="25" a="1"/>
  <c r="I469" i="25" a="1"/>
  <c r="H418" i="25" a="1"/>
  <c r="G524" i="25" a="1"/>
  <c r="C573" i="25" a="1"/>
  <c r="H623" i="25" a="1"/>
  <c r="E667" i="25" a="1"/>
  <c r="C627" i="25" a="1"/>
  <c r="D409" i="25" a="1"/>
  <c r="E520" i="25" a="1"/>
  <c r="D573" i="25" a="1"/>
  <c r="I620" i="25" a="1"/>
  <c r="C525" i="25" a="1"/>
  <c r="C332" i="25" a="1"/>
  <c r="C499" i="25" a="1"/>
  <c r="E554" i="25" a="1"/>
  <c r="I609" i="25" a="1"/>
  <c r="C652" i="25" a="1"/>
  <c r="G632" i="25" a="1"/>
  <c r="H409" i="25" a="1"/>
  <c r="H496" i="25" a="1"/>
  <c r="D575" i="25" a="1"/>
  <c r="H626" i="25" a="1"/>
  <c r="D673" i="25" a="1"/>
  <c r="E504" i="25" a="1"/>
  <c r="G304" i="25" a="1"/>
  <c r="H448" i="25" a="1"/>
  <c r="C529" i="25" a="1"/>
  <c r="D594" i="25" a="1"/>
  <c r="F632" i="25" a="1"/>
  <c r="F399" i="25" a="1"/>
  <c r="C641" i="25" a="1"/>
  <c r="C426" i="25" a="1"/>
  <c r="I534" i="25" a="1"/>
  <c r="I583" i="25" a="1"/>
  <c r="C227" i="25" a="1"/>
  <c r="G471" i="25" a="1"/>
  <c r="E533" i="25" a="1"/>
  <c r="H580" i="25" a="1"/>
  <c r="H386" i="25" a="1"/>
  <c r="H546" i="25" a="1"/>
  <c r="D624" i="25" a="1"/>
  <c r="H666" i="25" a="1"/>
  <c r="H540" i="25" a="1"/>
  <c r="F343" i="25" a="1"/>
  <c r="G418" i="25" a="1"/>
  <c r="I632" i="25" a="1"/>
  <c r="F440" i="25" a="1"/>
  <c r="E581" i="25" a="1"/>
  <c r="I621" i="25" a="1"/>
  <c r="C533" i="25" a="1"/>
  <c r="G468" i="25" a="1"/>
  <c r="D647" i="25" a="1"/>
  <c r="E522" i="25" a="1"/>
  <c r="F211" i="25" a="1"/>
  <c r="I431" i="25" a="1"/>
  <c r="I478" i="25" a="1"/>
  <c r="G593" i="25" a="1"/>
  <c r="G561" i="25" a="1"/>
  <c r="E640" i="25" a="1"/>
  <c r="G562" i="25" a="1"/>
  <c r="I618" i="25" a="1"/>
  <c r="E657" i="25" a="1"/>
  <c r="D520" i="25" a="1"/>
  <c r="E631" i="25" a="1"/>
  <c r="H412" i="25" a="1"/>
  <c r="H669" i="25" a="1"/>
  <c r="E503" i="25" a="1"/>
  <c r="C574" i="25" a="1"/>
  <c r="D616" i="25" a="1"/>
  <c r="D166" i="25" a="1"/>
  <c r="I475" i="25" a="1"/>
  <c r="I586" i="25" a="1"/>
  <c r="E590" i="25" a="1"/>
  <c r="C367" i="25" a="1"/>
  <c r="I594" i="25" a="1"/>
  <c r="H656" i="25" a="1"/>
  <c r="G625" i="25" a="1"/>
  <c r="H327" i="25" a="1"/>
  <c r="I544" i="25" a="1"/>
  <c r="D661" i="25" a="1"/>
  <c r="D595" i="25" a="1"/>
  <c r="G2" i="25" a="1"/>
  <c r="F541" i="25" a="1"/>
  <c r="D593" i="25" a="1"/>
  <c r="E492" i="25" a="1"/>
  <c r="I612" i="25" a="1"/>
  <c r="H391" i="25" a="1"/>
  <c r="C661" i="25" a="1"/>
  <c r="E381" i="25" a="1"/>
  <c r="I551" i="25" a="1"/>
  <c r="F665" i="25" a="1"/>
  <c r="F2" i="25" a="1"/>
  <c r="H603" i="25" a="1"/>
  <c r="H435" i="25" a="1"/>
  <c r="I636" i="25" a="1"/>
  <c r="C668" i="25" a="1"/>
  <c r="C561" i="25" a="1"/>
  <c r="I631" i="25" a="1"/>
  <c r="G634" i="25" a="1"/>
  <c r="G407" i="25" a="1"/>
  <c r="E443" i="25" a="1"/>
  <c r="F426" i="25" a="1"/>
  <c r="D2" i="25" a="1"/>
  <c r="V69" i="23" a="1"/>
  <c r="D65" i="25" a="1"/>
  <c r="E74" i="25" a="1"/>
  <c r="H146" i="25" a="1"/>
  <c r="C222" i="25" a="1"/>
  <c r="I195" i="25" a="1"/>
  <c r="E241" i="25" a="1"/>
  <c r="I346" i="25" a="1"/>
  <c r="H410" i="25" a="1"/>
  <c r="E428" i="25" a="1"/>
  <c r="G255" i="25" a="1"/>
  <c r="E387" i="25" a="1"/>
  <c r="F180" i="25" a="1"/>
  <c r="E341" i="25" a="1"/>
  <c r="C555" i="25" a="1"/>
  <c r="E247" i="25" a="1"/>
  <c r="G577" i="25" a="1"/>
  <c r="G349" i="25" a="1"/>
  <c r="F327" i="25" a="1"/>
  <c r="I440" i="25" a="1"/>
  <c r="E646" i="25" a="1"/>
  <c r="D570" i="25" a="1"/>
  <c r="F578" i="25" a="1"/>
  <c r="H433" i="25" a="1"/>
  <c r="I664" i="25" a="1"/>
  <c r="H605" i="25" a="1"/>
  <c r="F591" i="25" a="1"/>
  <c r="G597" i="25" a="1"/>
  <c r="H667" i="25" a="1"/>
  <c r="G599" i="25" a="1"/>
  <c r="D592" i="25" a="1"/>
  <c r="D633" i="25" a="1"/>
  <c r="H645" i="25" a="1"/>
  <c r="G536" i="25" a="1"/>
  <c r="E648" i="25" a="1"/>
  <c r="D349" i="25" a="1"/>
  <c r="G617" i="25" a="1"/>
  <c r="E668" i="25" a="1"/>
  <c r="C41" i="25" a="1"/>
  <c r="G37" i="25" a="1"/>
  <c r="D4" i="25" a="1"/>
  <c r="C37" i="25" a="1"/>
  <c r="C143" i="25" a="1"/>
  <c r="I297" i="25" a="1"/>
  <c r="G225" i="25" a="1"/>
  <c r="D205" i="25" a="1"/>
  <c r="I154" i="25" a="1"/>
  <c r="E348" i="25" a="1"/>
  <c r="C412" i="25" a="1"/>
  <c r="E350" i="25" a="1"/>
  <c r="F438" i="25" a="1"/>
  <c r="F463" i="25" a="1"/>
  <c r="F457" i="25" a="1"/>
  <c r="C331" i="25" a="1"/>
  <c r="C345" i="25" a="1"/>
  <c r="G560" i="25" a="1"/>
  <c r="D444" i="25" a="1"/>
  <c r="C527" i="25" a="1"/>
  <c r="I433" i="25" a="1"/>
  <c r="F657" i="25" a="1"/>
  <c r="G633" i="25" a="1"/>
  <c r="G383" i="25" a="1"/>
  <c r="D663" i="25" a="1"/>
  <c r="C600" i="25" a="1"/>
  <c r="H289" i="25" a="1"/>
  <c r="C187" i="25" a="1"/>
  <c r="F594" i="25" a="1"/>
  <c r="D564" i="25" a="1"/>
  <c r="G576" i="25" a="1"/>
  <c r="G495" i="25" a="1"/>
  <c r="D603" i="25" a="1"/>
  <c r="I535" i="25" a="1"/>
  <c r="C657" i="25" a="1"/>
  <c r="E565" i="25" a="1"/>
  <c r="G659" i="25" a="1"/>
  <c r="C535" i="25" a="1"/>
  <c r="F456" i="25" a="1"/>
  <c r="G371" i="25" a="1"/>
  <c r="W100" i="23" a="1"/>
  <c r="F75" i="25" a="1"/>
  <c r="G6" i="25" a="1"/>
  <c r="I139" i="25" a="1"/>
  <c r="I156" i="25" a="1"/>
  <c r="F10" i="25" a="1"/>
  <c r="F207" i="25" a="1"/>
  <c r="G321" i="25" a="1"/>
  <c r="D391" i="25" a="1"/>
  <c r="C276" i="25" a="1"/>
  <c r="H353" i="25" a="1"/>
  <c r="I191" i="25" a="1"/>
  <c r="E276" i="25" a="1"/>
  <c r="E293" i="25" a="1"/>
  <c r="D234" i="25" a="1"/>
  <c r="H461" i="25" a="1"/>
  <c r="V96" i="23" a="1"/>
  <c r="W17" i="23" a="1"/>
  <c r="V6" i="23" a="1"/>
  <c r="F13" i="17" a="1"/>
  <c r="G4" i="25" a="1"/>
  <c r="F64" i="25" a="1"/>
  <c r="G47" i="25" a="1"/>
  <c r="E34" i="25" a="1"/>
  <c r="F21" i="25" a="1"/>
  <c r="I48" i="25" a="1"/>
  <c r="F46" i="25" a="1"/>
  <c r="D135" i="25" a="1"/>
  <c r="H67" i="25" a="1"/>
  <c r="G78" i="25" a="1"/>
  <c r="I216" i="25" a="1"/>
  <c r="I129" i="25" a="1"/>
  <c r="H269" i="25" a="1"/>
  <c r="I236" i="25" a="1"/>
  <c r="C265" i="25" a="1"/>
  <c r="C211" i="25" a="1"/>
  <c r="G131" i="25" a="1"/>
  <c r="H153" i="25" a="1"/>
  <c r="C259" i="25" a="1"/>
  <c r="H160" i="25" a="1"/>
  <c r="H195" i="25" a="1"/>
  <c r="D189" i="25" a="1"/>
  <c r="D45" i="25" a="1"/>
  <c r="D352" i="25" a="1"/>
  <c r="I213" i="25" a="1"/>
  <c r="G346" i="25" a="1"/>
  <c r="D296" i="25" a="1"/>
  <c r="C223" i="25" a="1"/>
  <c r="F242" i="25" a="1"/>
  <c r="I326" i="25" a="1"/>
  <c r="H349" i="25" a="1"/>
  <c r="C272" i="25" a="1"/>
  <c r="D385" i="25" a="1"/>
  <c r="H279" i="25" a="1"/>
  <c r="G420" i="25" a="1"/>
  <c r="D77" i="25" a="1"/>
  <c r="D384" i="25" a="1"/>
  <c r="H211" i="25" a="1"/>
  <c r="I319" i="25" a="1"/>
  <c r="E422" i="25" a="1"/>
  <c r="F94" i="25" a="1"/>
  <c r="D400" i="25" a="1"/>
  <c r="F486" i="25" a="1"/>
  <c r="C359" i="25" a="1"/>
  <c r="I176" i="25" a="1"/>
  <c r="G364" i="25" a="1"/>
  <c r="I454" i="25" a="1"/>
  <c r="E526" i="25" a="1"/>
  <c r="G369" i="25" a="1"/>
  <c r="C444" i="25" a="1"/>
  <c r="D501" i="25" a="1"/>
  <c r="C306" i="25" a="1"/>
  <c r="H419" i="25" a="1"/>
  <c r="H486" i="25" a="1"/>
  <c r="D373" i="25" a="1"/>
  <c r="G271" i="25" a="1"/>
  <c r="D430" i="25" a="1"/>
  <c r="F546" i="25" a="1"/>
  <c r="D284" i="25" a="1"/>
  <c r="I447" i="25" a="1"/>
  <c r="D519" i="25" a="1"/>
  <c r="D414" i="25" a="1"/>
  <c r="C501" i="25" a="1"/>
  <c r="C572" i="25" a="1"/>
  <c r="C406" i="25" a="1"/>
  <c r="H474" i="25" a="1"/>
  <c r="I517" i="25" a="1"/>
  <c r="G315" i="25" a="1"/>
  <c r="E440" i="25" a="1"/>
  <c r="I546" i="25" a="1"/>
  <c r="E206" i="25" a="1"/>
  <c r="E409" i="25" a="1"/>
  <c r="D482" i="25" a="1"/>
  <c r="C381" i="25" a="1"/>
  <c r="I483" i="25" a="1"/>
  <c r="G423" i="25" a="1"/>
  <c r="G526" i="25" a="1"/>
  <c r="I574" i="25" a="1"/>
  <c r="F626" i="25" a="1"/>
  <c r="C670" i="25" a="1"/>
  <c r="D638" i="25" a="1"/>
  <c r="I418" i="25" a="1"/>
  <c r="H522" i="25" a="1"/>
  <c r="C575" i="25" a="1"/>
  <c r="D625" i="25" a="1"/>
  <c r="F536" i="25" a="1"/>
  <c r="I344" i="25" a="1"/>
  <c r="H503" i="25" a="1"/>
  <c r="C563" i="25" a="1"/>
  <c r="G612" i="25" a="1"/>
  <c r="F653" i="25" a="1"/>
  <c r="C648" i="25" a="1"/>
  <c r="D415" i="25" a="1"/>
  <c r="G501" i="25" a="1"/>
  <c r="G583" i="25" a="1"/>
  <c r="E632" i="25" a="1"/>
  <c r="C676" i="25" a="1"/>
  <c r="G516" i="25" a="1"/>
  <c r="E340" i="25" a="1"/>
  <c r="G464" i="25" a="1"/>
  <c r="H530" i="25" a="1"/>
  <c r="G595" i="25" a="1"/>
  <c r="C638" i="25" a="1"/>
  <c r="E420" i="25" a="1"/>
  <c r="G663" i="25" a="1"/>
  <c r="D449" i="25" a="1"/>
  <c r="H538" i="25" a="1"/>
  <c r="C587" i="25" a="1"/>
  <c r="C274" i="25" a="1"/>
  <c r="C487" i="25" a="1"/>
  <c r="I538" i="25" a="1"/>
  <c r="F582" i="25" a="1"/>
  <c r="G421" i="25" a="1"/>
  <c r="D550" i="25" a="1"/>
  <c r="D626" i="25" a="1"/>
  <c r="E669" i="25" a="1"/>
  <c r="H614" i="25" a="1"/>
  <c r="H450" i="25" a="1"/>
  <c r="H452" i="25" a="1"/>
  <c r="H639" i="25" a="1"/>
  <c r="D447" i="25" a="1"/>
  <c r="E584" i="25" a="1"/>
  <c r="E624" i="25" a="1"/>
  <c r="G554" i="25" a="1"/>
  <c r="D502" i="25" a="1"/>
  <c r="G656" i="25" a="1"/>
  <c r="D552" i="25" a="1"/>
  <c r="D439" i="25" a="1"/>
  <c r="H523" i="25" a="1"/>
  <c r="D485" i="25" a="1"/>
  <c r="E605" i="25" a="1"/>
  <c r="D572" i="25" a="1"/>
  <c r="G548" i="25" a="1"/>
  <c r="E589" i="25" a="1"/>
  <c r="D637" i="25" a="1"/>
  <c r="G668" i="25" a="1"/>
  <c r="D532" i="25" a="1"/>
  <c r="E442" i="25" a="1"/>
  <c r="E449" i="25" a="1"/>
  <c r="H537" i="25" a="1"/>
  <c r="F655" i="25" a="1"/>
  <c r="G537" i="25" a="1"/>
  <c r="C626" i="25" a="1"/>
  <c r="F606" i="25" a="1"/>
  <c r="I533" i="25" a="1"/>
  <c r="C360" i="25" a="1"/>
  <c r="I521" i="25" a="1"/>
  <c r="H634" i="25" a="1"/>
  <c r="I667" i="25" a="1"/>
  <c r="F555" i="25" a="1"/>
  <c r="G541" i="25" a="1"/>
  <c r="E525" i="25" a="1"/>
  <c r="G582" i="25" a="1"/>
  <c r="D662" i="25" a="1"/>
  <c r="F504" i="25" a="1"/>
  <c r="F609" i="25" a="1"/>
  <c r="G38" i="25" a="1"/>
  <c r="F40" i="25" a="1"/>
  <c r="F124" i="25" a="1"/>
  <c r="D134" i="25" a="1"/>
  <c r="C198" i="25" a="1"/>
  <c r="H202" i="25" a="1"/>
  <c r="E313" i="25" a="1"/>
  <c r="E386" i="25" a="1"/>
  <c r="H294" i="25" a="1"/>
  <c r="E390" i="25" a="1"/>
  <c r="D305" i="25" a="1"/>
  <c r="I375" i="25" a="1"/>
  <c r="I232" i="25" a="1"/>
  <c r="C508" i="25" a="1"/>
  <c r="G379" i="25" a="1"/>
  <c r="H437" i="25" a="1"/>
  <c r="G525" i="25" a="1"/>
  <c r="H237" i="25" a="1"/>
  <c r="C536" i="25" a="1"/>
  <c r="F534" i="25" a="1"/>
  <c r="G619" i="25" a="1"/>
  <c r="I640" i="25" a="1"/>
  <c r="H267" i="25" a="1"/>
  <c r="G646" i="25" a="1"/>
  <c r="D546" i="25" a="1"/>
  <c r="F544" i="25" a="1"/>
  <c r="H635" i="25" a="1"/>
  <c r="D472" i="25" a="1"/>
  <c r="F490" i="25" a="1"/>
  <c r="G600" i="25" a="1"/>
  <c r="E599" i="25" a="1"/>
  <c r="H638" i="25" a="1"/>
  <c r="E571" i="25" a="1"/>
  <c r="H591" i="25" a="1"/>
  <c r="G336" i="25" a="1"/>
  <c r="G477" i="25" a="1"/>
  <c r="H468" i="25" a="1"/>
  <c r="F450" i="25" a="1"/>
  <c r="H582" i="25" a="1"/>
  <c r="W30" i="23" a="1"/>
  <c r="H45" i="25" a="1"/>
  <c r="D126" i="25" a="1"/>
  <c r="H104" i="25" a="1"/>
  <c r="C151" i="25" a="1"/>
  <c r="F295" i="25" a="1"/>
  <c r="G253" i="25" a="1"/>
  <c r="F158" i="25" a="1"/>
  <c r="I312" i="25" a="1"/>
  <c r="H254" i="25" a="1"/>
  <c r="F309" i="25" a="1"/>
  <c r="H380" i="25" a="1"/>
  <c r="H281" i="25" a="1"/>
  <c r="I442" i="25" a="1"/>
  <c r="D338" i="25" a="1"/>
  <c r="E528" i="25" a="1"/>
  <c r="E353" i="25" a="1"/>
  <c r="E331" i="25" a="1"/>
  <c r="I539" i="25" a="1"/>
  <c r="H457" i="25" a="1"/>
  <c r="F580" i="25" a="1"/>
  <c r="C621" i="25" a="1"/>
  <c r="H384" i="25" a="1"/>
  <c r="G643" i="25" a="1"/>
  <c r="C669" i="25" a="1"/>
  <c r="G608" i="25" a="1"/>
  <c r="I499" i="25" a="1"/>
  <c r="F637" i="25" a="1"/>
  <c r="F577" i="25" a="1"/>
  <c r="D605" i="25" a="1"/>
  <c r="I617" i="25" a="1"/>
  <c r="D512" i="25" a="1"/>
  <c r="F387" i="25" a="1"/>
  <c r="C650" i="25" a="1"/>
  <c r="H548" i="25" a="1"/>
  <c r="E439" i="25" a="1"/>
  <c r="C586" i="25" a="1"/>
  <c r="V104" i="23" a="1"/>
  <c r="G123" i="25" a="1"/>
  <c r="D55" i="25" a="1"/>
  <c r="G124" i="25" a="1"/>
  <c r="H28" i="25" a="1"/>
  <c r="E203" i="25" a="1"/>
  <c r="C184" i="25" a="1"/>
  <c r="G203" i="25" a="1"/>
  <c r="D279" i="25" a="1"/>
  <c r="F342" i="25" a="1"/>
  <c r="G162" i="25" a="1"/>
  <c r="D431" i="25" a="1"/>
  <c r="H398" i="25" a="1"/>
  <c r="E510" i="25" a="1"/>
  <c r="C353" i="25" a="1"/>
  <c r="H564" i="25" a="1"/>
  <c r="V8" i="23" a="1"/>
  <c r="W25" i="23" a="1"/>
  <c r="V26" i="23" a="1"/>
  <c r="I6" i="25" a="1"/>
  <c r="E19" i="25" a="1"/>
  <c r="I66" i="25" a="1"/>
  <c r="E92" i="25" a="1"/>
  <c r="D40" i="25" a="1"/>
  <c r="H23" i="25" a="1"/>
  <c r="D54" i="25" a="1"/>
  <c r="F59" i="25" a="1"/>
  <c r="D157" i="25" a="1"/>
  <c r="F111" i="25" a="1"/>
  <c r="C99" i="25" a="1"/>
  <c r="D20" i="25" a="1"/>
  <c r="I147" i="25" a="1"/>
  <c r="D272" i="25" a="1"/>
  <c r="E239" i="25" a="1"/>
  <c r="E21" i="25" a="1"/>
  <c r="C220" i="25" a="1"/>
  <c r="F134" i="25" a="1"/>
  <c r="G155" i="25" a="1"/>
  <c r="F289" i="25" a="1"/>
  <c r="G164" i="25" a="1"/>
  <c r="D15" i="25" a="1"/>
  <c r="G191" i="25" a="1"/>
  <c r="H120" i="25" a="1"/>
  <c r="I110" i="25" a="1"/>
  <c r="D228" i="25" a="1"/>
  <c r="E360" i="25" a="1"/>
  <c r="H297" i="25" a="1"/>
  <c r="I251" i="25" a="1"/>
  <c r="F247" i="25" a="1"/>
  <c r="G328" i="25" a="1"/>
  <c r="G365" i="25" a="1"/>
  <c r="G275" i="25" a="1"/>
  <c r="G387" i="25" a="1"/>
  <c r="G282" i="25" a="1"/>
  <c r="C423" i="25" a="1"/>
  <c r="G120" i="25" a="1"/>
  <c r="G386" i="25" a="1"/>
  <c r="I215" i="25" a="1"/>
  <c r="E330" i="25" a="1"/>
  <c r="H423" i="25" a="1"/>
  <c r="G212" i="25" a="1"/>
  <c r="C405" i="25" a="1"/>
  <c r="I488" i="25" a="1"/>
  <c r="C361" i="25" a="1"/>
  <c r="E223" i="25" a="1"/>
  <c r="H367" i="25" a="1"/>
  <c r="E457" i="25" a="1"/>
  <c r="C177" i="25" a="1"/>
  <c r="C376" i="25" a="1"/>
  <c r="F446" i="25" a="1"/>
  <c r="H505" i="25" a="1"/>
  <c r="C314" i="25" a="1"/>
  <c r="C436" i="25" a="1"/>
  <c r="G491" i="25" a="1"/>
  <c r="H374" i="25" a="1"/>
  <c r="I283" i="25" a="1"/>
  <c r="F432" i="25" a="1"/>
  <c r="H550" i="25" a="1"/>
  <c r="E314" i="25" a="1"/>
  <c r="F465" i="25" a="1"/>
  <c r="I520" i="25" a="1"/>
  <c r="E433" i="25" a="1"/>
  <c r="G505" i="25" a="1"/>
  <c r="F573" i="25" a="1"/>
  <c r="C409" i="25" a="1"/>
  <c r="E476" i="25" a="1"/>
  <c r="G519" i="25" a="1"/>
  <c r="E334" i="25" a="1"/>
  <c r="H449" i="25" a="1"/>
  <c r="E548" i="25" a="1"/>
  <c r="G277" i="25" a="1"/>
  <c r="F415" i="25" a="1"/>
  <c r="G485" i="25" a="1"/>
  <c r="G389" i="25" a="1"/>
  <c r="G490" i="25" a="1"/>
  <c r="E432" i="25" a="1"/>
  <c r="H528" i="25" a="1"/>
  <c r="E578" i="25" a="1"/>
  <c r="I627" i="25" a="1"/>
  <c r="G671" i="25" a="1"/>
  <c r="E652" i="25" a="1"/>
  <c r="H444" i="25" a="1"/>
  <c r="F530" i="25" a="1"/>
  <c r="C580" i="25" a="1"/>
  <c r="C628" i="25" a="1"/>
  <c r="F549" i="25" a="1"/>
  <c r="H351" i="25" a="1"/>
  <c r="E506" i="25" a="1"/>
  <c r="D568" i="25" a="1"/>
  <c r="F615" i="25" a="1"/>
  <c r="D656" i="25" a="1"/>
  <c r="F656" i="25" a="1"/>
  <c r="C419" i="25" a="1"/>
  <c r="I508" i="25" a="1"/>
  <c r="D588" i="25" a="1"/>
  <c r="G636" i="25" a="1"/>
  <c r="I657" i="25" a="1"/>
  <c r="I532" i="25" a="1"/>
  <c r="H400" i="25" a="1"/>
  <c r="H467" i="25" a="1"/>
  <c r="E536" i="25" a="1"/>
  <c r="E597" i="25" a="1"/>
  <c r="E642" i="25" a="1"/>
  <c r="I441" i="25" a="1"/>
  <c r="H674" i="25" a="1"/>
  <c r="G461" i="25" a="1"/>
  <c r="F542" i="25" a="1"/>
  <c r="F588" i="25" a="1"/>
  <c r="C305" i="25" a="1"/>
  <c r="D492" i="25" a="1"/>
  <c r="G540" i="25" a="1"/>
  <c r="F585" i="25" a="1"/>
  <c r="C432" i="25" a="1"/>
  <c r="G553" i="25" a="1"/>
  <c r="G628" i="25" a="1"/>
  <c r="G673" i="25" a="1"/>
  <c r="H649" i="25" a="1"/>
  <c r="D463" i="25" a="1"/>
  <c r="D465" i="25" a="1"/>
  <c r="C651" i="25" a="1"/>
  <c r="G453" i="25" a="1"/>
  <c r="G590" i="25" a="1"/>
  <c r="E626" i="25" a="1"/>
  <c r="G568" i="25" a="1"/>
  <c r="D537" i="25" a="1"/>
  <c r="E665" i="25" a="1"/>
  <c r="C559" i="25" a="1"/>
  <c r="E546" i="25" a="1"/>
  <c r="C557" i="25" a="1"/>
  <c r="G500" i="25" a="1"/>
  <c r="F616" i="25" a="1"/>
  <c r="E585" i="25" a="1"/>
  <c r="G579" i="25" a="1"/>
  <c r="H606" i="25" a="1"/>
  <c r="H652" i="25" a="1"/>
  <c r="F152" i="25" a="1"/>
  <c r="E543" i="25" a="1"/>
  <c r="G506" i="25" a="1"/>
  <c r="C517" i="25" a="1"/>
  <c r="C623" i="25" a="1"/>
  <c r="H579" i="25" a="1"/>
  <c r="F621" i="25" a="1"/>
  <c r="F673" i="25" a="1"/>
  <c r="H632" i="25" a="1"/>
  <c r="D609" i="25" a="1"/>
  <c r="D416" i="25" a="1"/>
  <c r="E2" i="25" a="1"/>
  <c r="G237" i="25" a="1"/>
  <c r="D623" i="25" a="1"/>
  <c r="G672" i="25" a="1"/>
  <c r="I674" i="25" a="1"/>
  <c r="I669" i="25" a="1"/>
  <c r="V51" i="23" a="1"/>
  <c r="H114" i="25" a="1"/>
  <c r="D49" i="25" a="1"/>
  <c r="G119" i="25" a="1"/>
  <c r="I92" i="25" a="1"/>
  <c r="H223" i="25" a="1"/>
  <c r="I178" i="25" a="1"/>
  <c r="F292" i="25" a="1"/>
  <c r="G152" i="25" a="1"/>
  <c r="D271" i="25" a="1"/>
  <c r="D330" i="25" a="1"/>
  <c r="E198" i="25" a="1"/>
  <c r="C241" i="25" a="1"/>
  <c r="H493" i="25" a="1"/>
  <c r="I393" i="25" a="1"/>
  <c r="D321" i="25" a="1"/>
  <c r="D458" i="25" a="1"/>
  <c r="E474" i="25" a="1"/>
  <c r="E519" i="25" a="1"/>
  <c r="F483" i="25" a="1"/>
  <c r="I456" i="25" a="1"/>
  <c r="F423" i="25" a="1"/>
  <c r="F495" i="25" a="1"/>
  <c r="F633" i="25" a="1"/>
  <c r="I374" i="25" a="1"/>
  <c r="D632" i="25" a="1"/>
  <c r="F367" i="25" a="1"/>
  <c r="F660" i="25" a="1"/>
  <c r="I515" i="25" a="1"/>
  <c r="D551" i="25" a="1"/>
  <c r="E540" i="25" a="1"/>
  <c r="C364" i="25" a="1"/>
  <c r="D380" i="25" a="1"/>
  <c r="C447" i="25" a="1"/>
  <c r="C539" i="25" a="1"/>
  <c r="E591" i="25" a="1"/>
  <c r="C602" i="25" a="1"/>
  <c r="C481" i="25" a="1"/>
  <c r="I446" i="25" a="1"/>
  <c r="D643" i="25" a="1"/>
  <c r="C329" i="25" a="1"/>
  <c r="I592" i="25" a="1"/>
  <c r="C2" i="25" a="1"/>
  <c r="V68" i="23" a="1"/>
  <c r="D121" i="25" a="1"/>
  <c r="F52" i="25" a="1"/>
  <c r="E199" i="25" a="1"/>
  <c r="C181" i="25" a="1"/>
  <c r="F166" i="25" a="1"/>
  <c r="G317" i="25" a="1"/>
  <c r="H388" i="25" a="1"/>
  <c r="D210" i="25" a="1"/>
  <c r="H429" i="25" a="1"/>
  <c r="F395" i="25" a="1"/>
  <c r="D509" i="25" a="1"/>
  <c r="D381" i="25" a="1"/>
  <c r="E481" i="25" a="1"/>
  <c r="F250" i="25" a="1"/>
  <c r="H491" i="25" a="1"/>
  <c r="F460" i="25" a="1"/>
  <c r="D426" i="25" a="1"/>
  <c r="F498" i="25" a="1"/>
  <c r="C635" i="25" a="1"/>
  <c r="F90" i="25" a="1"/>
  <c r="I587" i="25" a="1"/>
  <c r="G518" i="25" a="1"/>
  <c r="D437" i="25" a="1"/>
  <c r="E556" i="25" a="1"/>
  <c r="I552" i="25" a="1"/>
  <c r="E649" i="25" a="1"/>
  <c r="F477" i="25" a="1"/>
  <c r="C548" i="25" a="1"/>
  <c r="C599" i="25" a="1"/>
  <c r="G676" i="25" a="1"/>
  <c r="F642" i="25" a="1"/>
  <c r="C618" i="25" a="1"/>
  <c r="C640" i="25" a="1"/>
  <c r="C505" i="25" a="1"/>
  <c r="C609" i="25" a="1"/>
  <c r="I642" i="25" a="1"/>
  <c r="I624" i="25" a="1"/>
  <c r="D355" i="25" a="1"/>
  <c r="H676" i="25" a="1"/>
  <c r="F43" i="25" a="1"/>
  <c r="C40" i="25" a="1"/>
  <c r="G62" i="25" a="1"/>
  <c r="G41" i="25" a="1"/>
  <c r="I143" i="25" a="1"/>
  <c r="D265" i="25" a="1"/>
  <c r="E298" i="25" a="1"/>
  <c r="H264" i="25" a="1"/>
  <c r="D192" i="25" a="1"/>
  <c r="C95" i="25" a="1"/>
  <c r="F414" i="25" a="1"/>
  <c r="I261" i="25" a="1"/>
  <c r="D320" i="25" a="1"/>
  <c r="G385" i="25" a="1"/>
  <c r="H403" i="25" a="1"/>
  <c r="E445" i="25" a="1"/>
  <c r="V48" i="23" a="1"/>
  <c r="W117" i="23" a="1"/>
  <c r="V46" i="23" a="1"/>
  <c r="H22" i="25" a="1"/>
  <c r="H21" i="25" a="1"/>
  <c r="E69" i="25" a="1"/>
  <c r="G102" i="25" a="1"/>
  <c r="I41" i="25" a="1"/>
  <c r="C26" i="25" a="1"/>
  <c r="C57" i="25" a="1"/>
  <c r="D5" i="25" a="1"/>
  <c r="I159" i="25" a="1"/>
  <c r="D113" i="25" a="1"/>
  <c r="G109" i="25" a="1"/>
  <c r="I109" i="25" a="1"/>
  <c r="G17" i="25" a="1"/>
  <c r="E88" i="25" a="1"/>
  <c r="H241" i="25" a="1"/>
  <c r="I40" i="25" a="1"/>
  <c r="E221" i="25" a="1"/>
  <c r="D142" i="25" a="1"/>
  <c r="H169" i="25" a="1"/>
  <c r="C291" i="25" a="1"/>
  <c r="G171" i="25" a="1"/>
  <c r="D104" i="25" a="1"/>
  <c r="F198" i="25" a="1"/>
  <c r="D130" i="25" a="1"/>
  <c r="I120" i="25" a="1"/>
  <c r="F236" i="25" a="1"/>
  <c r="G362" i="25" a="1"/>
  <c r="H302" i="25" a="1"/>
  <c r="E254" i="25" a="1"/>
  <c r="I256" i="25" a="1"/>
  <c r="H343" i="25" a="1"/>
  <c r="I372" i="25" a="1"/>
  <c r="E279" i="25" a="1"/>
  <c r="C390" i="25" a="1"/>
  <c r="G291" i="25" a="1"/>
  <c r="D429" i="25" a="1"/>
  <c r="H162" i="25" a="1"/>
  <c r="C389" i="25" a="1"/>
  <c r="G221" i="25" a="1"/>
  <c r="F332" i="25" a="1"/>
  <c r="D425" i="25" a="1"/>
  <c r="H238" i="25" a="1"/>
  <c r="I420" i="25" a="1"/>
  <c r="E491" i="25" a="1"/>
  <c r="E364" i="25" a="1"/>
  <c r="C248" i="25" a="1"/>
  <c r="G372" i="25" a="1"/>
  <c r="G458" i="25" a="1"/>
  <c r="C206" i="25" a="1"/>
  <c r="I380" i="25" a="1"/>
  <c r="H453" i="25" a="1"/>
  <c r="I506" i="25" a="1"/>
  <c r="I317" i="25" a="1"/>
  <c r="D440" i="25" a="1"/>
  <c r="F143" i="25" a="1"/>
  <c r="C378" i="25" a="1"/>
  <c r="D325" i="25" a="1"/>
  <c r="H445" i="25" a="1"/>
  <c r="F553" i="25" a="1"/>
  <c r="H321" i="25" a="1"/>
  <c r="C469" i="25" a="1"/>
  <c r="I198" i="25" a="1"/>
  <c r="E435" i="25" a="1"/>
  <c r="H514" i="25" a="1"/>
  <c r="D576" i="25" a="1"/>
  <c r="E414" i="25" a="1"/>
  <c r="E478" i="25" a="1"/>
  <c r="F522" i="25" a="1"/>
  <c r="H342" i="25" a="1"/>
  <c r="E453" i="25" a="1"/>
  <c r="C551" i="25" a="1"/>
  <c r="D286" i="25" a="1"/>
  <c r="F420" i="25" a="1"/>
  <c r="D152" i="25" a="1"/>
  <c r="D401" i="25" a="1"/>
  <c r="G493" i="25" a="1"/>
  <c r="H436" i="25" a="1"/>
  <c r="E534" i="25" a="1"/>
  <c r="I579" i="25" a="1"/>
  <c r="H630" i="25" a="1"/>
  <c r="E674" i="25" a="1"/>
  <c r="G670" i="25" a="1"/>
  <c r="I450" i="25" a="1"/>
  <c r="E532" i="25" a="1"/>
  <c r="G581" i="25" a="1"/>
  <c r="F629" i="25" a="1"/>
  <c r="I559" i="25" a="1"/>
  <c r="F363" i="25" a="1"/>
  <c r="C511" i="25" a="1"/>
  <c r="I576" i="25" a="1"/>
  <c r="I616" i="25" a="1"/>
  <c r="G657" i="25" a="1"/>
  <c r="D669" i="25" a="1"/>
  <c r="G424" i="25" a="1"/>
  <c r="I513" i="25" a="1"/>
  <c r="C591" i="25" a="1"/>
  <c r="F639" i="25" a="1"/>
  <c r="G660" i="25" a="1"/>
  <c r="C546" i="25" a="1"/>
  <c r="I245" i="25" a="1"/>
  <c r="D483" i="25" a="1"/>
  <c r="F538" i="25" a="1"/>
  <c r="F601" i="25" a="1"/>
  <c r="D645" i="25" a="1"/>
  <c r="C458" i="25" a="1"/>
  <c r="F270" i="25" a="1"/>
  <c r="C465" i="25" a="1"/>
  <c r="E544" i="25" a="1"/>
  <c r="I589" i="25" a="1"/>
  <c r="I364" i="25" a="1"/>
  <c r="F494" i="25" a="1"/>
  <c r="H542" i="25" a="1"/>
  <c r="D596" i="25" a="1"/>
  <c r="F439" i="25" a="1"/>
  <c r="D557" i="25" a="1"/>
  <c r="G630" i="25" a="1"/>
  <c r="G624" i="25" a="1"/>
  <c r="F658" i="25" a="1"/>
  <c r="C518" i="25" a="1"/>
  <c r="I494" i="25" a="1"/>
  <c r="D278" i="25" a="1"/>
  <c r="H459" i="25" a="1"/>
  <c r="F593" i="25" a="1"/>
  <c r="D631" i="25" a="1"/>
  <c r="C579" i="25" a="1"/>
  <c r="E579" i="25" a="1"/>
  <c r="D672" i="25" a="1"/>
  <c r="G569" i="25" a="1"/>
  <c r="G570" i="25" a="1"/>
  <c r="D584" i="25" a="1"/>
  <c r="F515" i="25" a="1"/>
  <c r="E619" i="25" a="1"/>
  <c r="H319" i="25" a="1"/>
  <c r="E609" i="25" a="1"/>
  <c r="C632" i="25" a="1"/>
  <c r="C664" i="25" a="1"/>
  <c r="I568" i="25" a="1"/>
  <c r="G163" i="25" a="1"/>
  <c r="C612" i="25" a="1"/>
  <c r="H565" i="25" a="1"/>
  <c r="V60" i="23" a="1"/>
  <c r="D24" i="25" a="1"/>
  <c r="G70" i="25" a="1"/>
  <c r="C44" i="25" a="1"/>
  <c r="C31" i="25" a="1"/>
  <c r="G296" i="25" a="1"/>
  <c r="H171" i="25" a="1"/>
  <c r="E100" i="25" a="1"/>
  <c r="I134" i="25" a="1"/>
  <c r="I438" i="25" a="1"/>
  <c r="C348" i="25" a="1"/>
  <c r="C437" i="25" a="1"/>
  <c r="C461" i="25" a="1"/>
  <c r="D456" i="25" a="1"/>
  <c r="G441" i="25" a="1"/>
  <c r="H329" i="25" a="1"/>
  <c r="D420" i="25" a="1"/>
  <c r="F552" i="25" a="1"/>
  <c r="G412" i="25" a="1"/>
  <c r="E586" i="25" a="1"/>
  <c r="E454" i="25" a="1"/>
  <c r="D583" i="25" a="1"/>
  <c r="H515" i="25" a="1"/>
  <c r="I124" i="25" a="1"/>
  <c r="C597" i="25" a="1"/>
  <c r="D494" i="25" a="1"/>
  <c r="I464" i="25" a="1"/>
  <c r="C474" i="25" a="1"/>
  <c r="D497" i="25" a="1"/>
  <c r="F560" i="25" a="1"/>
  <c r="C633" i="25" a="1"/>
  <c r="D545" i="25" a="1"/>
  <c r="G637" i="25" a="1"/>
  <c r="C589" i="25" a="1"/>
  <c r="C532" i="25" a="1"/>
  <c r="F319" i="25" a="1"/>
  <c r="C630" i="25" a="1"/>
  <c r="F617" i="25" a="1"/>
  <c r="E201" i="25" a="1"/>
  <c r="E672" i="25" a="1"/>
  <c r="W87" i="23" a="1"/>
  <c r="C73" i="25" a="1"/>
  <c r="F45" i="25" a="1"/>
  <c r="G121" i="25" a="1"/>
  <c r="C88" i="25" a="1"/>
  <c r="E260" i="25" a="1"/>
  <c r="H204" i="25" a="1"/>
  <c r="G199" i="25" a="1"/>
  <c r="D277" i="25" a="1"/>
  <c r="E339" i="25" a="1"/>
  <c r="I151" i="25" a="1"/>
  <c r="H392" i="25" a="1"/>
  <c r="F497" i="25" a="1"/>
  <c r="I269" i="25" a="1"/>
  <c r="C397" i="25" a="1"/>
  <c r="I217" i="25" a="1"/>
  <c r="D460" i="25" a="1"/>
  <c r="H273" i="25" a="1"/>
  <c r="I422" i="25" a="1"/>
  <c r="E555" i="25" a="1"/>
  <c r="I277" i="25" a="1"/>
  <c r="C476" i="25" a="1"/>
  <c r="H587" i="25" a="1"/>
  <c r="C540" i="25" a="1"/>
  <c r="D580" i="25" a="1"/>
  <c r="I526" i="25" a="1"/>
  <c r="D499" i="25" a="1"/>
  <c r="I473" i="25" a="1"/>
  <c r="H549" i="25" a="1"/>
  <c r="I384" i="25" a="1"/>
  <c r="F459" i="25" a="1"/>
  <c r="E638" i="25" a="1"/>
  <c r="I527" i="25" a="1"/>
  <c r="H624" i="25" a="1"/>
  <c r="F623" i="25" a="1"/>
  <c r="E662" i="25" a="1"/>
  <c r="F654" i="25" a="1"/>
  <c r="H574" i="25" a="1"/>
  <c r="F634" i="25" a="1"/>
  <c r="I387" i="25" a="1"/>
  <c r="D481" i="25" a="1"/>
  <c r="I643" i="25" a="1"/>
  <c r="B2" i="25" a="1"/>
  <c r="V25" i="23" a="1"/>
  <c r="C59" i="25" a="1"/>
  <c r="G144" i="25" a="1"/>
  <c r="E165" i="25" a="1"/>
  <c r="G265" i="25" a="1"/>
  <c r="G172" i="25" a="1"/>
  <c r="D170" i="25" a="1"/>
  <c r="G370" i="25" a="1"/>
  <c r="D395" i="25" a="1"/>
  <c r="D441" i="25" a="1"/>
  <c r="I465" i="25" a="1"/>
  <c r="I459" i="25" a="1"/>
  <c r="H369" i="25" a="1"/>
  <c r="F384" i="25" a="1"/>
  <c r="W37" i="23" a="1"/>
  <c r="W15" i="23" a="1"/>
  <c r="D47" i="25" a="1"/>
  <c r="G19" i="25" a="1"/>
  <c r="D79" i="25" a="1"/>
  <c r="F126" i="25" a="1"/>
  <c r="I90" i="25" a="1"/>
  <c r="C89" i="25" a="1"/>
  <c r="C152" i="25" a="1"/>
  <c r="F146" i="25" a="1"/>
  <c r="H235" i="25" a="1"/>
  <c r="E320" i="25" a="1"/>
  <c r="C132" i="25" a="1"/>
  <c r="H295" i="25" a="1"/>
  <c r="H168" i="25" a="1"/>
  <c r="G323" i="25" a="1"/>
  <c r="I332" i="25" a="1"/>
  <c r="C325" i="25" a="1"/>
  <c r="H194" i="25" a="1"/>
  <c r="H312" i="25" a="1"/>
  <c r="E355" i="25" a="1"/>
  <c r="F386" i="25" a="1"/>
  <c r="D289" i="25" a="1"/>
  <c r="C191" i="25" a="1"/>
  <c r="H396" i="25" a="1"/>
  <c r="G367" i="25" a="1"/>
  <c r="G281" i="25" a="1"/>
  <c r="G287" i="25" a="1"/>
  <c r="D445" i="25" a="1"/>
  <c r="G357" i="25" a="1"/>
  <c r="D478" i="25" a="1"/>
  <c r="G374" i="25" a="1"/>
  <c r="F479" i="25" a="1"/>
  <c r="F430" i="25" a="1"/>
  <c r="D491" i="25" a="1"/>
  <c r="D362" i="25" a="1"/>
  <c r="G514" i="25" a="1"/>
  <c r="F458" i="25" a="1"/>
  <c r="I273" i="25" a="1"/>
  <c r="D462" i="25" a="1"/>
  <c r="C534" i="25" a="1"/>
  <c r="E412" i="25" a="1"/>
  <c r="G566" i="25" a="1"/>
  <c r="C431" i="25" a="1"/>
  <c r="D357" i="25" a="1"/>
  <c r="I265" i="25" a="1"/>
  <c r="D518" i="25" a="1"/>
  <c r="F605" i="25" a="1"/>
  <c r="G664" i="25" a="1"/>
  <c r="E373" i="25" a="1"/>
  <c r="G545" i="25" a="1"/>
  <c r="E615" i="25" a="1"/>
  <c r="I186" i="25" a="1"/>
  <c r="F520" i="25" a="1"/>
  <c r="F595" i="25" a="1"/>
  <c r="F674" i="25" a="1"/>
  <c r="F389" i="25" a="1"/>
  <c r="D549" i="25" a="1"/>
  <c r="C645" i="25" a="1"/>
  <c r="C449" i="25" a="1"/>
  <c r="G378" i="25" a="1"/>
  <c r="I524" i="25" a="1"/>
  <c r="H619" i="25" a="1"/>
  <c r="H480" i="25" a="1"/>
  <c r="F405" i="25" a="1"/>
  <c r="C560" i="25" a="1"/>
  <c r="G618" i="25" a="1"/>
  <c r="E514" i="25" a="1"/>
  <c r="F600" i="25" a="1"/>
  <c r="E524" i="25" a="1"/>
  <c r="H646" i="25" a="1"/>
  <c r="C435" i="25" a="1"/>
  <c r="I665" i="25" a="1"/>
  <c r="E567" i="25" a="1"/>
  <c r="E557" i="25" a="1"/>
  <c r="H655" i="25" a="1"/>
  <c r="C672" i="25" a="1"/>
  <c r="G487" i="25" a="1"/>
  <c r="C639" i="25" a="1"/>
  <c r="G440" i="25" a="1"/>
  <c r="H653" i="25" a="1"/>
  <c r="H594" i="25" a="1"/>
  <c r="H601" i="25" a="1"/>
  <c r="C422" i="25" a="1"/>
  <c r="C611" i="25" a="1"/>
  <c r="H377" i="25" a="1"/>
  <c r="C457" i="25" a="1"/>
  <c r="G641" i="25" a="1"/>
  <c r="C654" i="25" a="1"/>
  <c r="G208" i="25" a="1"/>
  <c r="C581" i="25" a="1"/>
  <c r="I585" i="25" a="1"/>
  <c r="D530" i="25" a="1"/>
  <c r="I462" i="25" a="1"/>
  <c r="I614" i="25" a="1"/>
  <c r="H563" i="25" a="1"/>
  <c r="F54" i="25" a="1"/>
  <c r="F178" i="25" a="1"/>
  <c r="F239" i="25" a="1"/>
  <c r="I299" i="25" a="1"/>
  <c r="E305" i="25" a="1"/>
  <c r="G309" i="25" a="1"/>
  <c r="E490" i="25" a="1"/>
  <c r="C362" i="25" a="1"/>
  <c r="E325" i="25" a="1"/>
  <c r="D471" i="25" a="1"/>
  <c r="C464" i="25" a="1"/>
  <c r="E464" i="25" a="1"/>
  <c r="G366" i="25" a="1"/>
  <c r="F612" i="25" a="1"/>
  <c r="C399" i="25" a="1"/>
  <c r="F561" i="25" a="1"/>
  <c r="E461" i="25" a="1"/>
  <c r="I491" i="25" a="1"/>
  <c r="H566" i="25" a="1"/>
  <c r="E509" i="25" a="1"/>
  <c r="I395" i="25" a="1"/>
  <c r="C543" i="25" a="1"/>
  <c r="D571" i="25" a="1"/>
  <c r="I635" i="25" a="1"/>
  <c r="G489" i="25" a="1"/>
  <c r="G446" i="25" a="1"/>
  <c r="E512" i="25" a="1"/>
  <c r="F527" i="25" a="1"/>
  <c r="G658" i="25" a="1"/>
  <c r="F42" i="25" a="1"/>
  <c r="G126" i="25" a="1"/>
  <c r="W45" i="23" a="1"/>
  <c r="W39" i="23" a="1"/>
  <c r="G49" i="25" a="1"/>
  <c r="I26" i="25" a="1"/>
  <c r="G56" i="25" a="1"/>
  <c r="G85" i="25" a="1"/>
  <c r="C96" i="25" a="1"/>
  <c r="E105" i="25" a="1"/>
  <c r="I32" i="25" a="1"/>
  <c r="G181" i="25" a="1"/>
  <c r="D238" i="25" a="1"/>
  <c r="F321" i="25" a="1"/>
  <c r="E145" i="25" a="1"/>
  <c r="F298" i="25" a="1"/>
  <c r="I227" i="25" a="1"/>
  <c r="H324" i="25" a="1"/>
  <c r="D335" i="25" a="1"/>
  <c r="E327" i="25" a="1"/>
  <c r="F224" i="25" a="1"/>
  <c r="C315" i="25" a="1"/>
  <c r="E369" i="25" a="1"/>
  <c r="G392" i="25" a="1"/>
  <c r="I291" i="25" a="1"/>
  <c r="G289" i="25" a="1"/>
  <c r="E398" i="25" a="1"/>
  <c r="E377" i="25" a="1"/>
  <c r="F287" i="25" a="1"/>
  <c r="C298" i="25" a="1"/>
  <c r="C450" i="25" a="1"/>
  <c r="G359" i="25" a="1"/>
  <c r="C483" i="25" a="1"/>
  <c r="G377" i="25" a="1"/>
  <c r="H250" i="25" a="1"/>
  <c r="D436" i="25" a="1"/>
  <c r="C493" i="25" a="1"/>
  <c r="H379" i="25" a="1"/>
  <c r="E516" i="25" a="1"/>
  <c r="I461" i="25" a="1"/>
  <c r="E284" i="25" a="1"/>
  <c r="G465" i="25" a="1"/>
  <c r="G535" i="25" a="1"/>
  <c r="F417" i="25" a="1"/>
  <c r="H570" i="25" a="1"/>
  <c r="H446" i="25" a="1"/>
  <c r="D360" i="25" a="1"/>
  <c r="E280" i="25" a="1"/>
  <c r="G522" i="25" a="1"/>
  <c r="D608" i="25" a="1"/>
  <c r="D670" i="25" a="1"/>
  <c r="E383" i="25" a="1"/>
  <c r="I548" i="25" a="1"/>
  <c r="D618" i="25" a="1"/>
  <c r="F347" i="25" a="1"/>
  <c r="C523" i="25" a="1"/>
  <c r="I596" i="25" a="1"/>
  <c r="E511" i="25" a="1"/>
  <c r="E393" i="25" a="1"/>
  <c r="D556" i="25" a="1"/>
  <c r="I647" i="25" a="1"/>
  <c r="F470" i="25" a="1"/>
  <c r="G394" i="25" a="1"/>
  <c r="D527" i="25" a="1"/>
  <c r="E621" i="25" a="1"/>
  <c r="D486" i="25" a="1"/>
  <c r="G410" i="25" a="1"/>
  <c r="H561" i="25" a="1"/>
  <c r="F194" i="25" a="1"/>
  <c r="I516" i="25" a="1"/>
  <c r="E603" i="25" a="1"/>
  <c r="H531" i="25" a="1"/>
  <c r="H648" i="25" a="1"/>
  <c r="E517" i="25" a="1"/>
  <c r="G344" i="25" a="1"/>
  <c r="E593" i="25" a="1"/>
  <c r="H560" i="25" a="1"/>
  <c r="D660" i="25" a="1"/>
  <c r="D295" i="25" a="1"/>
  <c r="C545" i="25" a="1"/>
  <c r="D657" i="25" a="1"/>
  <c r="C460" i="25" a="1"/>
  <c r="D658" i="25" a="1"/>
  <c r="I611" i="25" a="1"/>
  <c r="H620" i="25" a="1"/>
  <c r="E447" i="25" a="1"/>
  <c r="H613" i="25" a="1"/>
  <c r="C456" i="25" a="1"/>
  <c r="C470" i="25" a="1"/>
  <c r="H407" i="25" a="1"/>
  <c r="I662" i="25" a="1"/>
  <c r="D452" i="25" a="1"/>
  <c r="D602" i="25" a="1"/>
  <c r="I591" i="25" a="1"/>
  <c r="I558" i="25" a="1"/>
  <c r="I468" i="25" a="1"/>
  <c r="F620" i="25" a="1"/>
  <c r="F666" i="25" a="1"/>
  <c r="C615" i="25" a="1"/>
  <c r="E396" i="25" a="1"/>
  <c r="D454" i="25" a="1"/>
  <c r="G616" i="25" a="1"/>
  <c r="I519" i="25" a="1"/>
  <c r="E471" i="25" a="1"/>
  <c r="H641" i="25" a="1"/>
  <c r="H572" i="25" a="1"/>
  <c r="E654" i="25" a="1"/>
  <c r="V15" i="23" a="1"/>
  <c r="I123" i="25" a="1"/>
  <c r="E113" i="25" a="1"/>
  <c r="E50" i="25" a="1"/>
  <c r="D51" i="25" a="1"/>
  <c r="E302" i="25" a="1"/>
  <c r="F337" i="25" a="1"/>
  <c r="H346" i="25" a="1"/>
  <c r="D374" i="25" a="1"/>
  <c r="I410" i="25" a="1"/>
  <c r="G435" i="25" a="1"/>
  <c r="I362" i="25" a="1"/>
  <c r="C264" i="25" a="1"/>
  <c r="D535" i="25" a="1"/>
  <c r="C478" i="25" a="1"/>
  <c r="D541" i="25" a="1"/>
  <c r="H344" i="25" a="1"/>
  <c r="I675" i="25" a="1"/>
  <c r="I555" i="25" a="1"/>
  <c r="C108" i="25" a="1"/>
  <c r="H526" i="25" a="1"/>
  <c r="D652" i="25" a="1"/>
  <c r="I626" i="25" a="1"/>
  <c r="E421" i="25" a="1"/>
  <c r="F521" i="25" a="1"/>
  <c r="C653" i="25" a="1"/>
  <c r="D664" i="25" a="1"/>
  <c r="G263" i="25" a="1"/>
  <c r="F472" i="25" a="1"/>
  <c r="I327" i="25" a="1"/>
  <c r="F624" i="25" a="1"/>
  <c r="E560" i="25" a="1"/>
  <c r="F562" i="25" a="1"/>
  <c r="H631" i="25" a="1"/>
  <c r="E636" i="25" a="1"/>
  <c r="C482" i="25" a="1"/>
  <c r="V89" i="23" a="1"/>
  <c r="G33" i="25" a="1"/>
  <c r="D138" i="25" a="1"/>
  <c r="W53" i="23" a="1"/>
  <c r="V75" i="23" a="1"/>
  <c r="C52" i="25" a="1"/>
  <c r="G29" i="25" a="1"/>
  <c r="D58" i="25" a="1"/>
  <c r="E122" i="25" a="1"/>
  <c r="G100" i="25" a="1"/>
  <c r="G107" i="25" a="1"/>
  <c r="F38" i="25" a="1"/>
  <c r="F192" i="25" a="1"/>
  <c r="I172" i="25" a="1"/>
  <c r="C10" i="25" a="1"/>
  <c r="F177" i="25" a="1"/>
  <c r="C301" i="25" a="1"/>
  <c r="C290" i="25" a="1"/>
  <c r="C327" i="25" a="1"/>
  <c r="E336" i="25" a="1"/>
  <c r="D342" i="25" a="1"/>
  <c r="C230" i="25" a="1"/>
  <c r="G393" i="25" a="1"/>
  <c r="H371" i="25" a="1"/>
  <c r="F397" i="25" a="1"/>
  <c r="I294" i="25" a="1"/>
  <c r="H304" i="25" a="1"/>
  <c r="G401" i="25" a="1"/>
  <c r="I378" i="25" a="1"/>
  <c r="E297" i="25" a="1"/>
  <c r="F301" i="25" a="1"/>
  <c r="D473" i="25" a="1"/>
  <c r="D361" i="25" a="1"/>
  <c r="I487" i="25" a="1"/>
  <c r="E384" i="25" a="1"/>
  <c r="G258" i="25" a="1"/>
  <c r="F445" i="25" a="1"/>
  <c r="I497" i="25" a="1"/>
  <c r="E394" i="25" a="1"/>
  <c r="F293" i="25" a="1"/>
  <c r="C471" i="25" a="1"/>
  <c r="G293" i="25" a="1"/>
  <c r="D469" i="25" a="1"/>
  <c r="E538" i="25" a="1"/>
  <c r="F462" i="25" a="1"/>
  <c r="I577" i="25" a="1"/>
  <c r="I453" i="25" a="1"/>
  <c r="G363" i="25" a="1"/>
  <c r="C312" i="25" a="1"/>
  <c r="F543" i="25" a="1"/>
  <c r="G609" i="25" a="1"/>
  <c r="C673" i="25" a="1"/>
  <c r="D393" i="25" a="1"/>
  <c r="G552" i="25" a="1"/>
  <c r="F636" i="25" a="1"/>
  <c r="G429" i="25" a="1"/>
  <c r="H524" i="25" a="1"/>
  <c r="E601" i="25" a="1"/>
  <c r="I530" i="25" a="1"/>
  <c r="F454" i="25" a="1"/>
  <c r="H559" i="25" a="1"/>
  <c r="G650" i="25" a="1"/>
  <c r="G483" i="25" a="1"/>
  <c r="F404" i="25" a="1"/>
  <c r="D563" i="25" a="1"/>
  <c r="C624" i="25" a="1"/>
  <c r="I496" i="25" a="1"/>
  <c r="C416" i="25" a="1"/>
  <c r="F563" i="25" a="1"/>
  <c r="D390" i="25" a="1"/>
  <c r="C519" i="25" a="1"/>
  <c r="C606" i="25" a="1"/>
  <c r="H535" i="25" a="1"/>
  <c r="D651" i="25" a="1"/>
  <c r="C592" i="25" a="1"/>
  <c r="G417" i="25" a="1"/>
  <c r="I634" i="25" a="1"/>
  <c r="G567" i="25" a="1"/>
  <c r="C665" i="25" a="1"/>
  <c r="D627" i="25" a="1"/>
  <c r="E459" i="25" a="1"/>
  <c r="F466" i="25" a="1"/>
  <c r="G662" i="25" a="1"/>
  <c r="C675" i="25" a="1"/>
  <c r="E487" i="25" a="1"/>
  <c r="D648" i="25" a="1"/>
  <c r="D674" i="25" a="1"/>
  <c r="E627" i="25" a="1"/>
  <c r="E475" i="25" a="1"/>
  <c r="F630" i="25" a="1"/>
  <c r="W69" i="23" a="1"/>
  <c r="I31" i="25" a="1"/>
  <c r="D61" i="25" a="1"/>
  <c r="F47" i="25" a="1"/>
  <c r="H193" i="25" a="1"/>
  <c r="I174" i="25" a="1"/>
  <c r="G232" i="25" a="1"/>
  <c r="C293" i="25" a="1"/>
  <c r="F409" i="25" a="1"/>
  <c r="I306" i="25" a="1"/>
  <c r="D382" i="25" a="1"/>
  <c r="D484" i="25" a="1"/>
  <c r="I385" i="25" a="1"/>
  <c r="G430" i="25" a="1"/>
  <c r="I329" i="25" a="1"/>
  <c r="F583" i="25" a="1"/>
  <c r="F545" i="25" a="1"/>
  <c r="D639" i="25" a="1"/>
  <c r="G605" i="25" a="1"/>
  <c r="E561" i="25" a="1"/>
  <c r="E410" i="25" a="1"/>
  <c r="H568" i="25" a="1"/>
  <c r="G607" i="25" a="1"/>
  <c r="C625" i="25" a="1"/>
  <c r="C531" i="25" a="1"/>
  <c r="F669" i="25" a="1"/>
  <c r="C667" i="25" a="1"/>
  <c r="G466" i="25" a="1"/>
  <c r="F659" i="25" a="1"/>
  <c r="C671" i="25" a="1"/>
  <c r="C490" i="25" a="1"/>
  <c r="W76" i="23" a="1"/>
  <c r="G71" i="25" a="1"/>
  <c r="H6" i="25" a="1"/>
  <c r="W27" i="23" a="1"/>
  <c r="V43" i="23" a="1"/>
  <c r="D63" i="25" a="1"/>
  <c r="C21" i="25" a="1"/>
  <c r="F112" i="25" a="1"/>
  <c r="I51" i="25" a="1"/>
  <c r="D150" i="25" a="1"/>
  <c r="D195" i="25" a="1"/>
  <c r="D159" i="25" a="1"/>
  <c r="G229" i="25" a="1"/>
  <c r="E139" i="25" a="1"/>
  <c r="E216" i="25" a="1"/>
  <c r="F145" i="25" a="1"/>
  <c r="C63" i="25" a="1"/>
  <c r="E118" i="25" a="1"/>
  <c r="H278" i="25" a="1"/>
  <c r="E24" i="25" a="1"/>
  <c r="E281" i="25" a="1"/>
  <c r="G312" i="25" a="1"/>
  <c r="I224" i="25" a="1"/>
  <c r="D424" i="25" a="1"/>
  <c r="E230" i="25" a="1"/>
  <c r="I376" i="25" a="1"/>
  <c r="F315" i="25" a="1"/>
  <c r="E469" i="25" a="1"/>
  <c r="F447" i="25" a="1"/>
  <c r="E403" i="25" a="1"/>
  <c r="I355" i="25" a="1"/>
  <c r="D495" i="25" a="1"/>
  <c r="G416" i="25" a="1"/>
  <c r="H513" i="25" a="1"/>
  <c r="C402" i="25" a="1"/>
  <c r="D340" i="25" a="1"/>
  <c r="G405" i="25" a="1"/>
  <c r="I578" i="25" a="1"/>
  <c r="C442" i="25" a="1"/>
  <c r="H373" i="25" a="1"/>
  <c r="I536" i="25" a="1"/>
  <c r="C377" i="25" a="1"/>
  <c r="H502" i="25" a="1"/>
  <c r="F237" i="25" a="1"/>
  <c r="E493" i="25" a="1"/>
  <c r="I338" i="25" a="1"/>
  <c r="C475" i="25" a="1"/>
  <c r="F448" i="25" a="1"/>
  <c r="I403" i="25" a="1"/>
  <c r="D559" i="25" a="1"/>
  <c r="C642" i="25" a="1"/>
  <c r="H595" i="25" a="1"/>
  <c r="G473" i="25" a="1"/>
  <c r="F571" i="25" a="1"/>
  <c r="C666" i="25" a="1"/>
  <c r="E404" i="25" a="1"/>
  <c r="H545" i="25" a="1"/>
  <c r="I630" i="25" a="1"/>
  <c r="I619" i="25" a="1"/>
  <c r="D477" i="25" a="1"/>
  <c r="E604" i="25" a="1"/>
  <c r="I661" i="25" a="1"/>
  <c r="D600" i="25" a="1"/>
  <c r="H441" i="25" a="1"/>
  <c r="G578" i="25" a="1"/>
  <c r="G653" i="25" a="1"/>
  <c r="H578" i="25" a="1"/>
  <c r="H504" i="25" a="1"/>
  <c r="E582" i="25" a="1"/>
  <c r="I429" i="25" a="1"/>
  <c r="D553" i="25" a="1"/>
  <c r="G621" i="25" a="1"/>
  <c r="F596" i="25" a="1"/>
  <c r="F662" i="25" a="1"/>
  <c r="D206" i="25" a="1"/>
  <c r="H627" i="25" a="1"/>
  <c r="G375" i="25" a="1"/>
  <c r="C660" i="25" a="1"/>
  <c r="E521" i="25" a="1"/>
  <c r="D475" i="25" a="1"/>
  <c r="G654" i="25" a="1"/>
  <c r="E596" i="25" a="1"/>
  <c r="I560" i="25" a="1"/>
  <c r="D529" i="25" a="1"/>
  <c r="C598" i="25" a="1"/>
  <c r="H577" i="25" a="1"/>
  <c r="H495" i="25" a="1"/>
  <c r="F614" i="25" a="1"/>
  <c r="I660" i="25" a="1"/>
  <c r="I595" i="25" a="1"/>
  <c r="D667" i="25" a="1"/>
  <c r="H658" i="25" a="1"/>
  <c r="H604" i="25" a="1"/>
  <c r="C355" i="25" a="1"/>
  <c r="C643" i="25" a="1"/>
  <c r="C584" i="25" a="1"/>
  <c r="H512" i="25" a="1"/>
  <c r="H416" i="25" a="1"/>
  <c r="H2" i="25" a="1"/>
  <c r="W51" i="23" a="1"/>
  <c r="W92" i="23" a="1"/>
  <c r="H99" i="25" a="1"/>
  <c r="E23" i="25" a="1"/>
  <c r="D29" i="25" a="1"/>
  <c r="E54" i="25" a="1"/>
  <c r="H151" i="25" a="1"/>
  <c r="F197" i="25" a="1"/>
  <c r="I160" i="25" a="1"/>
  <c r="C232" i="25" a="1"/>
  <c r="C142" i="25" a="1"/>
  <c r="G217" i="25" a="1"/>
  <c r="H149" i="25" a="1"/>
  <c r="C213" i="25" a="1"/>
  <c r="G147" i="25" a="1"/>
  <c r="C304" i="25" a="1"/>
  <c r="C56" i="25" a="1"/>
  <c r="E316" i="25" a="1"/>
  <c r="H314" i="25" a="1"/>
  <c r="D230" i="25" a="1"/>
  <c r="G426" i="25" a="1"/>
  <c r="F235" i="25" a="1"/>
  <c r="G397" i="25" a="1"/>
  <c r="G319" i="25" a="1"/>
  <c r="D474" i="25" a="1"/>
  <c r="I449" i="25" a="1"/>
  <c r="D408" i="25" a="1"/>
  <c r="F359" i="25" a="1"/>
  <c r="G497" i="25" a="1"/>
  <c r="C418" i="25" a="1"/>
  <c r="C516" i="25" a="1"/>
  <c r="V97" i="23" a="1"/>
  <c r="I28" i="25" a="1"/>
  <c r="I78" i="25" a="1"/>
  <c r="F57" i="25" a="1"/>
  <c r="F164" i="25" a="1"/>
  <c r="D261" i="25" a="1"/>
  <c r="F163" i="25" a="1"/>
  <c r="D250" i="25" a="1"/>
  <c r="F252" i="25" a="1"/>
  <c r="H276" i="25" a="1"/>
  <c r="H322" i="25" a="1"/>
  <c r="H158" i="25" a="1"/>
  <c r="I416" i="25" a="1"/>
  <c r="E268" i="25" a="1"/>
  <c r="H313" i="25" a="1"/>
  <c r="C337" i="25" a="1"/>
  <c r="C413" i="25" a="1"/>
  <c r="G486" i="25" a="1"/>
  <c r="E437" i="25" a="1"/>
  <c r="D397" i="25" a="1"/>
  <c r="D412" i="25" a="1"/>
  <c r="E573" i="25" a="1"/>
  <c r="F499" i="25" a="1"/>
  <c r="E488" i="25" a="1"/>
  <c r="C428" i="25" a="1"/>
  <c r="E531" i="25" a="1"/>
  <c r="C530" i="25" a="1"/>
  <c r="H394" i="25" a="1"/>
  <c r="C452" i="25" a="1"/>
  <c r="G503" i="25" a="1"/>
  <c r="H637" i="25" a="1"/>
  <c r="I284" i="25" a="1"/>
  <c r="D561" i="25" a="1"/>
  <c r="H424" i="25" a="1"/>
  <c r="I528" i="25" a="1"/>
  <c r="I637" i="25" a="1"/>
  <c r="F373" i="25" a="1"/>
  <c r="F608" i="25" a="1"/>
  <c r="H389" i="25" a="1"/>
  <c r="H501" i="25" a="1"/>
  <c r="H612" i="25" a="1"/>
  <c r="D558" i="25" a="1"/>
  <c r="D531" i="25" a="1"/>
  <c r="E406" i="25" a="1"/>
  <c r="G563" i="25" a="1"/>
  <c r="F567" i="25" a="1"/>
  <c r="E658" i="25" a="1"/>
  <c r="G652" i="25" a="1"/>
  <c r="I397" i="25" a="1"/>
  <c r="I646" i="25" a="1"/>
  <c r="F502" i="25" a="1"/>
  <c r="I598" i="25" a="1"/>
  <c r="C554" i="25" a="1"/>
  <c r="G649" i="25" a="1"/>
  <c r="D590" i="25" a="1"/>
  <c r="H584" i="25" a="1"/>
  <c r="F533" i="25" a="1"/>
  <c r="I430" i="25" a="1"/>
  <c r="G631" i="25" a="1"/>
  <c r="E650" i="25" a="1"/>
  <c r="G572" i="25" a="1"/>
  <c r="C644" i="25" a="1"/>
  <c r="I600" i="25" a="1"/>
  <c r="I2" i="25" a="1"/>
  <c r="G603" i="25" a="1"/>
  <c r="G83" i="25" a="1"/>
  <c r="H224" i="25" a="1"/>
  <c r="H190" i="25" a="1"/>
  <c r="E192" i="25" a="1"/>
  <c r="I370" i="25" a="1"/>
  <c r="F422" i="25" a="1"/>
  <c r="C466" i="25" a="1"/>
  <c r="C541" i="25" a="1"/>
  <c r="H462" i="25" a="1"/>
  <c r="G460" i="25" a="1"/>
  <c r="H552" i="25" a="1"/>
  <c r="C480" i="25" a="1"/>
  <c r="E588" i="25" a="1"/>
  <c r="E271" i="25" a="1"/>
  <c r="G594" i="25" a="1"/>
  <c r="D641" i="25" a="1"/>
  <c r="F602" i="25" a="1"/>
  <c r="F672" i="25" a="1"/>
  <c r="D94" i="25" a="1"/>
  <c r="D304" i="25" a="1"/>
  <c r="E328" i="25" a="1"/>
  <c r="I423" i="25" a="1"/>
  <c r="F376" i="25" a="1"/>
  <c r="C448" i="25" a="1"/>
  <c r="I658" i="25" a="1"/>
  <c r="F667" i="25" a="1"/>
  <c r="H650" i="25" a="1"/>
  <c r="E610" i="25" a="1"/>
  <c r="E550" i="25" a="1"/>
  <c r="D574" i="25" a="1"/>
  <c r="D522" i="25" a="1"/>
  <c r="F610" i="25" a="1"/>
  <c r="H4" i="25" a="1"/>
  <c r="F147" i="25" a="1"/>
  <c r="F329" i="25" a="1"/>
  <c r="F374" i="25" a="1"/>
  <c r="F511" i="25" a="1"/>
  <c r="D548" i="25" a="1"/>
  <c r="D565" i="25" a="1"/>
  <c r="E166" i="25" a="1"/>
  <c r="I599" i="25" a="1"/>
  <c r="C486" i="25" a="1"/>
  <c r="I573" i="25" a="1"/>
  <c r="G610" i="25" a="1"/>
  <c r="C619" i="25" a="1"/>
  <c r="C571" i="25" a="1"/>
  <c r="E647" i="25" a="1"/>
  <c r="F85" i="25" a="1"/>
  <c r="C157" i="25" a="1"/>
  <c r="H331" i="25" a="1"/>
  <c r="I391" i="25" a="1"/>
  <c r="D411" i="25" a="1"/>
  <c r="G499" i="25" a="1"/>
  <c r="G242" i="25" a="1"/>
  <c r="D399" i="25" a="1"/>
  <c r="C491" i="25" a="1"/>
  <c r="F663" i="25" a="1"/>
  <c r="H618" i="25" a="1"/>
  <c r="E633" i="25" a="1"/>
  <c r="F644" i="25" a="1"/>
  <c r="F597" i="25" a="1"/>
  <c r="I649" i="25" a="1"/>
  <c r="D526" i="25" a="1"/>
  <c r="F154" i="25" a="1"/>
  <c r="F253" i="25" a="1"/>
  <c r="G381" i="25" a="1"/>
  <c r="I477" i="25" a="1"/>
  <c r="G474" i="25" a="1"/>
  <c r="C383" i="25" a="1"/>
  <c r="I91" i="25" a="1"/>
  <c r="C568" i="25" a="1"/>
  <c r="E424" i="25" a="1"/>
  <c r="G534" i="25" a="1"/>
  <c r="E568" i="25" a="1"/>
  <c r="C507" i="25" a="1"/>
  <c r="G523" i="25" a="1"/>
  <c r="I335" i="25" a="1"/>
  <c r="E370" i="25" a="1"/>
  <c r="C620" i="25" a="1"/>
  <c r="F627" i="25" a="1"/>
  <c r="E46" i="25" a="1"/>
  <c r="D220" i="25" a="1"/>
  <c r="I426" i="25" a="1"/>
  <c r="G270" i="25" a="1"/>
  <c r="I557" i="25" a="1"/>
  <c r="G335" i="25" a="1"/>
  <c r="E378" i="25" a="1"/>
  <c r="I490" i="25" a="1"/>
  <c r="F592" i="25" a="1"/>
  <c r="D538" i="25" a="1"/>
  <c r="G604" i="25" a="1"/>
  <c r="I563" i="25" a="1"/>
  <c r="H350" i="25" a="1"/>
  <c r="I604" i="25" a="1"/>
  <c r="E641" i="25" a="1"/>
  <c r="F492" i="25" a="1"/>
  <c r="D17" i="25" a="1"/>
  <c r="H179" i="25" a="1"/>
  <c r="E232" i="25" a="1"/>
  <c r="I270" i="25" a="1"/>
  <c r="E413" i="25" a="1"/>
  <c r="E405" i="25" a="1"/>
  <c r="E388" i="25" a="1"/>
  <c r="C403" i="25" a="1"/>
  <c r="H573" i="25" a="1"/>
  <c r="H640" i="25" a="1"/>
  <c r="I541" i="25" a="1"/>
  <c r="D676" i="25" a="1"/>
  <c r="E644" i="25" a="1"/>
  <c r="E664" i="25" a="1"/>
  <c r="I472" i="25" a="1"/>
  <c r="D443" i="25" a="1"/>
  <c r="H507" i="25" a="1"/>
  <c r="E144" i="25" a="1"/>
  <c r="G223" i="25" a="1"/>
  <c r="F297" i="25" a="1"/>
  <c r="D434" i="25" a="1"/>
  <c r="G283" i="25" a="1"/>
  <c r="E507" i="25" a="1"/>
  <c r="F482" i="25" a="1"/>
  <c r="F650" i="25" a="1"/>
  <c r="I545" i="25" a="1"/>
  <c r="C246" i="25" a="1"/>
  <c r="G655" i="25" a="1"/>
  <c r="H670" i="25" a="1"/>
  <c r="E485" i="25" a="1"/>
  <c r="D487" i="25" a="1"/>
  <c r="C503" i="25" a="1"/>
  <c r="V3" i="23" a="1"/>
  <c r="H166" i="25" a="1"/>
  <c r="C307" i="25" a="1"/>
  <c r="G436" i="25" a="1"/>
  <c r="H287" i="25" a="1"/>
  <c r="H508" i="25" a="1"/>
  <c r="H596" i="25" a="1"/>
  <c r="I444" i="25" a="1"/>
  <c r="D585" i="25" a="1"/>
  <c r="G551" i="25" a="1"/>
  <c r="E612" i="25" a="1"/>
  <c r="C396" i="25" a="1"/>
  <c r="G558" i="25" a="1"/>
  <c r="G445" i="25" a="1"/>
  <c r="I507" i="25" a="1"/>
  <c r="I54" i="25" a="1"/>
  <c r="I168" i="25" a="1"/>
  <c r="F322" i="25" a="1"/>
  <c r="E480" i="25" a="1"/>
  <c r="F416" i="25" a="1"/>
  <c r="H484" i="25" a="1"/>
  <c r="F510" i="25" a="1"/>
  <c r="D601" i="25" a="1"/>
  <c r="H668" i="25" a="1"/>
  <c r="G114" i="25" a="1"/>
  <c r="G352" i="25" a="1"/>
  <c r="C613" i="25" a="1"/>
  <c r="H673" i="25" a="1"/>
  <c r="E494" i="25" a="1"/>
  <c r="I354" i="25" a="1"/>
  <c r="D560" i="25" a="1"/>
  <c r="I588" i="25" a="1"/>
  <c r="C80" i="25" a="1"/>
  <c r="H225" i="25" a="1"/>
  <c r="H352" i="25" a="1"/>
  <c r="E323" i="25" a="1"/>
  <c r="H395" i="25" a="1"/>
  <c r="I511" i="25" a="1"/>
  <c r="D615" i="25" a="1"/>
  <c r="H633" i="25" a="1"/>
  <c r="E332" i="25" a="1"/>
  <c r="E527" i="25" a="1"/>
  <c r="D505" i="25" a="1"/>
  <c r="G538" i="25" a="1"/>
  <c r="H510" i="25" a="1"/>
  <c r="G517" i="25" a="1"/>
  <c r="E57" i="25" a="1"/>
  <c r="I248" i="25" a="1"/>
  <c r="C354" i="25" a="1"/>
  <c r="C328" i="25" a="1"/>
  <c r="C404" i="25" a="1"/>
  <c r="G391" i="25" a="1"/>
  <c r="E392" i="25" a="1"/>
  <c r="F266" i="25" a="1"/>
  <c r="D635" i="25" a="1"/>
  <c r="F358" i="25" a="1"/>
  <c r="D544" i="25" a="1"/>
  <c r="I509" i="25" a="1"/>
  <c r="I610" i="25" a="1"/>
  <c r="F638" i="25" a="1"/>
  <c r="V114" i="23" a="1"/>
  <c r="E42" i="25" a="1"/>
  <c r="C104" i="25" a="1"/>
  <c r="D78" i="25" a="1"/>
  <c r="G198" i="25" a="1"/>
  <c r="F262" i="25" a="1"/>
  <c r="G267" i="25" a="1"/>
  <c r="D252" i="25" a="1"/>
  <c r="I280" i="25" a="1"/>
  <c r="D310" i="25" a="1"/>
  <c r="I323" i="25" a="1"/>
  <c r="G189" i="25" a="1"/>
  <c r="E419" i="25" a="1"/>
  <c r="E272" i="25" a="1"/>
  <c r="G92" i="25" a="1"/>
  <c r="C366" i="25" a="1"/>
  <c r="I414" i="25" a="1"/>
  <c r="C489" i="25" a="1"/>
  <c r="E462" i="25" a="1"/>
  <c r="D450" i="25" a="1"/>
  <c r="F418" i="25" a="1"/>
  <c r="C576" i="25" a="1"/>
  <c r="I500" i="25" a="1"/>
  <c r="E496" i="25" a="1"/>
  <c r="F435" i="25" a="1"/>
  <c r="E545" i="25" a="1"/>
  <c r="D534" i="25" a="1"/>
  <c r="I400" i="25" a="1"/>
  <c r="C454" i="25" a="1"/>
  <c r="E508" i="25" a="1"/>
  <c r="D646" i="25" a="1"/>
  <c r="I336" i="25" a="1"/>
  <c r="I569" i="25" a="1"/>
  <c r="H608" i="25" a="1"/>
  <c r="D536" i="25" a="1"/>
  <c r="D642" i="25" a="1"/>
  <c r="C467" i="25" a="1"/>
  <c r="E611" i="25" a="1"/>
  <c r="F410" i="25" a="1"/>
  <c r="F506" i="25" a="1"/>
  <c r="D614" i="25" a="1"/>
  <c r="G601" i="25" a="1"/>
  <c r="D533" i="25" a="1"/>
  <c r="F421" i="25" a="1"/>
  <c r="F565" i="25" a="1"/>
  <c r="C578" i="25" a="1"/>
  <c r="H336" i="25" a="1"/>
  <c r="D610" i="25" a="1"/>
  <c r="G510" i="25" a="1"/>
  <c r="E651" i="25" a="1"/>
  <c r="H544" i="25" a="1"/>
  <c r="E623" i="25" a="1"/>
  <c r="E564" i="25" a="1"/>
  <c r="E426" i="25" a="1"/>
  <c r="E553" i="25" a="1"/>
  <c r="H590" i="25" a="1"/>
  <c r="F603" i="25" a="1"/>
  <c r="H527" i="25" a="1"/>
  <c r="G606" i="25" a="1"/>
  <c r="G661" i="25" a="1"/>
  <c r="F579" i="25" a="1"/>
  <c r="E675" i="25" a="1"/>
  <c r="B3" i="25" a="1"/>
  <c r="H17" i="25" a="1"/>
  <c r="D203" i="25" a="1"/>
  <c r="H266" i="25" a="1"/>
  <c r="E315" i="25" a="1"/>
  <c r="I522" i="25" a="1"/>
  <c r="G508" i="25" a="1"/>
  <c r="G559" i="25" a="1"/>
  <c r="E653" i="25" a="1"/>
  <c r="H664" i="25" a="1"/>
  <c r="C631" i="25" a="1"/>
  <c r="H455" i="25" a="1"/>
  <c r="C605" i="25" a="1"/>
  <c r="F455" i="25" a="1"/>
  <c r="D578" i="25" a="1"/>
  <c r="F259" i="25" a="1"/>
  <c r="F640" i="25" a="1"/>
  <c r="V101" i="23" a="1"/>
  <c r="H40" i="25" a="1"/>
  <c r="C319" i="25" a="1"/>
  <c r="E452" i="25" a="1"/>
  <c r="D298" i="25" a="1"/>
  <c r="I543" i="25" a="1"/>
  <c r="D554" i="25" a="1"/>
  <c r="E285" i="25" a="1"/>
  <c r="D621" i="25" a="1"/>
  <c r="H518" i="25" a="1"/>
  <c r="E572" i="25" a="1"/>
  <c r="H366" i="25" a="1"/>
  <c r="D655" i="25" a="1"/>
  <c r="G584" i="25" a="1"/>
  <c r="G575" i="25" a="1"/>
  <c r="C550" i="25" a="1"/>
  <c r="F613" i="25" a="1"/>
  <c r="D83" i="25" a="1"/>
  <c r="H148" i="25" a="1"/>
  <c r="H111" i="25" a="1"/>
  <c r="I411" i="25" a="1"/>
  <c r="I330" i="25" a="1"/>
  <c r="E594" i="25" a="1"/>
  <c r="G478" i="25" a="1"/>
  <c r="D470" i="25" a="1"/>
  <c r="E583" i="25" a="1"/>
  <c r="H629" i="25" a="1"/>
  <c r="D318" i="25" a="1"/>
  <c r="E634" i="25" a="1"/>
  <c r="I553" i="25" a="1"/>
  <c r="I628" i="25" a="1"/>
  <c r="G587" i="25" a="1"/>
  <c r="D582" i="25" a="1"/>
  <c r="C564" i="25" a="1"/>
  <c r="G450" i="25" a="1"/>
  <c r="C23" i="25" a="1"/>
  <c r="H213" i="25" a="1"/>
  <c r="D413" i="25" a="1"/>
  <c r="F475" i="25" a="1"/>
  <c r="D517" i="25" a="1"/>
  <c r="H553" i="25" a="1"/>
  <c r="F388" i="25" a="1"/>
  <c r="C566" i="25" a="1"/>
  <c r="F476" i="25" a="1"/>
  <c r="C585" i="25" a="1"/>
  <c r="I654" i="25" a="1"/>
  <c r="E600" i="25" a="1"/>
  <c r="G647" i="25" a="1"/>
  <c r="G613" i="25" a="1"/>
  <c r="I676" i="25" a="1"/>
  <c r="I603" i="25" a="1"/>
  <c r="G3" i="25" a="1"/>
  <c r="E55" i="25" a="1"/>
  <c r="G145" i="25" a="1"/>
  <c r="G415" i="25" a="1"/>
  <c r="D346" i="25" a="1"/>
  <c r="C414" i="25" a="1"/>
  <c r="H397" i="25" a="1"/>
  <c r="G482" i="25" a="1"/>
  <c r="F604" i="25" a="1"/>
  <c r="C370" i="25" a="1"/>
  <c r="C280" i="25" a="1"/>
  <c r="E616" i="25" a="1"/>
  <c r="E574" i="25" a="1"/>
  <c r="D322" i="25" a="1"/>
  <c r="F97" i="25" a="1"/>
  <c r="E163" i="25" a="1"/>
  <c r="F210" i="25" a="1"/>
  <c r="C462" i="25" a="1"/>
  <c r="C356" i="25" a="1"/>
  <c r="D417" i="25" a="1"/>
  <c r="G400" i="25" a="1"/>
  <c r="H534" i="25" a="1"/>
  <c r="E114" i="25" a="1"/>
  <c r="E575" i="25" a="1"/>
  <c r="I671" i="25" a="1"/>
  <c r="I641" i="25" a="1"/>
  <c r="F444" i="25" a="1"/>
  <c r="F649" i="25" a="1"/>
  <c r="D341" i="25" a="1"/>
  <c r="F652" i="25" a="1"/>
  <c r="I104" i="25" a="1"/>
  <c r="G94" i="25" a="1"/>
  <c r="E286" i="25" a="1"/>
  <c r="E429" i="25" a="1"/>
  <c r="H277" i="25" a="1"/>
  <c r="E559" i="25" a="1"/>
  <c r="E347" i="25" a="1"/>
  <c r="C388" i="25" a="1"/>
  <c r="I495" i="25" a="1"/>
  <c r="E185" i="25" a="1"/>
  <c r="E663" i="25" a="1"/>
  <c r="E489" i="25" a="1"/>
  <c r="D466" i="25" a="1"/>
  <c r="D503" i="25" a="1"/>
  <c r="E643" i="25" a="1"/>
  <c r="C468" i="25" a="1"/>
  <c r="F427" i="25" a="1"/>
  <c r="F469" i="25" a="1"/>
  <c r="H35" i="25" a="1"/>
  <c r="F66" i="25" a="1"/>
  <c r="E274" i="25" a="1"/>
  <c r="D314" i="25" a="1"/>
  <c r="G342" i="25" a="1"/>
  <c r="D406" i="25" a="1"/>
  <c r="H335" i="25" a="1"/>
  <c r="H583" i="25" a="1"/>
  <c r="C441" i="25" a="1"/>
  <c r="D303" i="25" a="1"/>
  <c r="I608" i="25" a="1"/>
  <c r="G623" i="25" a="1"/>
  <c r="H660" i="25" a="1"/>
  <c r="H672" i="25" a="1"/>
  <c r="I663" i="25" a="1"/>
  <c r="F526" i="25" a="1"/>
  <c r="E150" i="25" a="1"/>
  <c r="E291" i="25" a="1"/>
  <c r="C415" i="25" a="1"/>
  <c r="G437" i="25" a="1"/>
  <c r="D378" i="25" a="1"/>
  <c r="D506" i="25" a="1"/>
  <c r="F312" i="25" a="1"/>
  <c r="I351" i="25" a="1"/>
  <c r="C512" i="25" a="1"/>
  <c r="C658" i="25" a="1"/>
  <c r="D665" i="25" a="1"/>
  <c r="G669" i="25" a="1"/>
  <c r="F512" i="25" a="1"/>
  <c r="G77" i="25" a="1"/>
  <c r="F28" i="25" a="1"/>
  <c r="I298" i="25" a="1"/>
  <c r="F350" i="25" a="1"/>
  <c r="D421" i="25" a="1"/>
  <c r="F371" i="25" a="1"/>
  <c r="E436" i="25" a="1"/>
  <c r="E448" i="25" a="1"/>
  <c r="G586" i="25" a="1"/>
  <c r="D490" i="25" a="1"/>
  <c r="D280" i="25" a="1"/>
  <c r="D514" i="25" a="1"/>
  <c r="C506" i="25" a="1"/>
  <c r="E537" i="25" a="1"/>
  <c r="I42" i="25" a="1"/>
  <c r="G196" i="25" a="1"/>
  <c r="D306" i="25" a="1"/>
  <c r="E253" i="25" a="1"/>
  <c r="G419" i="25" a="1"/>
  <c r="E486" i="25" a="1"/>
  <c r="I379" i="25" a="1"/>
  <c r="E438" i="25" a="1"/>
  <c r="H675" i="25" a="1"/>
  <c r="F429" i="25" a="1"/>
  <c r="H556" i="25" a="1"/>
  <c r="H625" i="25" a="1"/>
  <c r="G361" i="25" a="1"/>
  <c r="D543" i="25" a="1"/>
  <c r="I625" i="25" a="1"/>
  <c r="F548" i="25" a="1"/>
  <c r="C595" i="25" a="1"/>
  <c r="I75" i="25" a="1"/>
  <c r="F87" i="25" a="1"/>
  <c r="H274" i="25" a="1"/>
  <c r="E257" i="25" a="1"/>
  <c r="C410" i="25" a="1"/>
  <c r="G395" i="25" a="1"/>
  <c r="H456" i="25" a="1"/>
  <c r="F528" i="25" a="1"/>
  <c r="F619" i="25" a="1"/>
  <c r="H368" i="25" a="1"/>
  <c r="C610" i="25" a="1"/>
  <c r="I561" i="25" a="1"/>
  <c r="F651" i="25" a="1"/>
  <c r="I566" i="25" a="1"/>
  <c r="H519" i="25" a="1"/>
  <c r="V29" i="23" a="1"/>
  <c r="E58" i="25" a="1"/>
  <c r="I3" i="25" a="1"/>
  <c r="D84" i="25" a="1"/>
  <c r="I200" i="25" a="1"/>
  <c r="I202" i="25" a="1"/>
  <c r="E288" i="25" a="1"/>
  <c r="E11" i="25" a="1"/>
  <c r="F35" i="25" a="1"/>
  <c r="F314" i="25" a="1"/>
  <c r="I347" i="25" a="1"/>
  <c r="C240" i="25" a="1"/>
  <c r="H421" i="25" a="1"/>
  <c r="I301" i="25" a="1"/>
  <c r="G355" i="25" a="1"/>
  <c r="H383" i="25" a="1"/>
  <c r="I417" i="25" a="1"/>
  <c r="F491" i="25" a="1"/>
  <c r="D467" i="25" a="1"/>
  <c r="C455" i="25" a="1"/>
  <c r="I419" i="25" a="1"/>
  <c r="E580" i="25" a="1"/>
  <c r="G502" i="25" a="1"/>
  <c r="F535" i="25" a="1"/>
  <c r="D442" i="25" a="1"/>
  <c r="F179" i="25" a="1"/>
  <c r="C537" i="25" a="1"/>
  <c r="I467" i="25" a="1"/>
  <c r="G455" i="25" a="1"/>
  <c r="C513" i="25" a="1"/>
  <c r="C649" i="25" a="1"/>
  <c r="C363" i="25" a="1"/>
  <c r="F589" i="25" a="1"/>
  <c r="H636" i="25" a="1"/>
  <c r="C538" i="25" a="1"/>
  <c r="F646" i="25" a="1"/>
  <c r="E470" i="25" a="1"/>
  <c r="C614" i="25" a="1"/>
  <c r="C565" i="25" a="1"/>
  <c r="D511" i="25" a="1"/>
  <c r="C617" i="25" a="1"/>
  <c r="F611" i="25" a="1"/>
  <c r="F551" i="25" a="1"/>
  <c r="I434" i="25" a="1"/>
  <c r="F570" i="25" a="1"/>
  <c r="F587" i="25" a="1"/>
  <c r="F507" i="25" a="1"/>
  <c r="C637" i="25" a="1"/>
  <c r="C520" i="25" a="1"/>
  <c r="I673" i="25" a="1"/>
  <c r="E606" i="25" a="1"/>
  <c r="D630" i="25" a="1"/>
  <c r="H567" i="25" a="1"/>
  <c r="E497" i="25" a="1"/>
  <c r="F628" i="25" a="1"/>
  <c r="H593" i="25" a="1"/>
  <c r="G651" i="25" a="1"/>
  <c r="I672" i="25" a="1"/>
  <c r="I629" i="25" a="1"/>
  <c r="I471" i="25" a="1"/>
  <c r="D636" i="25" a="1"/>
  <c r="F396" i="25" a="1"/>
  <c r="D612" i="25" a="1"/>
  <c r="V85" i="23" a="1"/>
  <c r="F311" i="25" a="1"/>
  <c r="H303" i="25" a="1"/>
  <c r="C445" i="25" a="1"/>
  <c r="D365" i="25" a="1"/>
  <c r="C446" i="25" a="1"/>
  <c r="E552" i="25" a="1"/>
  <c r="E666" i="25" a="1"/>
  <c r="D516" i="25" a="1"/>
  <c r="D579" i="25" a="1"/>
  <c r="E539" i="25" a="1"/>
  <c r="E655" i="25" a="1"/>
  <c r="I570" i="25" a="1"/>
  <c r="G298" i="25" a="1"/>
  <c r="G88" i="25" a="1"/>
  <c r="I210" i="25" a="1"/>
  <c r="D317" i="25" a="1"/>
  <c r="F468" i="25" a="1"/>
  <c r="C590" i="25" a="1"/>
  <c r="E562" i="25" a="1"/>
  <c r="E466" i="25" a="1"/>
  <c r="F598" i="25" a="1"/>
  <c r="I482" i="25" a="1"/>
  <c r="I656" i="25" a="1"/>
  <c r="E427" i="25" a="1"/>
  <c r="D370" i="25" a="1"/>
  <c r="G139" i="25" a="1"/>
  <c r="G216" i="25" a="1"/>
  <c r="D257" i="25" a="1"/>
  <c r="H375" i="25" a="1"/>
  <c r="C302" i="25" a="1"/>
  <c r="D394" i="25" a="1"/>
  <c r="G496" i="25" a="1"/>
  <c r="F564" i="25" a="1"/>
  <c r="F324" i="25" a="1"/>
  <c r="E625" i="25" a="1"/>
  <c r="E656" i="25" a="1"/>
  <c r="C502" i="25" a="1"/>
  <c r="I670" i="25" a="1"/>
  <c r="G555" i="25" a="1"/>
  <c r="D515" i="25" a="1"/>
  <c r="I572" i="25" a="1"/>
  <c r="W10" i="23" a="1"/>
  <c r="G150" i="25" a="1"/>
  <c r="D162" i="25" a="1"/>
  <c r="C373" i="25" a="1"/>
  <c r="D337" i="25" a="1"/>
  <c r="E473" i="25" a="1"/>
  <c r="D597" i="25" a="1"/>
  <c r="I584" i="25" a="1"/>
  <c r="C663" i="25" a="1"/>
  <c r="D591" i="25" a="1"/>
  <c r="D523" i="25" a="1"/>
  <c r="I504" i="25" a="1"/>
  <c r="F478" i="25" a="1"/>
  <c r="C417" i="25" a="1"/>
  <c r="E535" i="25" a="1"/>
  <c r="E296" i="25" a="1"/>
  <c r="D95" i="25" a="1"/>
  <c r="C215" i="25" a="1"/>
  <c r="C342" i="25" a="1"/>
  <c r="G425" i="25" a="1"/>
  <c r="F519" i="25" a="1"/>
  <c r="E501" i="25" a="1"/>
  <c r="F664" i="25" a="1"/>
  <c r="F586" i="25" a="1"/>
  <c r="I650" i="25" a="1"/>
  <c r="I601" i="25" a="1"/>
  <c r="E661" i="25" a="1"/>
  <c r="F407" i="25" a="1"/>
  <c r="G642" i="25" a="1"/>
  <c r="G627" i="25" a="1"/>
  <c r="F487" i="25" a="1"/>
  <c r="V103" i="23" a="1"/>
  <c r="H58" i="25" a="1"/>
  <c r="G284" i="25" a="1"/>
  <c r="D240" i="25" a="1"/>
  <c r="E400" i="25" a="1"/>
  <c r="H358" i="25" a="1"/>
  <c r="D504" i="25" a="1"/>
  <c r="H569" i="25" a="1"/>
  <c r="G433" i="25" a="1"/>
  <c r="D659" i="25" a="1"/>
  <c r="I480" i="25" a="1"/>
  <c r="F334" i="25" a="1"/>
  <c r="H469" i="25" a="1"/>
  <c r="C647" i="25" a="1"/>
  <c r="E671" i="25" a="1"/>
  <c r="I164" i="25" a="1"/>
  <c r="V39" i="23" a="1"/>
  <c r="F226" i="25" a="1"/>
  <c r="F464" i="25" a="1"/>
  <c r="I401" i="25" a="1"/>
  <c r="I424" i="25" a="1"/>
  <c r="I505" i="25" a="1"/>
  <c r="I593" i="25" a="1"/>
  <c r="I436" i="25" a="1"/>
  <c r="C577" i="25" a="1"/>
  <c r="F607" i="25" a="1"/>
  <c r="D599" i="25" a="1"/>
  <c r="C365" i="25" a="1"/>
  <c r="I655" i="25" a="1"/>
  <c r="I502" i="25" a="1"/>
  <c r="H356" i="25" a="1"/>
  <c r="D117" i="25" a="1"/>
  <c r="C165" i="25" a="1"/>
  <c r="I228" i="25" a="1"/>
  <c r="G476" i="25" a="1"/>
  <c r="G403" i="25" a="1"/>
  <c r="H463" i="25" a="1"/>
  <c r="F391" i="25" a="1"/>
  <c r="C357" i="25" a="1"/>
  <c r="H498" i="25" a="1"/>
  <c r="D243" i="25" a="1"/>
  <c r="I581" i="25" a="1"/>
  <c r="E529" i="25" a="1"/>
  <c r="I666" i="25" a="1"/>
  <c r="I501" i="25" a="1"/>
  <c r="D675" i="25" a="1"/>
  <c r="F517" i="25" a="1"/>
  <c r="D122" i="25" a="1"/>
  <c r="H34" i="25" a="1"/>
  <c r="F348" i="25" a="1"/>
  <c r="C479" i="25" a="1"/>
  <c r="F320" i="25" a="1"/>
  <c r="C349" i="25" a="1"/>
  <c r="G449" i="25" a="1"/>
  <c r="H485" i="25" a="1"/>
  <c r="C659" i="25" a="1"/>
  <c r="G674" i="25" a="1"/>
  <c r="G611" i="25" a="1"/>
  <c r="D671" i="25" a="1"/>
  <c r="H490" i="25" a="1"/>
  <c r="G521" i="25" a="1"/>
  <c r="E607" i="25" a="1"/>
  <c r="G169" i="25" a="1"/>
  <c r="H181" i="25" a="1"/>
  <c r="C188" i="25" a="1"/>
  <c r="D245" i="25" a="1"/>
  <c r="H372" i="25" a="1"/>
  <c r="D453" i="25" a="1"/>
  <c r="I486" i="25" a="1"/>
  <c r="F493" i="25" a="1"/>
  <c r="H541" i="25" a="1"/>
  <c r="D332" i="25" a="1"/>
  <c r="H516" i="25" a="1"/>
  <c r="D598" i="25" a="1"/>
  <c r="D432" i="25" a="1"/>
  <c r="F572" i="25" a="1"/>
  <c r="H663" i="25" a="1"/>
  <c r="F74" i="25" a="1"/>
  <c r="E256" i="25" a="1"/>
  <c r="C72" i="25" a="1"/>
  <c r="H200" i="25" a="1"/>
  <c r="I353" i="25" a="1"/>
  <c r="H390" i="25" a="1"/>
  <c r="D488" i="25" a="1"/>
  <c r="F383" i="25" a="1"/>
  <c r="H242" i="25" a="1"/>
  <c r="G479" i="25" a="1"/>
  <c r="I602" i="25" a="1"/>
  <c r="F525" i="25" a="1"/>
  <c r="G644" i="25" a="1"/>
  <c r="G675" i="25" a="1"/>
  <c r="G549" i="25" a="1"/>
  <c r="C629" i="25" a="1"/>
  <c r="D587" i="25" a="1"/>
  <c r="I84" i="25" a="1"/>
  <c r="H258" i="25" a="1"/>
  <c r="D161" i="25" a="1"/>
  <c r="C214" i="25" a="1"/>
  <c r="F431" i="25" a="1"/>
  <c r="H536" i="25" a="1"/>
  <c r="H440" i="25" a="1"/>
  <c r="H671" i="25" a="1"/>
  <c r="C438" i="25" a="1"/>
  <c r="E401" i="25" a="1"/>
  <c r="I386" i="25" a="1"/>
  <c r="D620" i="25" a="1"/>
  <c r="V61" i="23" a="1"/>
  <c r="H60" i="25" a="1"/>
  <c r="C64" i="25" a="1"/>
  <c r="C98" i="25" a="1"/>
  <c r="C202" i="25" a="1"/>
  <c r="F223" i="25" a="1"/>
  <c r="H290" i="25" a="1"/>
  <c r="H177" i="25" a="1"/>
  <c r="F55" i="25" a="1"/>
  <c r="H318" i="25" a="1"/>
  <c r="F100" i="25" a="1"/>
  <c r="H243" i="25" a="1"/>
  <c r="I244" i="25" a="1"/>
  <c r="E283" i="25" a="1"/>
  <c r="C369" i="25" a="1"/>
  <c r="G442" i="25" a="1"/>
  <c r="F419" i="25" a="1"/>
  <c r="G520" i="25" a="1"/>
  <c r="H475" i="25" a="1"/>
  <c r="G463" i="25" a="1"/>
  <c r="F424" i="25" a="1"/>
  <c r="C583" i="25" a="1"/>
  <c r="F505" i="25" a="1"/>
  <c r="G539" i="25" a="1"/>
  <c r="E444" i="25" a="1"/>
  <c r="D201" i="25" a="1"/>
  <c r="C558" i="25" a="1"/>
  <c r="F471" i="25" a="1"/>
  <c r="G457" i="25" a="1"/>
  <c r="G550" i="25" a="1"/>
  <c r="H651" i="25" a="1"/>
  <c r="E367" i="25" a="1"/>
  <c r="I590" i="25" a="1"/>
  <c r="C655" i="25" a="1"/>
  <c r="C549" i="25" a="1"/>
  <c r="D649" i="25" a="1"/>
  <c r="H473" i="25" a="1"/>
  <c r="G615" i="25" a="1"/>
  <c r="F575" i="25" a="1"/>
  <c r="C514" i="25" a="1"/>
  <c r="E628" i="25" a="1"/>
  <c r="I226" i="25" a="1"/>
  <c r="G556" i="25" a="1"/>
  <c r="E446" i="25" a="1"/>
  <c r="E577" i="25" a="1"/>
  <c r="F599" i="25" a="1"/>
  <c r="G544" i="25" a="1"/>
  <c r="E613" i="25" a="1"/>
  <c r="I531" i="25" a="1"/>
  <c r="E676" i="25" a="1"/>
  <c r="C636" i="25" a="1"/>
  <c r="F514" i="25" a="1"/>
  <c r="G574" i="25" a="1"/>
  <c r="H551" i="25" a="1"/>
  <c r="E637" i="25" a="1"/>
  <c r="H599" i="25" a="1"/>
  <c r="G665" i="25" a="1"/>
  <c r="H509" i="25" a="1"/>
  <c r="G645" i="25" a="1"/>
  <c r="G531" i="25" a="1"/>
  <c r="G638" i="25" a="1"/>
  <c r="D644" i="25" a="1"/>
  <c r="E259" i="25" a="1"/>
  <c r="I100" i="25" a="1"/>
  <c r="D293" i="25" a="1"/>
  <c r="F248" i="25" a="1"/>
  <c r="H492" i="25" a="1"/>
  <c r="F584" i="25" a="1"/>
  <c r="F356" i="25" a="1"/>
  <c r="F473" i="25" a="1"/>
  <c r="E592" i="25" a="1"/>
  <c r="E618" i="25" a="1"/>
  <c r="E570" i="25" a="1"/>
  <c r="F641" i="25" a="1"/>
  <c r="I556" i="25" a="1"/>
  <c r="E482" i="25" a="1"/>
  <c r="I580" i="25" a="1"/>
  <c r="E372" i="25" a="1"/>
  <c r="F3" i="25" a="1"/>
  <c r="E204" i="25" a="1"/>
  <c r="F17" i="25" a="1"/>
  <c r="E306" i="25" a="1"/>
  <c r="D253" i="25" a="1"/>
  <c r="I373" i="25" a="1"/>
  <c r="C494" i="25" a="1"/>
  <c r="E356" i="25" a="1"/>
  <c r="I359" i="25" a="1"/>
  <c r="H476" i="25" a="1"/>
  <c r="H466" i="25" a="1"/>
  <c r="H581" i="25" a="1"/>
  <c r="E614" i="25" a="1"/>
  <c r="I304" i="25" a="1"/>
  <c r="C459" i="25" a="1"/>
  <c r="I607" i="25" a="1"/>
  <c r="D617" i="25" a="1"/>
  <c r="E361" i="25" a="1"/>
  <c r="C463" i="25" a="1"/>
  <c r="F645" i="25" a="1"/>
  <c r="V113" i="23" a="1"/>
  <c r="G204" i="25" a="1"/>
  <c r="C174" i="25" a="1"/>
  <c r="C473" i="25" a="1"/>
  <c r="I470" i="25" a="1"/>
  <c r="F368" i="25" a="1"/>
  <c r="C380" i="25" a="1"/>
  <c r="E660" i="25" a="1"/>
  <c r="C582" i="25" a="1"/>
  <c r="D521" i="25" a="1"/>
  <c r="G614" i="25" a="1"/>
  <c r="D668" i="25" a="1"/>
  <c r="D508" i="25" a="1"/>
  <c r="G666" i="25" a="1"/>
  <c r="E141" i="25" a="1"/>
  <c r="C141" i="25" a="1"/>
  <c r="F193" i="25" a="1"/>
  <c r="D423" i="25" a="1"/>
  <c r="G320" i="25" a="1"/>
  <c r="E371" i="25" a="1"/>
  <c r="G295" i="25" a="1"/>
  <c r="I606" i="25" a="1"/>
  <c r="H643" i="25" a="1"/>
  <c r="H326" i="25" a="1"/>
  <c r="D619" i="25" a="1"/>
  <c r="F648" i="25" a="1"/>
  <c r="C552" i="25" a="1"/>
  <c r="F590" i="25" a="1"/>
  <c r="D259" i="25" a="1"/>
  <c r="V110" i="23" a="1"/>
  <c r="E159" i="25" a="1"/>
  <c r="H217" i="25" a="1"/>
  <c r="H460" i="25" a="1"/>
  <c r="H341" i="25" a="1"/>
  <c r="D356" i="25" a="1"/>
  <c r="D555" i="25" a="1"/>
  <c r="E303" i="25" a="1"/>
  <c r="H361" i="25" a="1"/>
  <c r="D611" i="25" a="1"/>
  <c r="H657" i="25" a="1"/>
  <c r="G667" i="25" a="1"/>
  <c r="H621" i="25" a="1"/>
  <c r="D640" i="25" a="1"/>
  <c r="I648" i="25" a="1"/>
  <c r="I582" i="25" a="1"/>
  <c r="D654" i="25" a="1"/>
  <c r="I155" i="25" a="1"/>
  <c r="D282" i="25" a="1"/>
  <c r="D223" i="25" a="1"/>
  <c r="C384" i="25" a="1"/>
  <c r="D479" i="25" a="1"/>
  <c r="C233" i="25" a="1"/>
  <c r="E385" i="25" a="1"/>
  <c r="C323" i="25" a="1"/>
  <c r="I613" i="25" a="1"/>
  <c r="C662" i="25" a="1"/>
  <c r="G509" i="25" a="1"/>
  <c r="D653" i="25" a="1"/>
  <c r="H487" i="25" a="1"/>
  <c r="C393" i="25" a="1"/>
  <c r="F443" i="25" a="1"/>
  <c r="D168" i="25" a="1"/>
  <c r="C316" i="25" a="1"/>
  <c r="F264" i="25" a="1"/>
  <c r="F232" i="25" a="1"/>
  <c r="E277" i="25" a="1"/>
  <c r="G432" i="25" a="1"/>
  <c r="G327" i="25" a="1"/>
  <c r="C594" i="25" a="1"/>
  <c r="E673" i="25" a="1"/>
  <c r="F523" i="25" a="1"/>
  <c r="I653" i="25" a="1"/>
  <c r="E530" i="25" a="1"/>
  <c r="D650" i="25" a="1"/>
  <c r="V23" i="23" a="1"/>
  <c r="C15" i="25" a="1"/>
  <c r="C87" i="25" a="1"/>
  <c r="I343" i="25" a="1"/>
  <c r="H415" i="25" a="1"/>
  <c r="D410" i="25" a="1"/>
  <c r="D435" i="25" a="1"/>
  <c r="E595" i="25" a="1"/>
  <c r="I623" i="25" a="1"/>
  <c r="I668" i="25" a="1"/>
  <c r="C492" i="25" a="1"/>
  <c r="E472" i="25" a="1"/>
  <c r="H533" i="25" a="1"/>
  <c r="D376" i="25" a="1"/>
  <c r="H662" i="25" a="1"/>
  <c r="G507" i="25" a="1"/>
  <c r="I125" i="25" a="1"/>
  <c r="D180" i="25" a="1"/>
  <c r="E90" i="25" a="1"/>
  <c r="E184" i="25" a="1"/>
  <c r="I171" i="25" a="1"/>
  <c r="F408" i="25" a="1"/>
  <c r="E467" i="25" a="1"/>
  <c r="H359" i="25" a="1"/>
  <c r="G467" i="25" a="1"/>
  <c r="F354" i="25" a="1"/>
  <c r="D607" i="25" a="1"/>
  <c r="G626" i="25" a="1"/>
  <c r="C570" i="25" a="1"/>
  <c r="I289" i="25" a="1"/>
  <c r="H478" i="25" a="1"/>
  <c r="E229" i="25" a="1"/>
  <c r="I421" i="25" a="1"/>
  <c r="D329" i="25" a="1"/>
  <c r="I549" i="25" a="1"/>
  <c r="C526" i="25" a="1"/>
  <c r="F129" i="25" a="1"/>
  <c r="F222" i="25" a="1"/>
  <c r="E351" i="25" a="1"/>
  <c r="F441" i="25" a="1"/>
  <c r="I352" i="25" a="1"/>
  <c r="E483" i="25" a="1"/>
  <c r="F380" i="25" a="1"/>
  <c r="H615" i="25" a="1"/>
  <c r="D628" i="25" a="1"/>
  <c r="G571" i="25" a="1"/>
  <c r="E415" i="25" a="1"/>
  <c r="I554" i="25" a="1"/>
  <c r="I659" i="25" a="1"/>
  <c r="H642" i="25" a="1"/>
  <c r="G585" i="25" a="1"/>
  <c r="D542" i="25" a="1"/>
  <c r="D500" i="25" a="1"/>
  <c r="F78" i="25" a="1"/>
  <c r="C192" i="25" a="1"/>
  <c r="E309" i="25" a="1"/>
  <c r="G422" i="25" a="1"/>
  <c r="D455" i="25" a="1"/>
  <c r="F488" i="25" a="1"/>
  <c r="G498" i="25" a="1"/>
  <c r="G543" i="25" a="1"/>
  <c r="E358" i="25" a="1"/>
  <c r="H592" i="25" a="1"/>
  <c r="I615" i="25" a="1"/>
  <c r="I254" i="25" a="1"/>
  <c r="D606" i="25" a="1"/>
  <c r="G588" i="25" a="1"/>
  <c r="D539" i="25" a="1"/>
  <c r="I127" i="25" a="1"/>
  <c r="E148" i="25" a="1"/>
  <c r="E311" i="25" a="1"/>
  <c r="D427" i="25" a="1"/>
  <c r="G494" i="25" a="1"/>
  <c r="D498" i="25" a="1"/>
  <c r="H500" i="25" a="1"/>
  <c r="G557" i="25" a="1"/>
  <c r="I485" i="25" a="1"/>
  <c r="C607" i="25" a="1"/>
  <c r="G527" i="25" a="1"/>
  <c r="I638" i="25" a="1"/>
  <c r="G462" i="25" a="1"/>
  <c r="F550" i="25" a="1"/>
  <c r="F581" i="25" a="1"/>
  <c r="C278" i="25" a="1"/>
  <c r="H611" i="25" a="1"/>
  <c r="E630" i="25" a="1"/>
  <c r="H558" i="25" a="1"/>
  <c r="I371" i="25" a="1"/>
  <c r="I597" i="25" a="1"/>
  <c r="I652" i="25" a="1"/>
  <c r="B4" i="25" a="1"/>
  <c r="B5" i="25" a="1"/>
  <c r="B15" i="25" a="1"/>
  <c r="B23" i="25" a="1"/>
  <c r="B31" i="25" a="1"/>
  <c r="B39" i="25" a="1"/>
  <c r="B47" i="25" a="1"/>
  <c r="B55" i="25" a="1"/>
  <c r="B63" i="25" a="1"/>
  <c r="B72" i="25" a="1"/>
  <c r="B80" i="25" a="1"/>
  <c r="B89" i="25" a="1"/>
  <c r="B97" i="25" a="1"/>
  <c r="B106" i="25" a="1"/>
  <c r="B114" i="25" a="1"/>
  <c r="B122" i="25" a="1"/>
  <c r="B130" i="25" a="1"/>
  <c r="B139" i="25" a="1"/>
  <c r="B147" i="25" a="1"/>
  <c r="B155" i="25" a="1"/>
  <c r="B163" i="25" a="1"/>
  <c r="B172" i="25" a="1"/>
  <c r="B181" i="25" a="1"/>
  <c r="B189" i="25" a="1"/>
  <c r="B197" i="25" a="1"/>
  <c r="B205" i="25" a="1"/>
  <c r="B213" i="25" a="1"/>
  <c r="B222" i="25" a="1"/>
  <c r="B230" i="25" a="1"/>
  <c r="B238" i="25" a="1"/>
  <c r="B246" i="25" a="1"/>
  <c r="B255" i="25" a="1"/>
  <c r="B263" i="25" a="1"/>
  <c r="B271" i="25" a="1"/>
  <c r="B279" i="25" a="1"/>
  <c r="B287" i="25" a="1"/>
  <c r="B295" i="25" a="1"/>
  <c r="B304" i="25" a="1"/>
  <c r="B312" i="25" a="1"/>
  <c r="B320" i="25" a="1"/>
  <c r="B328" i="25" a="1"/>
  <c r="B337" i="25" a="1"/>
  <c r="B345" i="25" a="1"/>
  <c r="B353" i="25" a="1"/>
  <c r="B361" i="25" a="1"/>
  <c r="B369" i="25" a="1"/>
  <c r="B377" i="25" a="1"/>
  <c r="B385" i="25" a="1"/>
  <c r="B393" i="25" a="1"/>
  <c r="B401" i="25" a="1"/>
  <c r="B409" i="25" a="1"/>
  <c r="B417" i="25" a="1"/>
  <c r="B425" i="25" a="1"/>
  <c r="B433" i="25" a="1"/>
  <c r="B441" i="25" a="1"/>
  <c r="B449" i="25" a="1"/>
  <c r="B458" i="25" a="1"/>
  <c r="B466" i="25" a="1"/>
  <c r="B474" i="25" a="1"/>
  <c r="B482" i="25" a="1"/>
  <c r="B490" i="25" a="1"/>
  <c r="B498" i="25" a="1"/>
  <c r="B506" i="25" a="1"/>
  <c r="B514" i="25" a="1"/>
  <c r="B522" i="25" a="1"/>
  <c r="B530" i="25" a="1"/>
  <c r="B538" i="25" a="1"/>
  <c r="B546" i="25" a="1"/>
  <c r="B555" i="25" a="1"/>
  <c r="B563" i="25" a="1"/>
  <c r="B571" i="25" a="1"/>
  <c r="B579" i="25" a="1"/>
  <c r="B587" i="25" a="1"/>
  <c r="B595" i="25" a="1"/>
  <c r="B603" i="25" a="1"/>
  <c r="B611" i="25" a="1"/>
  <c r="B619" i="25" a="1"/>
  <c r="B628" i="25" a="1"/>
  <c r="B636" i="25" a="1"/>
  <c r="B644" i="25" a="1"/>
  <c r="B652" i="25" a="1"/>
  <c r="B660" i="25" a="1"/>
  <c r="B668" i="25" a="1"/>
  <c r="B676" i="25" a="1"/>
  <c r="B34" i="25" a="1"/>
  <c r="B92" i="25" a="1"/>
  <c r="B109" i="25" a="1"/>
  <c r="B125" i="25" a="1"/>
  <c r="B158" i="25" a="1"/>
  <c r="B200" i="25" a="1"/>
  <c r="B241" i="25" a="1"/>
  <c r="B290" i="25" a="1"/>
  <c r="B323" i="25" a="1"/>
  <c r="B372" i="25" a="1"/>
  <c r="B404" i="25" a="1"/>
  <c r="B436" i="25" a="1"/>
  <c r="B485" i="25" a="1"/>
  <c r="B517" i="25" a="1"/>
  <c r="B550" i="25" a="1"/>
  <c r="B566" i="25" a="1"/>
  <c r="B590" i="25" a="1"/>
  <c r="B623" i="25" a="1"/>
  <c r="B631" i="25" a="1"/>
  <c r="B655" i="25" a="1"/>
  <c r="B640" i="25" a="1"/>
  <c r="U12" i="17" a="1"/>
  <c r="R12" i="17" a="1"/>
  <c r="B28" i="25" a="1"/>
  <c r="B77" i="25" a="1"/>
  <c r="B144" i="25" a="1"/>
  <c r="B169" i="25" a="1"/>
  <c r="B219" i="25" a="1"/>
  <c r="B243" i="25" a="1"/>
  <c r="B301" i="25" a="1"/>
  <c r="B325" i="25" a="1"/>
  <c r="B390" i="25" a="1"/>
  <c r="B430" i="25" a="1"/>
  <c r="B471" i="25" a="1"/>
  <c r="B511" i="25" a="1"/>
  <c r="B552" i="25" a="1"/>
  <c r="B568" i="25" a="1"/>
  <c r="B600" i="25" a="1"/>
  <c r="B633" i="25" a="1"/>
  <c r="B657" i="25" a="1"/>
  <c r="G29" i="17" a="1"/>
  <c r="B45" i="25" a="1"/>
  <c r="B87" i="25" a="1"/>
  <c r="B112" i="25" a="1"/>
  <c r="B128" i="25" a="1"/>
  <c r="B179" i="25" a="1"/>
  <c r="B195" i="25" a="1"/>
  <c r="B236" i="25" a="1"/>
  <c r="B277" i="25" a="1"/>
  <c r="B318" i="25" a="1"/>
  <c r="B375" i="25" a="1"/>
  <c r="B423" i="25" a="1"/>
  <c r="B464" i="25" a="1"/>
  <c r="B480" i="25" a="1"/>
  <c r="B504" i="25" a="1"/>
  <c r="B544" i="25" a="1"/>
  <c r="B601" i="25" a="1"/>
  <c r="B642" i="25" a="1"/>
  <c r="B90" i="25" a="1"/>
  <c r="B140" i="25" a="1"/>
  <c r="B148" i="25" a="1"/>
  <c r="B164" i="25" a="1"/>
  <c r="B182" i="25" a="1"/>
  <c r="B190" i="25" a="1"/>
  <c r="B206" i="25" a="1"/>
  <c r="B223" i="25" a="1"/>
  <c r="B231" i="25" a="1"/>
  <c r="B247" i="25" a="1"/>
  <c r="B264" i="25" a="1"/>
  <c r="B280" i="25" a="1"/>
  <c r="B296" i="25" a="1"/>
  <c r="B321" i="25" a="1"/>
  <c r="B338" i="25" a="1"/>
  <c r="B354" i="25" a="1"/>
  <c r="B370" i="25" a="1"/>
  <c r="B386" i="25" a="1"/>
  <c r="B402" i="25" a="1"/>
  <c r="B418" i="25" a="1"/>
  <c r="B434" i="25" a="1"/>
  <c r="B459" i="25" a="1"/>
  <c r="B467" i="25" a="1"/>
  <c r="B483" i="25" a="1"/>
  <c r="B499" i="25" a="1"/>
  <c r="B515" i="25" a="1"/>
  <c r="B531" i="25" a="1"/>
  <c r="B548" i="25" a="1"/>
  <c r="B556" i="25" a="1"/>
  <c r="B564" i="25" a="1"/>
  <c r="B588" i="25" a="1"/>
  <c r="B612" i="25" a="1"/>
  <c r="B629" i="25" a="1"/>
  <c r="B637" i="25" a="1"/>
  <c r="B645" i="25" a="1"/>
  <c r="B661" i="25" a="1"/>
  <c r="B347" i="25" a="1"/>
  <c r="B403" i="25" a="1"/>
  <c r="B427" i="25" a="1"/>
  <c r="B452" i="25" a="1"/>
  <c r="B460" i="25" a="1"/>
  <c r="B484" i="25" a="1"/>
  <c r="B508" i="25" a="1"/>
  <c r="B532" i="25" a="1"/>
  <c r="B581" i="25" a="1"/>
  <c r="B613" i="25" a="1"/>
  <c r="B646" i="25" a="1"/>
  <c r="B670" i="25" a="1"/>
  <c r="B26" i="25" a="1"/>
  <c r="B66" i="25" a="1"/>
  <c r="B142" i="25" a="1"/>
  <c r="B166" i="25" a="1"/>
  <c r="B216" i="25" a="1"/>
  <c r="B274" i="25" a="1"/>
  <c r="B315" i="25" a="1"/>
  <c r="B348" i="25" a="1"/>
  <c r="B364" i="25" a="1"/>
  <c r="B396" i="25" a="1"/>
  <c r="B428" i="25" a="1"/>
  <c r="B469" i="25" a="1"/>
  <c r="B509" i="25" a="1"/>
  <c r="B541" i="25" a="1"/>
  <c r="B598" i="25" a="1"/>
  <c r="B639" i="25" a="1"/>
  <c r="B671" i="25" a="1"/>
  <c r="B672" i="25" a="1"/>
  <c r="B36" i="25" a="1"/>
  <c r="B94" i="25" a="1"/>
  <c r="B152" i="25" a="1"/>
  <c r="B194" i="25" a="1"/>
  <c r="B235" i="25" a="1"/>
  <c r="B284" i="25" a="1"/>
  <c r="B342" i="25" a="1"/>
  <c r="B374" i="25" a="1"/>
  <c r="B414" i="25" a="1"/>
  <c r="B455" i="25" a="1"/>
  <c r="B479" i="25" a="1"/>
  <c r="B519" i="25" a="1"/>
  <c r="B560" i="25" a="1"/>
  <c r="B592" i="25" a="1"/>
  <c r="B641" i="25" a="1"/>
  <c r="B37" i="25" a="1"/>
  <c r="B78" i="25" a="1"/>
  <c r="B153" i="25" a="1"/>
  <c r="B203" i="25" a="1"/>
  <c r="B261" i="25" a="1"/>
  <c r="B293" i="25" a="1"/>
  <c r="B359" i="25" a="1"/>
  <c r="B399" i="25" a="1"/>
  <c r="B439" i="25" a="1"/>
  <c r="B512" i="25" a="1"/>
  <c r="B561" i="25" a="1"/>
  <c r="B593" i="25" a="1"/>
  <c r="B634" i="25" a="1"/>
  <c r="B674" i="25" a="1"/>
  <c r="B16" i="25" a="1"/>
  <c r="B24" i="25" a="1"/>
  <c r="B32" i="25" a="1"/>
  <c r="B40" i="25" a="1"/>
  <c r="B48" i="25" a="1"/>
  <c r="B56" i="25" a="1"/>
  <c r="B64" i="25" a="1"/>
  <c r="B73" i="25" a="1"/>
  <c r="B81" i="25" a="1"/>
  <c r="B98" i="25" a="1"/>
  <c r="B107" i="25" a="1"/>
  <c r="B115" i="25" a="1"/>
  <c r="B123" i="25" a="1"/>
  <c r="B131" i="25" a="1"/>
  <c r="B156" i="25" a="1"/>
  <c r="B173" i="25" a="1"/>
  <c r="B198" i="25" a="1"/>
  <c r="B214" i="25" a="1"/>
  <c r="B239" i="25" a="1"/>
  <c r="B256" i="25" a="1"/>
  <c r="B272" i="25" a="1"/>
  <c r="B288" i="25" a="1"/>
  <c r="B305" i="25" a="1"/>
  <c r="B313" i="25" a="1"/>
  <c r="B329" i="25" a="1"/>
  <c r="B346" i="25" a="1"/>
  <c r="B362" i="25" a="1"/>
  <c r="B378" i="25" a="1"/>
  <c r="B394" i="25" a="1"/>
  <c r="B410" i="25" a="1"/>
  <c r="B426" i="25" a="1"/>
  <c r="B442" i="25" a="1"/>
  <c r="B450" i="25" a="1"/>
  <c r="B475" i="25" a="1"/>
  <c r="B491" i="25" a="1"/>
  <c r="B507" i="25" a="1"/>
  <c r="B523" i="25" a="1"/>
  <c r="B539" i="25" a="1"/>
  <c r="B572" i="25" a="1"/>
  <c r="B580" i="25" a="1"/>
  <c r="B596" i="25" a="1"/>
  <c r="B604" i="25" a="1"/>
  <c r="B620" i="25" a="1"/>
  <c r="B653" i="25" a="1"/>
  <c r="B669" i="25" a="1"/>
  <c r="B371" i="25" a="1"/>
  <c r="B419" i="25" a="1"/>
  <c r="B443" i="25" a="1"/>
  <c r="B476" i="25" a="1"/>
  <c r="B500" i="25" a="1"/>
  <c r="B524" i="25" a="1"/>
  <c r="B549" i="25" a="1"/>
  <c r="B557" i="25" a="1"/>
  <c r="B565" i="25" a="1"/>
  <c r="B589" i="25" a="1"/>
  <c r="B605" i="25" a="1"/>
  <c r="B630" i="25" a="1"/>
  <c r="B638" i="25" a="1"/>
  <c r="B662" i="25" a="1"/>
  <c r="B18" i="25" a="1"/>
  <c r="B42" i="25" a="1"/>
  <c r="B58" i="25" a="1"/>
  <c r="B84" i="25" a="1"/>
  <c r="B133" i="25" a="1"/>
  <c r="B184" i="25" a="1"/>
  <c r="B208" i="25" a="1"/>
  <c r="B250" i="25" a="1"/>
  <c r="B266" i="25" a="1"/>
  <c r="B298" i="25" a="1"/>
  <c r="B340" i="25" a="1"/>
  <c r="B356" i="25" a="1"/>
  <c r="B380" i="25" a="1"/>
  <c r="B412" i="25" a="1"/>
  <c r="B444" i="25" a="1"/>
  <c r="B493" i="25" a="1"/>
  <c r="B525" i="25" a="1"/>
  <c r="B558" i="25" a="1"/>
  <c r="B582" i="25" a="1"/>
  <c r="B614" i="25" a="1"/>
  <c r="B663" i="25" a="1"/>
  <c r="B648" i="25" a="1"/>
  <c r="B20" i="25" a="1"/>
  <c r="B52" i="25" a="1"/>
  <c r="B69" i="25" a="1"/>
  <c r="B86" i="25" a="1"/>
  <c r="B111" i="25" a="1"/>
  <c r="B135" i="25" a="1"/>
  <c r="B178" i="25" a="1"/>
  <c r="B202" i="25" a="1"/>
  <c r="B260" i="25" a="1"/>
  <c r="B292" i="25" a="1"/>
  <c r="B358" i="25" a="1"/>
  <c r="B398" i="25" a="1"/>
  <c r="B438" i="25" a="1"/>
  <c r="B503" i="25" a="1"/>
  <c r="B543" i="25" a="1"/>
  <c r="B608" i="25" a="1"/>
  <c r="B665" i="25" a="1"/>
  <c r="B21" i="25" a="1"/>
  <c r="B53" i="25" a="1"/>
  <c r="B95" i="25" a="1"/>
  <c r="B145" i="25" a="1"/>
  <c r="B187" i="25" a="1"/>
  <c r="B211" i="25" a="1"/>
  <c r="B269" i="25" a="1"/>
  <c r="B310" i="25" a="1"/>
  <c r="B343" i="25" a="1"/>
  <c r="B367" i="25" a="1"/>
  <c r="B407" i="25" a="1"/>
  <c r="B456" i="25" a="1"/>
  <c r="B472" i="25" a="1"/>
  <c r="B496" i="25" a="1"/>
  <c r="B528" i="25" a="1"/>
  <c r="B569" i="25" a="1"/>
  <c r="B617" i="25" a="1"/>
  <c r="B666" i="25" a="1"/>
  <c r="B17" i="25" a="1"/>
  <c r="B25" i="25" a="1"/>
  <c r="B33" i="25" a="1"/>
  <c r="B41" i="25" a="1"/>
  <c r="B49" i="25" a="1"/>
  <c r="B57" i="25" a="1"/>
  <c r="B65" i="25" a="1"/>
  <c r="B74" i="25" a="1"/>
  <c r="B83" i="25" a="1"/>
  <c r="B91" i="25" a="1"/>
  <c r="B99" i="25" a="1"/>
  <c r="B108" i="25" a="1"/>
  <c r="B116" i="25" a="1"/>
  <c r="B124" i="25" a="1"/>
  <c r="B132" i="25" a="1"/>
  <c r="B141" i="25" a="1"/>
  <c r="B149" i="25" a="1"/>
  <c r="B157" i="25" a="1"/>
  <c r="B165" i="25" a="1"/>
  <c r="B174" i="25" a="1"/>
  <c r="B183" i="25" a="1"/>
  <c r="B191" i="25" a="1"/>
  <c r="B199" i="25" a="1"/>
  <c r="B207" i="25" a="1"/>
  <c r="B215" i="25" a="1"/>
  <c r="B224" i="25" a="1"/>
  <c r="B232" i="25" a="1"/>
  <c r="B240" i="25" a="1"/>
  <c r="B248" i="25" a="1"/>
  <c r="B257" i="25" a="1"/>
  <c r="B265" i="25" a="1"/>
  <c r="B273" i="25" a="1"/>
  <c r="B281" i="25" a="1"/>
  <c r="B289" i="25" a="1"/>
  <c r="B297" i="25" a="1"/>
  <c r="B306" i="25" a="1"/>
  <c r="B314" i="25" a="1"/>
  <c r="B322" i="25" a="1"/>
  <c r="B330" i="25" a="1"/>
  <c r="B339" i="25" a="1"/>
  <c r="B355" i="25" a="1"/>
  <c r="B363" i="25" a="1"/>
  <c r="B379" i="25" a="1"/>
  <c r="B387" i="25" a="1"/>
  <c r="B395" i="25" a="1"/>
  <c r="B411" i="25" a="1"/>
  <c r="B435" i="25" a="1"/>
  <c r="B468" i="25" a="1"/>
  <c r="B492" i="25" a="1"/>
  <c r="B516" i="25" a="1"/>
  <c r="B540" i="25" a="1"/>
  <c r="B573" i="25" a="1"/>
  <c r="B597" i="25" a="1"/>
  <c r="B621" i="25" a="1"/>
  <c r="B654" i="25" a="1"/>
  <c r="B6" i="25" a="1"/>
  <c r="B50" i="25" a="1"/>
  <c r="B75" i="25" a="1"/>
  <c r="B100" i="25" a="1"/>
  <c r="B117" i="25" a="1"/>
  <c r="B150" i="25" a="1"/>
  <c r="B176" i="25" a="1"/>
  <c r="B192" i="25" a="1"/>
  <c r="B225" i="25" a="1"/>
  <c r="B233" i="25" a="1"/>
  <c r="B258" i="25" a="1"/>
  <c r="B282" i="25" a="1"/>
  <c r="B307" i="25" a="1"/>
  <c r="B331" i="25" a="1"/>
  <c r="B388" i="25" a="1"/>
  <c r="B420" i="25" a="1"/>
  <c r="B453" i="25" a="1"/>
  <c r="B461" i="25" a="1"/>
  <c r="B477" i="25" a="1"/>
  <c r="B501" i="25" a="1"/>
  <c r="B533" i="25" a="1"/>
  <c r="B574" i="25" a="1"/>
  <c r="B606" i="25" a="1"/>
  <c r="B647" i="25" a="1"/>
  <c r="B624" i="25" a="1"/>
  <c r="B664" i="25" a="1"/>
  <c r="B10" i="25" a="1"/>
  <c r="B60" i="25" a="1"/>
  <c r="B127" i="25" a="1"/>
  <c r="B186" i="25" a="1"/>
  <c r="B227" i="25" a="1"/>
  <c r="B252" i="25" a="1"/>
  <c r="B268" i="25" a="1"/>
  <c r="B309" i="25" a="1"/>
  <c r="B334" i="25" a="1"/>
  <c r="B350" i="25" a="1"/>
  <c r="B366" i="25" a="1"/>
  <c r="B406" i="25" a="1"/>
  <c r="B446" i="25" a="1"/>
  <c r="B495" i="25" a="1"/>
  <c r="B535" i="25" a="1"/>
  <c r="B584" i="25" a="1"/>
  <c r="B625" i="25" a="1"/>
  <c r="B649" i="25" a="1"/>
  <c r="G36" i="17" a="1"/>
  <c r="B11" i="25" a="1"/>
  <c r="B70" i="25" a="1"/>
  <c r="B104" i="25" a="1"/>
  <c r="B120" i="25" a="1"/>
  <c r="B161" i="25" a="1"/>
  <c r="B220" i="25" a="1"/>
  <c r="B244" i="25" a="1"/>
  <c r="B302" i="25" a="1"/>
  <c r="B335" i="25" a="1"/>
  <c r="B351" i="25" a="1"/>
  <c r="B383" i="25" a="1"/>
  <c r="B415" i="25" a="1"/>
  <c r="B447" i="25" a="1"/>
  <c r="B520" i="25" a="1"/>
  <c r="B553" i="25" a="1"/>
  <c r="B577" i="25" a="1"/>
  <c r="B609" i="25" a="1"/>
  <c r="B658" i="25" a="1"/>
  <c r="R24" i="17" a="1"/>
  <c r="B7" i="25" a="1"/>
  <c r="B19" i="25" a="1"/>
  <c r="B27" i="25" a="1"/>
  <c r="B35" i="25" a="1"/>
  <c r="B43" i="25" a="1"/>
  <c r="B51" i="25" a="1"/>
  <c r="B59" i="25" a="1"/>
  <c r="B67" i="25" a="1"/>
  <c r="B76" i="25" a="1"/>
  <c r="B85" i="25" a="1"/>
  <c r="B93" i="25" a="1"/>
  <c r="B102" i="25" a="1"/>
  <c r="B110" i="25" a="1"/>
  <c r="B118" i="25" a="1"/>
  <c r="B126" i="25" a="1"/>
  <c r="B134" i="25" a="1"/>
  <c r="B143" i="25" a="1"/>
  <c r="B151" i="25" a="1"/>
  <c r="B159" i="25" a="1"/>
  <c r="B168" i="25" a="1"/>
  <c r="B177" i="25" a="1"/>
  <c r="B185" i="25" a="1"/>
  <c r="B193" i="25" a="1"/>
  <c r="B201" i="25" a="1"/>
  <c r="B209" i="25" a="1"/>
  <c r="B217" i="25" a="1"/>
  <c r="B226" i="25" a="1"/>
  <c r="B234" i="25" a="1"/>
  <c r="B242" i="25" a="1"/>
  <c r="B251" i="25" a="1"/>
  <c r="B259" i="25" a="1"/>
  <c r="B267" i="25" a="1"/>
  <c r="B275" i="25" a="1"/>
  <c r="B283" i="25" a="1"/>
  <c r="B291" i="25" a="1"/>
  <c r="B299" i="25" a="1"/>
  <c r="B308" i="25" a="1"/>
  <c r="B316" i="25" a="1"/>
  <c r="B324" i="25" a="1"/>
  <c r="B332" i="25" a="1"/>
  <c r="B341" i="25" a="1"/>
  <c r="B349" i="25" a="1"/>
  <c r="B357" i="25" a="1"/>
  <c r="B365" i="25" a="1"/>
  <c r="B373" i="25" a="1"/>
  <c r="B381" i="25" a="1"/>
  <c r="B389" i="25" a="1"/>
  <c r="B397" i="25" a="1"/>
  <c r="B405" i="25" a="1"/>
  <c r="B413" i="25" a="1"/>
  <c r="B421" i="25" a="1"/>
  <c r="B429" i="25" a="1"/>
  <c r="B437" i="25" a="1"/>
  <c r="B445" i="25" a="1"/>
  <c r="B454" i="25" a="1"/>
  <c r="B462" i="25" a="1"/>
  <c r="B470" i="25" a="1"/>
  <c r="B478" i="25" a="1"/>
  <c r="B486" i="25" a="1"/>
  <c r="B494" i="25" a="1"/>
  <c r="B502" i="25" a="1"/>
  <c r="B510" i="25" a="1"/>
  <c r="B518" i="25" a="1"/>
  <c r="B526" i="25" a="1"/>
  <c r="B534" i="25" a="1"/>
  <c r="B542" i="25" a="1"/>
  <c r="B551" i="25" a="1"/>
  <c r="B559" i="25" a="1"/>
  <c r="B567" i="25" a="1"/>
  <c r="B575" i="25" a="1"/>
  <c r="B583" i="25" a="1"/>
  <c r="B591" i="25" a="1"/>
  <c r="B599" i="25" a="1"/>
  <c r="B607" i="25" a="1"/>
  <c r="B615" i="25" a="1"/>
  <c r="B632" i="25" a="1"/>
  <c r="B656" i="25" a="1"/>
  <c r="B44" i="25" a="1"/>
  <c r="B103" i="25" a="1"/>
  <c r="B119" i="25" a="1"/>
  <c r="B160" i="25" a="1"/>
  <c r="B210" i="25" a="1"/>
  <c r="B276" i="25" a="1"/>
  <c r="B317" i="25" a="1"/>
  <c r="B382" i="25" a="1"/>
  <c r="B422" i="25" a="1"/>
  <c r="B463" i="25" a="1"/>
  <c r="B487" i="25" a="1"/>
  <c r="B527" i="25" a="1"/>
  <c r="B576" i="25" a="1"/>
  <c r="B616" i="25" a="1"/>
  <c r="B673" i="25" a="1"/>
  <c r="B29" i="25" a="1"/>
  <c r="B61" i="25" a="1"/>
  <c r="B137" i="25" a="1"/>
  <c r="B170" i="25" a="1"/>
  <c r="B228" i="25" a="1"/>
  <c r="B253" i="25" a="1"/>
  <c r="B285" i="25" a="1"/>
  <c r="B326" i="25" a="1"/>
  <c r="B391" i="25" a="1"/>
  <c r="B431" i="25" a="1"/>
  <c r="B488" i="25" a="1"/>
  <c r="B536" i="25" a="1"/>
  <c r="B585" i="25" a="1"/>
  <c r="B626" i="25" a="1"/>
  <c r="B650" i="25" a="1"/>
  <c r="B54" i="25" a="1"/>
  <c r="B188" i="25" a="1"/>
  <c r="B319" i="25" a="1"/>
  <c r="B448" i="25" a="1"/>
  <c r="B578" i="25" a="1"/>
  <c r="B667" i="25" a="1"/>
  <c r="B368" i="25" a="1"/>
  <c r="B497" i="25" a="1"/>
  <c r="B62" i="25" a="1"/>
  <c r="B457" i="25" a="1"/>
  <c r="B586" i="25" a="1"/>
  <c r="B79" i="25" a="1"/>
  <c r="B392" i="25" a="1"/>
  <c r="B88" i="25" a="1"/>
  <c r="B610" i="25" a="1"/>
  <c r="B529" i="25" a="1"/>
  <c r="B489" i="25" a="1"/>
  <c r="B14" i="25" a="1"/>
  <c r="B146" i="25" a="1"/>
  <c r="B278" i="25" a="1"/>
  <c r="B408" i="25" a="1"/>
  <c r="B537" i="25" a="1"/>
  <c r="B105" i="25" a="1"/>
  <c r="B237" i="25" a="1"/>
  <c r="B627" i="25" a="1"/>
  <c r="B196" i="25" a="1"/>
  <c r="B327" i="25" a="1"/>
  <c r="B643" i="25" a="1"/>
  <c r="B473" i="25" a="1"/>
  <c r="B171" i="25" a="1"/>
  <c r="B432" i="25" a="1"/>
  <c r="H20" i="17" a="1"/>
  <c r="B46" i="25" a="1"/>
  <c r="B400" i="25" a="1"/>
  <c r="B96" i="25" a="1"/>
  <c r="B22" i="25" a="1"/>
  <c r="B154" i="25" a="1"/>
  <c r="B286" i="25" a="1"/>
  <c r="B416" i="25" a="1"/>
  <c r="B545" i="25" a="1"/>
  <c r="B675" i="25" a="1"/>
  <c r="B204" i="25" a="1"/>
  <c r="B554" i="25" a="1"/>
  <c r="B254" i="25" a="1"/>
  <c r="B513" i="25" a="1"/>
  <c r="B38" i="25" a="1"/>
  <c r="B129" i="25" a="1"/>
  <c r="B221" i="25" a="1"/>
  <c r="B180" i="25" a="1"/>
  <c r="B570" i="25" a="1"/>
  <c r="B270" i="25" a="1"/>
  <c r="B113" i="25" a="1"/>
  <c r="B245" i="25" a="1"/>
  <c r="B376" i="25" a="1"/>
  <c r="B505" i="25" a="1"/>
  <c r="B635" i="25" a="1"/>
  <c r="B71" i="25" a="1"/>
  <c r="B336" i="25" a="1"/>
  <c r="B465" i="25" a="1"/>
  <c r="B594" i="25" a="1"/>
  <c r="B121" i="25" a="1"/>
  <c r="B384" i="25" a="1"/>
  <c r="B344" i="25" a="1"/>
  <c r="B602" i="25" a="1"/>
  <c r="B262" i="25" a="1"/>
  <c r="B521" i="25" a="1"/>
  <c r="B481" i="25" a="1"/>
  <c r="B440" i="25" a="1"/>
  <c r="B229" i="25" a="1"/>
  <c r="B360" i="25" a="1"/>
  <c r="B618" i="25" a="1"/>
  <c r="B30" i="25" a="1"/>
  <c r="B162" i="25" a="1"/>
  <c r="B294" i="25" a="1"/>
  <c r="B424" i="25" a="1"/>
  <c r="B212" i="25" a="1"/>
  <c r="B303" i="25" a="1"/>
  <c r="B562" i="25" a="1"/>
  <c r="B651" i="25" a="1"/>
  <c r="B352" i="25" a="1"/>
  <c r="B311" i="25" a="1"/>
  <c r="B138" i="25" a="1"/>
  <c r="B659" i="25" a="1"/>
  <c r="B659" i="25" l="1"/>
  <c r="B138" i="25"/>
  <c r="B311" i="25"/>
  <c r="B352" i="25"/>
  <c r="B651" i="25"/>
  <c r="B562" i="25"/>
  <c r="B303" i="25"/>
  <c r="B212" i="25"/>
  <c r="B424" i="25"/>
  <c r="B294" i="25"/>
  <c r="B162" i="25"/>
  <c r="B30" i="25"/>
  <c r="B618" i="25"/>
  <c r="B360" i="25"/>
  <c r="B229" i="25"/>
  <c r="B440" i="25"/>
  <c r="B481" i="25"/>
  <c r="B521" i="25"/>
  <c r="B262" i="25"/>
  <c r="B602" i="25"/>
  <c r="B344" i="25"/>
  <c r="B384" i="25"/>
  <c r="B121" i="25"/>
  <c r="B594" i="25"/>
  <c r="B465" i="25"/>
  <c r="B336" i="25"/>
  <c r="B71" i="25"/>
  <c r="B635" i="25"/>
  <c r="B505" i="25"/>
  <c r="B376" i="25"/>
  <c r="B245" i="25"/>
  <c r="B113" i="25"/>
  <c r="B270" i="25"/>
  <c r="B570" i="25"/>
  <c r="B180" i="25"/>
  <c r="B221" i="25"/>
  <c r="B129" i="25"/>
  <c r="B38" i="25"/>
  <c r="B513" i="25"/>
  <c r="B254" i="25"/>
  <c r="B554" i="25"/>
  <c r="B204" i="25"/>
  <c r="B675" i="25"/>
  <c r="B545" i="25"/>
  <c r="B416" i="25"/>
  <c r="B286" i="25"/>
  <c r="B154" i="25"/>
  <c r="B22" i="25"/>
  <c r="B96" i="25"/>
  <c r="B400" i="25"/>
  <c r="B46" i="25"/>
  <c r="B432" i="25"/>
  <c r="B171" i="25"/>
  <c r="B473" i="25"/>
  <c r="B643" i="25"/>
  <c r="B327" i="25"/>
  <c r="B196" i="25"/>
  <c r="B627" i="25"/>
  <c r="B237" i="25"/>
  <c r="B105" i="25"/>
  <c r="B537" i="25"/>
  <c r="B408" i="25"/>
  <c r="B278" i="25"/>
  <c r="B146" i="25"/>
  <c r="B14" i="25"/>
  <c r="B489" i="25"/>
  <c r="B529" i="25"/>
  <c r="B610" i="25"/>
  <c r="B88" i="25"/>
  <c r="B392" i="25"/>
  <c r="B79" i="25"/>
  <c r="B586" i="25"/>
  <c r="B457" i="25"/>
  <c r="B62" i="25"/>
  <c r="B497" i="25"/>
  <c r="B368" i="25"/>
  <c r="B667" i="25"/>
  <c r="B578" i="25"/>
  <c r="B448" i="25"/>
  <c r="B319" i="25"/>
  <c r="B188" i="25"/>
  <c r="B54" i="25"/>
  <c r="B650" i="25"/>
  <c r="B626" i="25"/>
  <c r="B585" i="25"/>
  <c r="B536" i="25"/>
  <c r="B488" i="25"/>
  <c r="B431" i="25"/>
  <c r="B391" i="25"/>
  <c r="B326" i="25"/>
  <c r="B285" i="25"/>
  <c r="B253" i="25"/>
  <c r="B228" i="25"/>
  <c r="B170" i="25"/>
  <c r="B137" i="25"/>
  <c r="B61" i="25"/>
  <c r="B29" i="25"/>
  <c r="B673" i="25"/>
  <c r="B616" i="25"/>
  <c r="B576" i="25"/>
  <c r="B527" i="25"/>
  <c r="B487" i="25"/>
  <c r="B463" i="25"/>
  <c r="B422" i="25"/>
  <c r="B382" i="25"/>
  <c r="B317" i="25"/>
  <c r="B276" i="25"/>
  <c r="B210" i="25"/>
  <c r="B160" i="25"/>
  <c r="B119" i="25"/>
  <c r="B103" i="25"/>
  <c r="B44" i="25"/>
  <c r="B656" i="25"/>
  <c r="B632" i="25"/>
  <c r="B615" i="25"/>
  <c r="B607" i="25"/>
  <c r="B599" i="25"/>
  <c r="B591" i="25"/>
  <c r="B583" i="25"/>
  <c r="B575" i="25"/>
  <c r="B567" i="25"/>
  <c r="B559" i="25"/>
  <c r="B551" i="25"/>
  <c r="B542" i="25"/>
  <c r="B534" i="25"/>
  <c r="B526" i="25"/>
  <c r="B518" i="25"/>
  <c r="B510" i="25"/>
  <c r="B502" i="25"/>
  <c r="B494" i="25"/>
  <c r="B486" i="25"/>
  <c r="B478" i="25"/>
  <c r="B470" i="25"/>
  <c r="B462" i="25"/>
  <c r="B454" i="25"/>
  <c r="B445" i="25"/>
  <c r="B437" i="25"/>
  <c r="B429" i="25"/>
  <c r="B421" i="25"/>
  <c r="B413" i="25"/>
  <c r="B405" i="25"/>
  <c r="B397" i="25"/>
  <c r="B389" i="25"/>
  <c r="B381" i="25"/>
  <c r="B373" i="25"/>
  <c r="B365" i="25"/>
  <c r="B357" i="25"/>
  <c r="B349" i="25"/>
  <c r="B341" i="25"/>
  <c r="B332" i="25"/>
  <c r="B324" i="25"/>
  <c r="B316" i="25"/>
  <c r="B308" i="25"/>
  <c r="B299" i="25"/>
  <c r="B291" i="25"/>
  <c r="B283" i="25"/>
  <c r="B275" i="25"/>
  <c r="B267" i="25"/>
  <c r="B259" i="25"/>
  <c r="B251" i="25"/>
  <c r="B242" i="25"/>
  <c r="B234" i="25"/>
  <c r="B226" i="25"/>
  <c r="B217" i="25"/>
  <c r="B209" i="25"/>
  <c r="B201" i="25"/>
  <c r="B193" i="25"/>
  <c r="B185" i="25"/>
  <c r="B177" i="25"/>
  <c r="B168" i="25"/>
  <c r="B159" i="25"/>
  <c r="B151" i="25"/>
  <c r="B143" i="25"/>
  <c r="B134" i="25"/>
  <c r="B126" i="25"/>
  <c r="B118" i="25"/>
  <c r="B110" i="25"/>
  <c r="B102" i="25"/>
  <c r="B93" i="25"/>
  <c r="B85" i="25"/>
  <c r="B76" i="25"/>
  <c r="B67" i="25"/>
  <c r="B59" i="25"/>
  <c r="B51" i="25"/>
  <c r="B43" i="25"/>
  <c r="B35" i="25"/>
  <c r="B27" i="25"/>
  <c r="B19" i="25"/>
  <c r="B7" i="25"/>
  <c r="B658" i="25"/>
  <c r="B609" i="25"/>
  <c r="B577" i="25"/>
  <c r="B553" i="25"/>
  <c r="B520" i="25"/>
  <c r="B447" i="25"/>
  <c r="B415" i="25"/>
  <c r="B383" i="25"/>
  <c r="B351" i="25"/>
  <c r="B335" i="25"/>
  <c r="B302" i="25"/>
  <c r="B244" i="25"/>
  <c r="B220" i="25"/>
  <c r="B161" i="25"/>
  <c r="B120" i="25"/>
  <c r="B104" i="25"/>
  <c r="B70" i="25"/>
  <c r="B11" i="25"/>
  <c r="B649" i="25"/>
  <c r="B625" i="25"/>
  <c r="B584" i="25"/>
  <c r="B535" i="25"/>
  <c r="B495" i="25"/>
  <c r="B446" i="25"/>
  <c r="B406" i="25"/>
  <c r="B366" i="25"/>
  <c r="B350" i="25"/>
  <c r="B334" i="25"/>
  <c r="B309" i="25"/>
  <c r="B268" i="25"/>
  <c r="B252" i="25"/>
  <c r="B227" i="25"/>
  <c r="B186" i="25"/>
  <c r="B127" i="25"/>
  <c r="B60" i="25"/>
  <c r="B10" i="25"/>
  <c r="B664" i="25"/>
  <c r="B624" i="25"/>
  <c r="B647" i="25"/>
  <c r="B606" i="25"/>
  <c r="B574" i="25"/>
  <c r="B533" i="25"/>
  <c r="B501" i="25"/>
  <c r="B477" i="25"/>
  <c r="B461" i="25"/>
  <c r="B453" i="25"/>
  <c r="B420" i="25"/>
  <c r="B388" i="25"/>
  <c r="B331" i="25"/>
  <c r="B307" i="25"/>
  <c r="B282" i="25"/>
  <c r="B258" i="25"/>
  <c r="B233" i="25"/>
  <c r="B225" i="25"/>
  <c r="B192" i="25"/>
  <c r="B176" i="25"/>
  <c r="B150" i="25"/>
  <c r="B117" i="25"/>
  <c r="B100" i="25"/>
  <c r="B75" i="25"/>
  <c r="B50" i="25"/>
  <c r="B6" i="25"/>
  <c r="B654" i="25"/>
  <c r="B621" i="25"/>
  <c r="B597" i="25"/>
  <c r="B573" i="25"/>
  <c r="B540" i="25"/>
  <c r="B516" i="25"/>
  <c r="B492" i="25"/>
  <c r="B468" i="25"/>
  <c r="B435" i="25"/>
  <c r="B411" i="25"/>
  <c r="B395" i="25"/>
  <c r="B387" i="25"/>
  <c r="B379" i="25"/>
  <c r="B363" i="25"/>
  <c r="B355" i="25"/>
  <c r="B339" i="25"/>
  <c r="B330" i="25"/>
  <c r="B322" i="25"/>
  <c r="B314" i="25"/>
  <c r="B306" i="25"/>
  <c r="B297" i="25"/>
  <c r="B289" i="25"/>
  <c r="B281" i="25"/>
  <c r="B273" i="25"/>
  <c r="B265" i="25"/>
  <c r="B257" i="25"/>
  <c r="B248" i="25"/>
  <c r="B240" i="25"/>
  <c r="B232" i="25"/>
  <c r="B224" i="25"/>
  <c r="B215" i="25"/>
  <c r="B207" i="25"/>
  <c r="B199" i="25"/>
  <c r="B191" i="25"/>
  <c r="B183" i="25"/>
  <c r="B174" i="25"/>
  <c r="B165" i="25"/>
  <c r="B157" i="25"/>
  <c r="B149" i="25"/>
  <c r="B141" i="25"/>
  <c r="B132" i="25"/>
  <c r="B124" i="25"/>
  <c r="B116" i="25"/>
  <c r="B108" i="25"/>
  <c r="B99" i="25"/>
  <c r="B91" i="25"/>
  <c r="B83" i="25"/>
  <c r="B74" i="25"/>
  <c r="B65" i="25"/>
  <c r="B57" i="25"/>
  <c r="B49" i="25"/>
  <c r="B41" i="25"/>
  <c r="B33" i="25"/>
  <c r="B25" i="25"/>
  <c r="B17" i="25"/>
  <c r="B666" i="25"/>
  <c r="B617" i="25"/>
  <c r="B569" i="25"/>
  <c r="B528" i="25"/>
  <c r="B496" i="25"/>
  <c r="B472" i="25"/>
  <c r="B456" i="25"/>
  <c r="B407" i="25"/>
  <c r="B367" i="25"/>
  <c r="B343" i="25"/>
  <c r="B310" i="25"/>
  <c r="B269" i="25"/>
  <c r="B211" i="25"/>
  <c r="B187" i="25"/>
  <c r="B145" i="25"/>
  <c r="B95" i="25"/>
  <c r="B53" i="25"/>
  <c r="B21" i="25"/>
  <c r="B665" i="25"/>
  <c r="B608" i="25"/>
  <c r="B543" i="25"/>
  <c r="B503" i="25"/>
  <c r="B438" i="25"/>
  <c r="B398" i="25"/>
  <c r="B358" i="25"/>
  <c r="B292" i="25"/>
  <c r="B260" i="25"/>
  <c r="B202" i="25"/>
  <c r="B178" i="25"/>
  <c r="B135" i="25"/>
  <c r="B111" i="25"/>
  <c r="B86" i="25"/>
  <c r="B69" i="25"/>
  <c r="B52" i="25"/>
  <c r="B20" i="25"/>
  <c r="B648" i="25"/>
  <c r="B663" i="25"/>
  <c r="B614" i="25"/>
  <c r="B582" i="25"/>
  <c r="B558" i="25"/>
  <c r="B525" i="25"/>
  <c r="B493" i="25"/>
  <c r="B444" i="25"/>
  <c r="B412" i="25"/>
  <c r="B380" i="25"/>
  <c r="B356" i="25"/>
  <c r="B340" i="25"/>
  <c r="B298" i="25"/>
  <c r="B266" i="25"/>
  <c r="B250" i="25"/>
  <c r="B208" i="25"/>
  <c r="B184" i="25"/>
  <c r="B133" i="25"/>
  <c r="B84" i="25"/>
  <c r="B58" i="25"/>
  <c r="B42" i="25"/>
  <c r="B18" i="25"/>
  <c r="B662" i="25"/>
  <c r="B638" i="25"/>
  <c r="B630" i="25"/>
  <c r="B605" i="25"/>
  <c r="B589" i="25"/>
  <c r="B565" i="25"/>
  <c r="B557" i="25"/>
  <c r="B549" i="25"/>
  <c r="B524" i="25"/>
  <c r="B500" i="25"/>
  <c r="B476" i="25"/>
  <c r="B443" i="25"/>
  <c r="B419" i="25"/>
  <c r="B371" i="25"/>
  <c r="B669" i="25"/>
  <c r="B653" i="25"/>
  <c r="B620" i="25"/>
  <c r="B604" i="25"/>
  <c r="B596" i="25"/>
  <c r="B580" i="25"/>
  <c r="B572" i="25"/>
  <c r="B539" i="25"/>
  <c r="B523" i="25"/>
  <c r="B507" i="25"/>
  <c r="B491" i="25"/>
  <c r="B475" i="25"/>
  <c r="B450" i="25"/>
  <c r="B442" i="25"/>
  <c r="B426" i="25"/>
  <c r="B410" i="25"/>
  <c r="B394" i="25"/>
  <c r="B378" i="25"/>
  <c r="B362" i="25"/>
  <c r="B346" i="25"/>
  <c r="B329" i="25"/>
  <c r="B313" i="25"/>
  <c r="B305" i="25"/>
  <c r="B288" i="25"/>
  <c r="B272" i="25"/>
  <c r="B256" i="25"/>
  <c r="B239" i="25"/>
  <c r="B214" i="25"/>
  <c r="B198" i="25"/>
  <c r="B173" i="25"/>
  <c r="B156" i="25"/>
  <c r="B131" i="25"/>
  <c r="B123" i="25"/>
  <c r="B115" i="25"/>
  <c r="B107" i="25"/>
  <c r="B98" i="25"/>
  <c r="B81" i="25"/>
  <c r="B73" i="25"/>
  <c r="B64" i="25"/>
  <c r="B56" i="25"/>
  <c r="B48" i="25"/>
  <c r="B40" i="25"/>
  <c r="B32" i="25"/>
  <c r="B24" i="25"/>
  <c r="B16" i="25"/>
  <c r="B674" i="25"/>
  <c r="B634" i="25"/>
  <c r="B593" i="25"/>
  <c r="B561" i="25"/>
  <c r="B512" i="25"/>
  <c r="B439" i="25"/>
  <c r="B399" i="25"/>
  <c r="B359" i="25"/>
  <c r="B293" i="25"/>
  <c r="B261" i="25"/>
  <c r="B203" i="25"/>
  <c r="B153" i="25"/>
  <c r="B78" i="25"/>
  <c r="B37" i="25"/>
  <c r="B641" i="25"/>
  <c r="B592" i="25"/>
  <c r="B560" i="25"/>
  <c r="B519" i="25"/>
  <c r="B479" i="25"/>
  <c r="B455" i="25"/>
  <c r="B414" i="25"/>
  <c r="B374" i="25"/>
  <c r="B342" i="25"/>
  <c r="B284" i="25"/>
  <c r="B235" i="25"/>
  <c r="B194" i="25"/>
  <c r="B152" i="25"/>
  <c r="B94" i="25"/>
  <c r="B36" i="25"/>
  <c r="B672" i="25"/>
  <c r="B671" i="25"/>
  <c r="B639" i="25"/>
  <c r="B598" i="25"/>
  <c r="B541" i="25"/>
  <c r="B509" i="25"/>
  <c r="B469" i="25"/>
  <c r="B428" i="25"/>
  <c r="B396" i="25"/>
  <c r="B364" i="25"/>
  <c r="B348" i="25"/>
  <c r="B315" i="25"/>
  <c r="B274" i="25"/>
  <c r="B216" i="25"/>
  <c r="B166" i="25"/>
  <c r="B142" i="25"/>
  <c r="B66" i="25"/>
  <c r="B26" i="25"/>
  <c r="B670" i="25"/>
  <c r="B646" i="25"/>
  <c r="B613" i="25"/>
  <c r="B581" i="25"/>
  <c r="B532" i="25"/>
  <c r="B508" i="25"/>
  <c r="B484" i="25"/>
  <c r="B460" i="25"/>
  <c r="B452" i="25"/>
  <c r="B427" i="25"/>
  <c r="B403" i="25"/>
  <c r="B347" i="25"/>
  <c r="B661" i="25"/>
  <c r="B645" i="25"/>
  <c r="B637" i="25"/>
  <c r="B629" i="25"/>
  <c r="B612" i="25"/>
  <c r="B588" i="25"/>
  <c r="B564" i="25"/>
  <c r="B556" i="25"/>
  <c r="B548" i="25"/>
  <c r="B531" i="25"/>
  <c r="B515" i="25"/>
  <c r="B499" i="25"/>
  <c r="B483" i="25"/>
  <c r="B467" i="25"/>
  <c r="B459" i="25"/>
  <c r="B434" i="25"/>
  <c r="B418" i="25"/>
  <c r="B402" i="25"/>
  <c r="B386" i="25"/>
  <c r="B370" i="25"/>
  <c r="B354" i="25"/>
  <c r="B338" i="25"/>
  <c r="B321" i="25"/>
  <c r="B296" i="25"/>
  <c r="B280" i="25"/>
  <c r="B264" i="25"/>
  <c r="B247" i="25"/>
  <c r="B231" i="25"/>
  <c r="B223" i="25"/>
  <c r="B206" i="25"/>
  <c r="B190" i="25"/>
  <c r="B182" i="25"/>
  <c r="B164" i="25"/>
  <c r="B148" i="25"/>
  <c r="B140" i="25"/>
  <c r="B90" i="25"/>
  <c r="B642" i="25"/>
  <c r="B601" i="25"/>
  <c r="B544" i="25"/>
  <c r="B504" i="25"/>
  <c r="B480" i="25"/>
  <c r="B464" i="25"/>
  <c r="B423" i="25"/>
  <c r="B375" i="25"/>
  <c r="B318" i="25"/>
  <c r="B277" i="25"/>
  <c r="B236" i="25"/>
  <c r="B195" i="25"/>
  <c r="B179" i="25"/>
  <c r="B128" i="25"/>
  <c r="B112" i="25"/>
  <c r="B87" i="25"/>
  <c r="B45" i="25"/>
  <c r="B657" i="25"/>
  <c r="B633" i="25"/>
  <c r="B600" i="25"/>
  <c r="B568" i="25"/>
  <c r="B552" i="25"/>
  <c r="B511" i="25"/>
  <c r="B471" i="25"/>
  <c r="B430" i="25"/>
  <c r="B390" i="25"/>
  <c r="B325" i="25"/>
  <c r="B301" i="25"/>
  <c r="B243" i="25"/>
  <c r="B219" i="25"/>
  <c r="B169" i="25"/>
  <c r="B144" i="25"/>
  <c r="B77" i="25"/>
  <c r="B28" i="25"/>
  <c r="B640" i="25"/>
  <c r="B655" i="25"/>
  <c r="B631" i="25"/>
  <c r="B623" i="25"/>
  <c r="B590" i="25"/>
  <c r="B566" i="25"/>
  <c r="B550" i="25"/>
  <c r="B517" i="25"/>
  <c r="B485" i="25"/>
  <c r="B436" i="25"/>
  <c r="B404" i="25"/>
  <c r="B372" i="25"/>
  <c r="B323" i="25"/>
  <c r="B290" i="25"/>
  <c r="B241" i="25"/>
  <c r="B200" i="25"/>
  <c r="B158" i="25"/>
  <c r="B125" i="25"/>
  <c r="B109" i="25"/>
  <c r="B92" i="25"/>
  <c r="B34" i="25"/>
  <c r="B676" i="25"/>
  <c r="B668" i="25"/>
  <c r="B660" i="25"/>
  <c r="B652" i="25"/>
  <c r="B644" i="25"/>
  <c r="B636" i="25"/>
  <c r="B628" i="25"/>
  <c r="B619" i="25"/>
  <c r="B611" i="25"/>
  <c r="B603" i="25"/>
  <c r="B595" i="25"/>
  <c r="B587" i="25"/>
  <c r="B579" i="25"/>
  <c r="B571" i="25"/>
  <c r="B563" i="25"/>
  <c r="B555" i="25"/>
  <c r="B546" i="25"/>
  <c r="B538" i="25"/>
  <c r="B530" i="25"/>
  <c r="B522" i="25"/>
  <c r="B514" i="25"/>
  <c r="B506" i="25"/>
  <c r="B498" i="25"/>
  <c r="B490" i="25"/>
  <c r="B482" i="25"/>
  <c r="B474" i="25"/>
  <c r="B466" i="25"/>
  <c r="B458" i="25"/>
  <c r="B449" i="25"/>
  <c r="B441" i="25"/>
  <c r="B433" i="25"/>
  <c r="B425" i="25"/>
  <c r="B417" i="25"/>
  <c r="B409" i="25"/>
  <c r="B401" i="25"/>
  <c r="B393" i="25"/>
  <c r="B385" i="25"/>
  <c r="B377" i="25"/>
  <c r="B369" i="25"/>
  <c r="B361" i="25"/>
  <c r="B353" i="25"/>
  <c r="B345" i="25"/>
  <c r="B337" i="25"/>
  <c r="B328" i="25"/>
  <c r="B320" i="25"/>
  <c r="B312" i="25"/>
  <c r="B304" i="25"/>
  <c r="B295" i="25"/>
  <c r="B287" i="25"/>
  <c r="B279" i="25"/>
  <c r="B271" i="25"/>
  <c r="B263" i="25"/>
  <c r="B255" i="25"/>
  <c r="B246" i="25"/>
  <c r="B238" i="25"/>
  <c r="B230" i="25"/>
  <c r="B222" i="25"/>
  <c r="B213" i="25"/>
  <c r="B205" i="25"/>
  <c r="B197" i="25"/>
  <c r="B189" i="25"/>
  <c r="B181" i="25"/>
  <c r="B172" i="25"/>
  <c r="B163" i="25"/>
  <c r="B155" i="25"/>
  <c r="B147" i="25"/>
  <c r="B139" i="25"/>
  <c r="B130" i="25"/>
  <c r="B122" i="25"/>
  <c r="B114" i="25"/>
  <c r="B106" i="25"/>
  <c r="B97" i="25"/>
  <c r="B89" i="25"/>
  <c r="B80" i="25"/>
  <c r="B72" i="25"/>
  <c r="B63" i="25"/>
  <c r="B55" i="25"/>
  <c r="B47" i="25"/>
  <c r="B39" i="25"/>
  <c r="B31" i="25"/>
  <c r="B23" i="25"/>
  <c r="B15" i="25"/>
  <c r="B5" i="25"/>
  <c r="B4" i="25"/>
  <c r="I652" i="25"/>
  <c r="I597" i="25"/>
  <c r="I371" i="25"/>
  <c r="H558" i="25"/>
  <c r="E630" i="25"/>
  <c r="H611" i="25"/>
  <c r="C278" i="25"/>
  <c r="F581" i="25"/>
  <c r="F550" i="25"/>
  <c r="G462" i="25"/>
  <c r="I638" i="25"/>
  <c r="G527" i="25"/>
  <c r="C607" i="25"/>
  <c r="I485" i="25"/>
  <c r="G557" i="25"/>
  <c r="H500" i="25"/>
  <c r="D498" i="25"/>
  <c r="G494" i="25"/>
  <c r="D427" i="25"/>
  <c r="E311" i="25"/>
  <c r="E148" i="25"/>
  <c r="I127" i="25"/>
  <c r="D539" i="25"/>
  <c r="G588" i="25"/>
  <c r="D606" i="25"/>
  <c r="I254" i="25"/>
  <c r="I615" i="25"/>
  <c r="H592" i="25"/>
  <c r="E358" i="25"/>
  <c r="G543" i="25"/>
  <c r="G498" i="25"/>
  <c r="F488" i="25"/>
  <c r="D455" i="25"/>
  <c r="G422" i="25"/>
  <c r="E309" i="25"/>
  <c r="C192" i="25"/>
  <c r="F78" i="25"/>
  <c r="D500" i="25"/>
  <c r="D542" i="25"/>
  <c r="G585" i="25"/>
  <c r="H642" i="25"/>
  <c r="I659" i="25"/>
  <c r="I554" i="25"/>
  <c r="E415" i="25"/>
  <c r="G571" i="25"/>
  <c r="D628" i="25"/>
  <c r="H615" i="25"/>
  <c r="F380" i="25"/>
  <c r="E483" i="25"/>
  <c r="I352" i="25"/>
  <c r="F441" i="25"/>
  <c r="E351" i="25"/>
  <c r="F222" i="25"/>
  <c r="F129" i="25"/>
  <c r="C526" i="25"/>
  <c r="I549" i="25"/>
  <c r="D329" i="25"/>
  <c r="I421" i="25"/>
  <c r="E229" i="25"/>
  <c r="H478" i="25"/>
  <c r="I289" i="25"/>
  <c r="C570" i="25"/>
  <c r="G626" i="25"/>
  <c r="D607" i="25"/>
  <c r="F354" i="25"/>
  <c r="G467" i="25"/>
  <c r="H359" i="25"/>
  <c r="E467" i="25"/>
  <c r="F408" i="25"/>
  <c r="I171" i="25"/>
  <c r="E184" i="25"/>
  <c r="E90" i="25"/>
  <c r="D180" i="25"/>
  <c r="I125" i="25"/>
  <c r="G507" i="25"/>
  <c r="H662" i="25"/>
  <c r="D376" i="25"/>
  <c r="H533" i="25"/>
  <c r="E472" i="25"/>
  <c r="C492" i="25"/>
  <c r="I668" i="25"/>
  <c r="I623" i="25"/>
  <c r="E595" i="25"/>
  <c r="D435" i="25"/>
  <c r="D410" i="25"/>
  <c r="H415" i="25"/>
  <c r="I343" i="25"/>
  <c r="C87" i="25"/>
  <c r="C15" i="25"/>
  <c r="V23" i="23"/>
  <c r="D650" i="25"/>
  <c r="E530" i="25"/>
  <c r="I653" i="25"/>
  <c r="F523" i="25"/>
  <c r="E673" i="25"/>
  <c r="C594" i="25"/>
  <c r="G327" i="25"/>
  <c r="G432" i="25"/>
  <c r="E277" i="25"/>
  <c r="F232" i="25"/>
  <c r="F264" i="25"/>
  <c r="C316" i="25"/>
  <c r="D168" i="25"/>
  <c r="F443" i="25"/>
  <c r="C393" i="25"/>
  <c r="H487" i="25"/>
  <c r="D653" i="25"/>
  <c r="G509" i="25"/>
  <c r="C662" i="25"/>
  <c r="I613" i="25"/>
  <c r="C323" i="25"/>
  <c r="E385" i="25"/>
  <c r="C233" i="25"/>
  <c r="D479" i="25"/>
  <c r="C384" i="25"/>
  <c r="D223" i="25"/>
  <c r="D282" i="25"/>
  <c r="I155" i="25"/>
  <c r="D654" i="25"/>
  <c r="I582" i="25"/>
  <c r="I648" i="25"/>
  <c r="D640" i="25"/>
  <c r="H621" i="25"/>
  <c r="G667" i="25"/>
  <c r="H657" i="25"/>
  <c r="D611" i="25"/>
  <c r="H361" i="25"/>
  <c r="E303" i="25"/>
  <c r="D555" i="25"/>
  <c r="D356" i="25"/>
  <c r="H341" i="25"/>
  <c r="H460" i="25"/>
  <c r="H217" i="25"/>
  <c r="E159" i="25"/>
  <c r="V110" i="23"/>
  <c r="D259" i="25"/>
  <c r="F590" i="25"/>
  <c r="C552" i="25"/>
  <c r="F648" i="25"/>
  <c r="D619" i="25"/>
  <c r="H326" i="25"/>
  <c r="H643" i="25"/>
  <c r="I606" i="25"/>
  <c r="G295" i="25"/>
  <c r="E371" i="25"/>
  <c r="G320" i="25"/>
  <c r="D423" i="25"/>
  <c r="F193" i="25"/>
  <c r="C141" i="25"/>
  <c r="E141" i="25"/>
  <c r="G666" i="25"/>
  <c r="D508" i="25"/>
  <c r="D668" i="25"/>
  <c r="G614" i="25"/>
  <c r="D521" i="25"/>
  <c r="C582" i="25"/>
  <c r="E660" i="25"/>
  <c r="C380" i="25"/>
  <c r="F368" i="25"/>
  <c r="I470" i="25"/>
  <c r="C473" i="25"/>
  <c r="C174" i="25"/>
  <c r="G204" i="25"/>
  <c r="V113" i="23"/>
  <c r="F645" i="25"/>
  <c r="C463" i="25"/>
  <c r="E361" i="25"/>
  <c r="D617" i="25"/>
  <c r="I607" i="25"/>
  <c r="C459" i="25"/>
  <c r="I304" i="25"/>
  <c r="E614" i="25"/>
  <c r="H581" i="25"/>
  <c r="H466" i="25"/>
  <c r="H476" i="25"/>
  <c r="I359" i="25"/>
  <c r="E356" i="25"/>
  <c r="C494" i="25"/>
  <c r="I373" i="25"/>
  <c r="D253" i="25"/>
  <c r="E306" i="25"/>
  <c r="F17" i="25"/>
  <c r="E204" i="25"/>
  <c r="F3" i="25"/>
  <c r="E372" i="25"/>
  <c r="I580" i="25"/>
  <c r="E482" i="25"/>
  <c r="I556" i="25"/>
  <c r="F641" i="25"/>
  <c r="E570" i="25"/>
  <c r="E618" i="25"/>
  <c r="E592" i="25"/>
  <c r="F473" i="25"/>
  <c r="F356" i="25"/>
  <c r="F584" i="25"/>
  <c r="H492" i="25"/>
  <c r="F248" i="25"/>
  <c r="D293" i="25"/>
  <c r="I100" i="25"/>
  <c r="E259" i="25"/>
  <c r="D644" i="25"/>
  <c r="G638" i="25"/>
  <c r="G531" i="25"/>
  <c r="G645" i="25"/>
  <c r="H509" i="25"/>
  <c r="G665" i="25"/>
  <c r="H599" i="25"/>
  <c r="E637" i="25"/>
  <c r="H551" i="25"/>
  <c r="G574" i="25"/>
  <c r="F514" i="25"/>
  <c r="C636" i="25"/>
  <c r="E676" i="25"/>
  <c r="I531" i="25"/>
  <c r="E613" i="25"/>
  <c r="G544" i="25"/>
  <c r="F599" i="25"/>
  <c r="E577" i="25"/>
  <c r="E446" i="25"/>
  <c r="G556" i="25"/>
  <c r="I226" i="25"/>
  <c r="E628" i="25"/>
  <c r="C514" i="25"/>
  <c r="F575" i="25"/>
  <c r="G615" i="25"/>
  <c r="H473" i="25"/>
  <c r="D649" i="25"/>
  <c r="C549" i="25"/>
  <c r="C655" i="25"/>
  <c r="I590" i="25"/>
  <c r="E367" i="25"/>
  <c r="H651" i="25"/>
  <c r="G550" i="25"/>
  <c r="G457" i="25"/>
  <c r="F471" i="25"/>
  <c r="C558" i="25"/>
  <c r="D201" i="25"/>
  <c r="E444" i="25"/>
  <c r="G539" i="25"/>
  <c r="F505" i="25"/>
  <c r="C583" i="25"/>
  <c r="F424" i="25"/>
  <c r="G463" i="25"/>
  <c r="H475" i="25"/>
  <c r="G520" i="25"/>
  <c r="F419" i="25"/>
  <c r="G442" i="25"/>
  <c r="C369" i="25"/>
  <c r="E283" i="25"/>
  <c r="I244" i="25"/>
  <c r="H243" i="25"/>
  <c r="F100" i="25"/>
  <c r="H318" i="25"/>
  <c r="F55" i="25"/>
  <c r="H177" i="25"/>
  <c r="H290" i="25"/>
  <c r="F223" i="25"/>
  <c r="C202" i="25"/>
  <c r="C98" i="25"/>
  <c r="C64" i="25"/>
  <c r="H60" i="25"/>
  <c r="V61" i="23"/>
  <c r="D620" i="25"/>
  <c r="I386" i="25"/>
  <c r="E401" i="25"/>
  <c r="C438" i="25"/>
  <c r="H671" i="25"/>
  <c r="H440" i="25"/>
  <c r="H536" i="25"/>
  <c r="F431" i="25"/>
  <c r="C214" i="25"/>
  <c r="D161" i="25"/>
  <c r="H258" i="25"/>
  <c r="I84" i="25"/>
  <c r="D587" i="25"/>
  <c r="C629" i="25"/>
  <c r="G549" i="25"/>
  <c r="G675" i="25"/>
  <c r="G644" i="25"/>
  <c r="F525" i="25"/>
  <c r="I602" i="25"/>
  <c r="G479" i="25"/>
  <c r="H242" i="25"/>
  <c r="F383" i="25"/>
  <c r="D488" i="25"/>
  <c r="H390" i="25"/>
  <c r="I353" i="25"/>
  <c r="H200" i="25"/>
  <c r="C72" i="25"/>
  <c r="E256" i="25"/>
  <c r="F74" i="25"/>
  <c r="H663" i="25"/>
  <c r="F572" i="25"/>
  <c r="D432" i="25"/>
  <c r="D598" i="25"/>
  <c r="H516" i="25"/>
  <c r="D332" i="25"/>
  <c r="H541" i="25"/>
  <c r="F493" i="25"/>
  <c r="I486" i="25"/>
  <c r="D453" i="25"/>
  <c r="H372" i="25"/>
  <c r="D245" i="25"/>
  <c r="C188" i="25"/>
  <c r="H181" i="25"/>
  <c r="G169" i="25"/>
  <c r="E607" i="25"/>
  <c r="G521" i="25"/>
  <c r="H490" i="25"/>
  <c r="D671" i="25"/>
  <c r="G611" i="25"/>
  <c r="G674" i="25"/>
  <c r="C659" i="25"/>
  <c r="H485" i="25"/>
  <c r="G449" i="25"/>
  <c r="C349" i="25"/>
  <c r="F320" i="25"/>
  <c r="C479" i="25"/>
  <c r="F348" i="25"/>
  <c r="H34" i="25"/>
  <c r="D122" i="25"/>
  <c r="F517" i="25"/>
  <c r="D675" i="25"/>
  <c r="I501" i="25"/>
  <c r="I666" i="25"/>
  <c r="E529" i="25"/>
  <c r="I581" i="25"/>
  <c r="D243" i="25"/>
  <c r="H498" i="25"/>
  <c r="C357" i="25"/>
  <c r="F391" i="25"/>
  <c r="H463" i="25"/>
  <c r="G403" i="25"/>
  <c r="G476" i="25"/>
  <c r="I228" i="25"/>
  <c r="C165" i="25"/>
  <c r="D117" i="25"/>
  <c r="H356" i="25"/>
  <c r="I502" i="25"/>
  <c r="I655" i="25"/>
  <c r="C365" i="25"/>
  <c r="D599" i="25"/>
  <c r="F607" i="25"/>
  <c r="C577" i="25"/>
  <c r="I436" i="25"/>
  <c r="I593" i="25"/>
  <c r="I505" i="25"/>
  <c r="I424" i="25"/>
  <c r="I401" i="25"/>
  <c r="F464" i="25"/>
  <c r="F226" i="25"/>
  <c r="V39" i="23"/>
  <c r="I164" i="25"/>
  <c r="E671" i="25"/>
  <c r="C647" i="25"/>
  <c r="H469" i="25"/>
  <c r="F334" i="25"/>
  <c r="I480" i="25"/>
  <c r="D659" i="25"/>
  <c r="G433" i="25"/>
  <c r="H569" i="25"/>
  <c r="D504" i="25"/>
  <c r="H358" i="25"/>
  <c r="E400" i="25"/>
  <c r="D240" i="25"/>
  <c r="G284" i="25"/>
  <c r="H58" i="25"/>
  <c r="V103" i="23"/>
  <c r="F487" i="25"/>
  <c r="G627" i="25"/>
  <c r="G642" i="25"/>
  <c r="F407" i="25"/>
  <c r="E661" i="25"/>
  <c r="I601" i="25"/>
  <c r="I650" i="25"/>
  <c r="F586" i="25"/>
  <c r="F664" i="25"/>
  <c r="E501" i="25"/>
  <c r="F519" i="25"/>
  <c r="G425" i="25"/>
  <c r="C342" i="25"/>
  <c r="C215" i="25"/>
  <c r="D95" i="25"/>
  <c r="E296" i="25"/>
  <c r="E535" i="25"/>
  <c r="C417" i="25"/>
  <c r="F478" i="25"/>
  <c r="I504" i="25"/>
  <c r="D523" i="25"/>
  <c r="D591" i="25"/>
  <c r="C663" i="25"/>
  <c r="I584" i="25"/>
  <c r="D597" i="25"/>
  <c r="E473" i="25"/>
  <c r="D337" i="25"/>
  <c r="C373" i="25"/>
  <c r="D162" i="25"/>
  <c r="G150" i="25"/>
  <c r="W10" i="23"/>
  <c r="I572" i="25"/>
  <c r="D515" i="25"/>
  <c r="G555" i="25"/>
  <c r="I670" i="25"/>
  <c r="C502" i="25"/>
  <c r="E656" i="25"/>
  <c r="E625" i="25"/>
  <c r="F324" i="25"/>
  <c r="F564" i="25"/>
  <c r="G496" i="25"/>
  <c r="D394" i="25"/>
  <c r="C302" i="25"/>
  <c r="H375" i="25"/>
  <c r="D257" i="25"/>
  <c r="G216" i="25"/>
  <c r="G139" i="25"/>
  <c r="D370" i="25"/>
  <c r="E427" i="25"/>
  <c r="I656" i="25"/>
  <c r="I482" i="25"/>
  <c r="F598" i="25"/>
  <c r="E466" i="25"/>
  <c r="E562" i="25"/>
  <c r="C590" i="25"/>
  <c r="F468" i="25"/>
  <c r="D317" i="25"/>
  <c r="I210" i="25"/>
  <c r="G88" i="25"/>
  <c r="G298" i="25"/>
  <c r="I570" i="25"/>
  <c r="E655" i="25"/>
  <c r="E539" i="25"/>
  <c r="D579" i="25"/>
  <c r="D516" i="25"/>
  <c r="E666" i="25"/>
  <c r="E552" i="25"/>
  <c r="C446" i="25"/>
  <c r="D365" i="25"/>
  <c r="C445" i="25"/>
  <c r="H303" i="25"/>
  <c r="F311" i="25"/>
  <c r="V85" i="23"/>
  <c r="D612" i="25"/>
  <c r="F396" i="25"/>
  <c r="D636" i="25"/>
  <c r="I471" i="25"/>
  <c r="I629" i="25"/>
  <c r="I672" i="25"/>
  <c r="G651" i="25"/>
  <c r="H593" i="25"/>
  <c r="F628" i="25"/>
  <c r="E497" i="25"/>
  <c r="H567" i="25"/>
  <c r="D630" i="25"/>
  <c r="E606" i="25"/>
  <c r="I673" i="25"/>
  <c r="C520" i="25"/>
  <c r="C637" i="25"/>
  <c r="F507" i="25"/>
  <c r="F587" i="25"/>
  <c r="F570" i="25"/>
  <c r="I434" i="25"/>
  <c r="F551" i="25"/>
  <c r="F611" i="25"/>
  <c r="C617" i="25"/>
  <c r="D511" i="25"/>
  <c r="C565" i="25"/>
  <c r="C614" i="25"/>
  <c r="E470" i="25"/>
  <c r="F646" i="25"/>
  <c r="C538" i="25"/>
  <c r="H636" i="25"/>
  <c r="F589" i="25"/>
  <c r="C363" i="25"/>
  <c r="C649" i="25"/>
  <c r="C513" i="25"/>
  <c r="G455" i="25"/>
  <c r="I467" i="25"/>
  <c r="C537" i="25"/>
  <c r="F179" i="25"/>
  <c r="D442" i="25"/>
  <c r="F535" i="25"/>
  <c r="G502" i="25"/>
  <c r="E580" i="25"/>
  <c r="I419" i="25"/>
  <c r="C455" i="25"/>
  <c r="D467" i="25"/>
  <c r="F491" i="25"/>
  <c r="I417" i="25"/>
  <c r="H383" i="25"/>
  <c r="G355" i="25"/>
  <c r="I301" i="25"/>
  <c r="H421" i="25"/>
  <c r="C240" i="25"/>
  <c r="I347" i="25"/>
  <c r="F314" i="25"/>
  <c r="F35" i="25"/>
  <c r="E11" i="25"/>
  <c r="E288" i="25"/>
  <c r="I202" i="25"/>
  <c r="I200" i="25"/>
  <c r="D84" i="25"/>
  <c r="I3" i="25"/>
  <c r="E58" i="25"/>
  <c r="V29" i="23"/>
  <c r="H519" i="25"/>
  <c r="I566" i="25"/>
  <c r="F651" i="25"/>
  <c r="I561" i="25"/>
  <c r="C610" i="25"/>
  <c r="H368" i="25"/>
  <c r="F619" i="25"/>
  <c r="F528" i="25"/>
  <c r="H456" i="25"/>
  <c r="G395" i="25"/>
  <c r="C410" i="25"/>
  <c r="E257" i="25"/>
  <c r="H274" i="25"/>
  <c r="F87" i="25"/>
  <c r="I75" i="25"/>
  <c r="C595" i="25"/>
  <c r="F548" i="25"/>
  <c r="I625" i="25"/>
  <c r="D543" i="25"/>
  <c r="G361" i="25"/>
  <c r="H625" i="25"/>
  <c r="H556" i="25"/>
  <c r="F429" i="25"/>
  <c r="H675" i="25"/>
  <c r="E438" i="25"/>
  <c r="I379" i="25"/>
  <c r="E486" i="25"/>
  <c r="G419" i="25"/>
  <c r="E253" i="25"/>
  <c r="D306" i="25"/>
  <c r="G196" i="25"/>
  <c r="I42" i="25"/>
  <c r="E537" i="25"/>
  <c r="C506" i="25"/>
  <c r="D514" i="25"/>
  <c r="D280" i="25"/>
  <c r="D490" i="25"/>
  <c r="G586" i="25"/>
  <c r="E448" i="25"/>
  <c r="E436" i="25"/>
  <c r="F371" i="25"/>
  <c r="D421" i="25"/>
  <c r="F350" i="25"/>
  <c r="I298" i="25"/>
  <c r="F28" i="25"/>
  <c r="G77" i="25"/>
  <c r="F512" i="25"/>
  <c r="G669" i="25"/>
  <c r="D665" i="25"/>
  <c r="C658" i="25"/>
  <c r="C512" i="25"/>
  <c r="I351" i="25"/>
  <c r="F312" i="25"/>
  <c r="D506" i="25"/>
  <c r="D378" i="25"/>
  <c r="G437" i="25"/>
  <c r="C415" i="25"/>
  <c r="E291" i="25"/>
  <c r="E150" i="25"/>
  <c r="F526" i="25"/>
  <c r="I663" i="25"/>
  <c r="H672" i="25"/>
  <c r="H660" i="25"/>
  <c r="G623" i="25"/>
  <c r="I608" i="25"/>
  <c r="D303" i="25"/>
  <c r="C441" i="25"/>
  <c r="H583" i="25"/>
  <c r="H335" i="25"/>
  <c r="D406" i="25"/>
  <c r="G342" i="25"/>
  <c r="D314" i="25"/>
  <c r="E274" i="25"/>
  <c r="F66" i="25"/>
  <c r="H35" i="25"/>
  <c r="F469" i="25"/>
  <c r="F427" i="25"/>
  <c r="C468" i="25"/>
  <c r="E643" i="25"/>
  <c r="D503" i="25"/>
  <c r="D466" i="25"/>
  <c r="E489" i="25"/>
  <c r="E663" i="25"/>
  <c r="E185" i="25"/>
  <c r="I495" i="25"/>
  <c r="C388" i="25"/>
  <c r="E347" i="25"/>
  <c r="E559" i="25"/>
  <c r="H277" i="25"/>
  <c r="E429" i="25"/>
  <c r="E286" i="25"/>
  <c r="G94" i="25"/>
  <c r="I104" i="25"/>
  <c r="F652" i="25"/>
  <c r="D341" i="25"/>
  <c r="F649" i="25"/>
  <c r="F444" i="25"/>
  <c r="I641" i="25"/>
  <c r="I671" i="25"/>
  <c r="E575" i="25"/>
  <c r="E114" i="25"/>
  <c r="H534" i="25"/>
  <c r="G400" i="25"/>
  <c r="D417" i="25"/>
  <c r="C356" i="25"/>
  <c r="C462" i="25"/>
  <c r="F210" i="25"/>
  <c r="E163" i="25"/>
  <c r="F97" i="25"/>
  <c r="D322" i="25"/>
  <c r="E574" i="25"/>
  <c r="E616" i="25"/>
  <c r="C280" i="25"/>
  <c r="C370" i="25"/>
  <c r="F604" i="25"/>
  <c r="G482" i="25"/>
  <c r="H397" i="25"/>
  <c r="C414" i="25"/>
  <c r="D346" i="25"/>
  <c r="G415" i="25"/>
  <c r="G145" i="25"/>
  <c r="E55" i="25"/>
  <c r="G3" i="25"/>
  <c r="I603" i="25"/>
  <c r="I676" i="25"/>
  <c r="G613" i="25"/>
  <c r="G647" i="25"/>
  <c r="E600" i="25"/>
  <c r="I654" i="25"/>
  <c r="C585" i="25"/>
  <c r="F476" i="25"/>
  <c r="C566" i="25"/>
  <c r="F388" i="25"/>
  <c r="H553" i="25"/>
  <c r="D517" i="25"/>
  <c r="F475" i="25"/>
  <c r="D413" i="25"/>
  <c r="H213" i="25"/>
  <c r="C23" i="25"/>
  <c r="G450" i="25"/>
  <c r="C564" i="25"/>
  <c r="D582" i="25"/>
  <c r="G587" i="25"/>
  <c r="I628" i="25"/>
  <c r="I553" i="25"/>
  <c r="E634" i="25"/>
  <c r="D318" i="25"/>
  <c r="H629" i="25"/>
  <c r="E583" i="25"/>
  <c r="D470" i="25"/>
  <c r="G478" i="25"/>
  <c r="E594" i="25"/>
  <c r="I330" i="25"/>
  <c r="I411" i="25"/>
  <c r="H111" i="25"/>
  <c r="H148" i="25"/>
  <c r="D83" i="25"/>
  <c r="F613" i="25"/>
  <c r="C550" i="25"/>
  <c r="G575" i="25"/>
  <c r="G584" i="25"/>
  <c r="D655" i="25"/>
  <c r="H366" i="25"/>
  <c r="E572" i="25"/>
  <c r="H518" i="25"/>
  <c r="D621" i="25"/>
  <c r="E285" i="25"/>
  <c r="D554" i="25"/>
  <c r="I543" i="25"/>
  <c r="D298" i="25"/>
  <c r="E452" i="25"/>
  <c r="C319" i="25"/>
  <c r="H40" i="25"/>
  <c r="V101" i="23"/>
  <c r="F640" i="25"/>
  <c r="F259" i="25"/>
  <c r="D578" i="25"/>
  <c r="F455" i="25"/>
  <c r="C605" i="25"/>
  <c r="H455" i="25"/>
  <c r="C631" i="25"/>
  <c r="H664" i="25"/>
  <c r="E653" i="25"/>
  <c r="G559" i="25"/>
  <c r="G508" i="25"/>
  <c r="I522" i="25"/>
  <c r="E315" i="25"/>
  <c r="H266" i="25"/>
  <c r="D203" i="25"/>
  <c r="H17" i="25"/>
  <c r="B3" i="25"/>
  <c r="E675" i="25"/>
  <c r="F579" i="25"/>
  <c r="G661" i="25"/>
  <c r="G606" i="25"/>
  <c r="H527" i="25"/>
  <c r="F603" i="25"/>
  <c r="H590" i="25"/>
  <c r="E553" i="25"/>
  <c r="E426" i="25"/>
  <c r="E564" i="25"/>
  <c r="E623" i="25"/>
  <c r="H544" i="25"/>
  <c r="E651" i="25"/>
  <c r="G510" i="25"/>
  <c r="D610" i="25"/>
  <c r="H336" i="25"/>
  <c r="C578" i="25"/>
  <c r="F565" i="25"/>
  <c r="F421" i="25"/>
  <c r="D533" i="25"/>
  <c r="G601" i="25"/>
  <c r="D614" i="25"/>
  <c r="F506" i="25"/>
  <c r="F410" i="25"/>
  <c r="E611" i="25"/>
  <c r="C467" i="25"/>
  <c r="D642" i="25"/>
  <c r="D536" i="25"/>
  <c r="H608" i="25"/>
  <c r="I569" i="25"/>
  <c r="I336" i="25"/>
  <c r="D646" i="25"/>
  <c r="E508" i="25"/>
  <c r="C454" i="25"/>
  <c r="I400" i="25"/>
  <c r="D534" i="25"/>
  <c r="E545" i="25"/>
  <c r="F435" i="25"/>
  <c r="E496" i="25"/>
  <c r="I500" i="25"/>
  <c r="C576" i="25"/>
  <c r="F418" i="25"/>
  <c r="D450" i="25"/>
  <c r="E462" i="25"/>
  <c r="C489" i="25"/>
  <c r="I414" i="25"/>
  <c r="C366" i="25"/>
  <c r="G92" i="25"/>
  <c r="E272" i="25"/>
  <c r="E419" i="25"/>
  <c r="G189" i="25"/>
  <c r="I323" i="25"/>
  <c r="D310" i="25"/>
  <c r="I280" i="25"/>
  <c r="D252" i="25"/>
  <c r="G267" i="25"/>
  <c r="F262" i="25"/>
  <c r="G198" i="25"/>
  <c r="D78" i="25"/>
  <c r="C104" i="25"/>
  <c r="E42" i="25"/>
  <c r="V114" i="23"/>
  <c r="F638" i="25"/>
  <c r="I610" i="25"/>
  <c r="I509" i="25"/>
  <c r="D544" i="25"/>
  <c r="F358" i="25"/>
  <c r="D635" i="25"/>
  <c r="F266" i="25"/>
  <c r="E392" i="25"/>
  <c r="G391" i="25"/>
  <c r="C404" i="25"/>
  <c r="C328" i="25"/>
  <c r="C354" i="25"/>
  <c r="I248" i="25"/>
  <c r="E57" i="25"/>
  <c r="G517" i="25"/>
  <c r="H510" i="25"/>
  <c r="G538" i="25"/>
  <c r="D505" i="25"/>
  <c r="E527" i="25"/>
  <c r="E332" i="25"/>
  <c r="H633" i="25"/>
  <c r="D615" i="25"/>
  <c r="I511" i="25"/>
  <c r="H395" i="25"/>
  <c r="E323" i="25"/>
  <c r="H352" i="25"/>
  <c r="H225" i="25"/>
  <c r="C80" i="25"/>
  <c r="I588" i="25"/>
  <c r="D560" i="25"/>
  <c r="I354" i="25"/>
  <c r="E494" i="25"/>
  <c r="H673" i="25"/>
  <c r="C613" i="25"/>
  <c r="G352" i="25"/>
  <c r="G114" i="25"/>
  <c r="H668" i="25"/>
  <c r="D601" i="25"/>
  <c r="F510" i="25"/>
  <c r="H484" i="25"/>
  <c r="F416" i="25"/>
  <c r="E480" i="25"/>
  <c r="F322" i="25"/>
  <c r="I168" i="25"/>
  <c r="I54" i="25"/>
  <c r="I507" i="25"/>
  <c r="G445" i="25"/>
  <c r="G558" i="25"/>
  <c r="C396" i="25"/>
  <c r="E612" i="25"/>
  <c r="G551" i="25"/>
  <c r="D585" i="25"/>
  <c r="I444" i="25"/>
  <c r="H596" i="25"/>
  <c r="H508" i="25"/>
  <c r="H287" i="25"/>
  <c r="G436" i="25"/>
  <c r="C307" i="25"/>
  <c r="H166" i="25"/>
  <c r="V3" i="23"/>
  <c r="C503" i="25"/>
  <c r="D487" i="25"/>
  <c r="E485" i="25"/>
  <c r="H670" i="25"/>
  <c r="G655" i="25"/>
  <c r="C246" i="25"/>
  <c r="I545" i="25"/>
  <c r="F650" i="25"/>
  <c r="F482" i="25"/>
  <c r="E507" i="25"/>
  <c r="G283" i="25"/>
  <c r="D434" i="25"/>
  <c r="F297" i="25"/>
  <c r="G223" i="25"/>
  <c r="E144" i="25"/>
  <c r="H507" i="25"/>
  <c r="D443" i="25"/>
  <c r="I472" i="25"/>
  <c r="E664" i="25"/>
  <c r="E644" i="25"/>
  <c r="D676" i="25"/>
  <c r="I541" i="25"/>
  <c r="H640" i="25"/>
  <c r="H573" i="25"/>
  <c r="C403" i="25"/>
  <c r="E388" i="25"/>
  <c r="E405" i="25"/>
  <c r="E413" i="25"/>
  <c r="I270" i="25"/>
  <c r="E232" i="25"/>
  <c r="H179" i="25"/>
  <c r="D17" i="25"/>
  <c r="F492" i="25"/>
  <c r="E641" i="25"/>
  <c r="I604" i="25"/>
  <c r="H350" i="25"/>
  <c r="I563" i="25"/>
  <c r="G604" i="25"/>
  <c r="D538" i="25"/>
  <c r="F592" i="25"/>
  <c r="I490" i="25"/>
  <c r="E378" i="25"/>
  <c r="G335" i="25"/>
  <c r="I557" i="25"/>
  <c r="G270" i="25"/>
  <c r="I426" i="25"/>
  <c r="D220" i="25"/>
  <c r="E46" i="25"/>
  <c r="F627" i="25"/>
  <c r="C620" i="25"/>
  <c r="E370" i="25"/>
  <c r="I335" i="25"/>
  <c r="G523" i="25"/>
  <c r="C507" i="25"/>
  <c r="E568" i="25"/>
  <c r="G534" i="25"/>
  <c r="E424" i="25"/>
  <c r="C568" i="25"/>
  <c r="I91" i="25"/>
  <c r="C383" i="25"/>
  <c r="G474" i="25"/>
  <c r="I477" i="25"/>
  <c r="G381" i="25"/>
  <c r="F253" i="25"/>
  <c r="F154" i="25"/>
  <c r="D526" i="25"/>
  <c r="I649" i="25"/>
  <c r="F597" i="25"/>
  <c r="F644" i="25"/>
  <c r="E633" i="25"/>
  <c r="H618" i="25"/>
  <c r="F663" i="25"/>
  <c r="C491" i="25"/>
  <c r="D399" i="25"/>
  <c r="G242" i="25"/>
  <c r="G499" i="25"/>
  <c r="D411" i="25"/>
  <c r="I391" i="25"/>
  <c r="H331" i="25"/>
  <c r="C157" i="25"/>
  <c r="F85" i="25"/>
  <c r="E647" i="25"/>
  <c r="C571" i="25"/>
  <c r="C619" i="25"/>
  <c r="G610" i="25"/>
  <c r="I573" i="25"/>
  <c r="C486" i="25"/>
  <c r="I599" i="25"/>
  <c r="E166" i="25"/>
  <c r="D565" i="25"/>
  <c r="D548" i="25"/>
  <c r="F511" i="25"/>
  <c r="F374" i="25"/>
  <c r="F329" i="25"/>
  <c r="F147" i="25"/>
  <c r="H4" i="25"/>
  <c r="F610" i="25"/>
  <c r="D522" i="25"/>
  <c r="D574" i="25"/>
  <c r="E550" i="25"/>
  <c r="E610" i="25"/>
  <c r="H650" i="25"/>
  <c r="F667" i="25"/>
  <c r="I658" i="25"/>
  <c r="C448" i="25"/>
  <c r="F376" i="25"/>
  <c r="I423" i="25"/>
  <c r="E328" i="25"/>
  <c r="D304" i="25"/>
  <c r="D94" i="25"/>
  <c r="F672" i="25"/>
  <c r="F602" i="25"/>
  <c r="D641" i="25"/>
  <c r="G594" i="25"/>
  <c r="E271" i="25"/>
  <c r="E588" i="25"/>
  <c r="C480" i="25"/>
  <c r="H552" i="25"/>
  <c r="G460" i="25"/>
  <c r="H462" i="25"/>
  <c r="C541" i="25"/>
  <c r="C466" i="25"/>
  <c r="F422" i="25"/>
  <c r="I370" i="25"/>
  <c r="E192" i="25"/>
  <c r="H190" i="25"/>
  <c r="H224" i="25"/>
  <c r="G83" i="25"/>
  <c r="G603" i="25"/>
  <c r="I2" i="25"/>
  <c r="I600" i="25"/>
  <c r="C644" i="25"/>
  <c r="G572" i="25"/>
  <c r="E650" i="25"/>
  <c r="G631" i="25"/>
  <c r="I430" i="25"/>
  <c r="F533" i="25"/>
  <c r="H584" i="25"/>
  <c r="D590" i="25"/>
  <c r="G649" i="25"/>
  <c r="C554" i="25"/>
  <c r="I598" i="25"/>
  <c r="F502" i="25"/>
  <c r="I646" i="25"/>
  <c r="I397" i="25"/>
  <c r="G652" i="25"/>
  <c r="E658" i="25"/>
  <c r="F567" i="25"/>
  <c r="G563" i="25"/>
  <c r="E406" i="25"/>
  <c r="D531" i="25"/>
  <c r="D558" i="25"/>
  <c r="H612" i="25"/>
  <c r="H501" i="25"/>
  <c r="H389" i="25"/>
  <c r="F608" i="25"/>
  <c r="F373" i="25"/>
  <c r="I637" i="25"/>
  <c r="I528" i="25"/>
  <c r="H424" i="25"/>
  <c r="D561" i="25"/>
  <c r="I284" i="25"/>
  <c r="H637" i="25"/>
  <c r="G503" i="25"/>
  <c r="C452" i="25"/>
  <c r="H394" i="25"/>
  <c r="C530" i="25"/>
  <c r="E531" i="25"/>
  <c r="C428" i="25"/>
  <c r="E488" i="25"/>
  <c r="F499" i="25"/>
  <c r="E573" i="25"/>
  <c r="D412" i="25"/>
  <c r="D397" i="25"/>
  <c r="E437" i="25"/>
  <c r="G486" i="25"/>
  <c r="C413" i="25"/>
  <c r="C337" i="25"/>
  <c r="H313" i="25"/>
  <c r="E268" i="25"/>
  <c r="I416" i="25"/>
  <c r="H158" i="25"/>
  <c r="H322" i="25"/>
  <c r="H276" i="25"/>
  <c r="F252" i="25"/>
  <c r="D250" i="25"/>
  <c r="F163" i="25"/>
  <c r="D261" i="25"/>
  <c r="F164" i="25"/>
  <c r="F57" i="25"/>
  <c r="I78" i="25"/>
  <c r="I28" i="25"/>
  <c r="V97" i="23"/>
  <c r="C516" i="25"/>
  <c r="C418" i="25"/>
  <c r="G497" i="25"/>
  <c r="F359" i="25"/>
  <c r="D408" i="25"/>
  <c r="I449" i="25"/>
  <c r="D474" i="25"/>
  <c r="G319" i="25"/>
  <c r="G397" i="25"/>
  <c r="F235" i="25"/>
  <c r="G426" i="25"/>
  <c r="D230" i="25"/>
  <c r="H314" i="25"/>
  <c r="E316" i="25"/>
  <c r="C56" i="25"/>
  <c r="C304" i="25"/>
  <c r="G147" i="25"/>
  <c r="C213" i="25"/>
  <c r="H149" i="25"/>
  <c r="G217" i="25"/>
  <c r="C142" i="25"/>
  <c r="C232" i="25"/>
  <c r="I160" i="25"/>
  <c r="F197" i="25"/>
  <c r="H151" i="25"/>
  <c r="E54" i="25"/>
  <c r="D29" i="25"/>
  <c r="E23" i="25"/>
  <c r="H99" i="25"/>
  <c r="W92" i="23"/>
  <c r="W51" i="23"/>
  <c r="H2" i="25"/>
  <c r="H416" i="25"/>
  <c r="H512" i="25"/>
  <c r="C584" i="25"/>
  <c r="C643" i="25"/>
  <c r="C355" i="25"/>
  <c r="H604" i="25"/>
  <c r="H658" i="25"/>
  <c r="D667" i="25"/>
  <c r="I595" i="25"/>
  <c r="I660" i="25"/>
  <c r="F614" i="25"/>
  <c r="H495" i="25"/>
  <c r="H577" i="25"/>
  <c r="C598" i="25"/>
  <c r="D529" i="25"/>
  <c r="I560" i="25"/>
  <c r="E596" i="25"/>
  <c r="G654" i="25"/>
  <c r="D475" i="25"/>
  <c r="E521" i="25"/>
  <c r="C660" i="25"/>
  <c r="G375" i="25"/>
  <c r="H627" i="25"/>
  <c r="D206" i="25"/>
  <c r="F662" i="25"/>
  <c r="F596" i="25"/>
  <c r="G621" i="25"/>
  <c r="D553" i="25"/>
  <c r="I429" i="25"/>
  <c r="E582" i="25"/>
  <c r="H504" i="25"/>
  <c r="H578" i="25"/>
  <c r="G653" i="25"/>
  <c r="G578" i="25"/>
  <c r="H441" i="25"/>
  <c r="D600" i="25"/>
  <c r="I661" i="25"/>
  <c r="E604" i="25"/>
  <c r="D477" i="25"/>
  <c r="I619" i="25"/>
  <c r="I630" i="25"/>
  <c r="H545" i="25"/>
  <c r="E404" i="25"/>
  <c r="C666" i="25"/>
  <c r="F571" i="25"/>
  <c r="G473" i="25"/>
  <c r="H595" i="25"/>
  <c r="C642" i="25"/>
  <c r="D559" i="25"/>
  <c r="I403" i="25"/>
  <c r="F448" i="25"/>
  <c r="C475" i="25"/>
  <c r="I338" i="25"/>
  <c r="E493" i="25"/>
  <c r="F237" i="25"/>
  <c r="H502" i="25"/>
  <c r="C377" i="25"/>
  <c r="I536" i="25"/>
  <c r="H373" i="25"/>
  <c r="C442" i="25"/>
  <c r="I578" i="25"/>
  <c r="G405" i="25"/>
  <c r="D340" i="25"/>
  <c r="C402" i="25"/>
  <c r="H513" i="25"/>
  <c r="G416" i="25"/>
  <c r="D495" i="25"/>
  <c r="I355" i="25"/>
  <c r="E403" i="25"/>
  <c r="F447" i="25"/>
  <c r="E469" i="25"/>
  <c r="F315" i="25"/>
  <c r="I376" i="25"/>
  <c r="E230" i="25"/>
  <c r="D424" i="25"/>
  <c r="I224" i="25"/>
  <c r="G312" i="25"/>
  <c r="E281" i="25"/>
  <c r="E24" i="25"/>
  <c r="H278" i="25"/>
  <c r="E118" i="25"/>
  <c r="C63" i="25"/>
  <c r="F145" i="25"/>
  <c r="E216" i="25"/>
  <c r="E139" i="25"/>
  <c r="G229" i="25"/>
  <c r="D159" i="25"/>
  <c r="D195" i="25"/>
  <c r="D150" i="25"/>
  <c r="I51" i="25"/>
  <c r="F112" i="25"/>
  <c r="C21" i="25"/>
  <c r="D63" i="25"/>
  <c r="V43" i="23"/>
  <c r="W27" i="23"/>
  <c r="H6" i="25"/>
  <c r="G71" i="25"/>
  <c r="W76" i="23"/>
  <c r="C490" i="25"/>
  <c r="C671" i="25"/>
  <c r="F659" i="25"/>
  <c r="G466" i="25"/>
  <c r="C667" i="25"/>
  <c r="F669" i="25"/>
  <c r="C531" i="25"/>
  <c r="C625" i="25"/>
  <c r="G607" i="25"/>
  <c r="H568" i="25"/>
  <c r="E410" i="25"/>
  <c r="E561" i="25"/>
  <c r="G605" i="25"/>
  <c r="D639" i="25"/>
  <c r="F545" i="25"/>
  <c r="F583" i="25"/>
  <c r="I329" i="25"/>
  <c r="G430" i="25"/>
  <c r="I385" i="25"/>
  <c r="D484" i="25"/>
  <c r="D382" i="25"/>
  <c r="I306" i="25"/>
  <c r="F409" i="25"/>
  <c r="C293" i="25"/>
  <c r="G232" i="25"/>
  <c r="I174" i="25"/>
  <c r="H193" i="25"/>
  <c r="F47" i="25"/>
  <c r="D61" i="25"/>
  <c r="I31" i="25"/>
  <c r="W69" i="23"/>
  <c r="F630" i="25"/>
  <c r="E475" i="25"/>
  <c r="E627" i="25"/>
  <c r="D674" i="25"/>
  <c r="D648" i="25"/>
  <c r="E487" i="25"/>
  <c r="C675" i="25"/>
  <c r="G662" i="25"/>
  <c r="F466" i="25"/>
  <c r="E459" i="25"/>
  <c r="D627" i="25"/>
  <c r="C665" i="25"/>
  <c r="G567" i="25"/>
  <c r="I634" i="25"/>
  <c r="G417" i="25"/>
  <c r="C592" i="25"/>
  <c r="D651" i="25"/>
  <c r="H535" i="25"/>
  <c r="C606" i="25"/>
  <c r="C519" i="25"/>
  <c r="D390" i="25"/>
  <c r="F563" i="25"/>
  <c r="C416" i="25"/>
  <c r="I496" i="25"/>
  <c r="C624" i="25"/>
  <c r="D563" i="25"/>
  <c r="F404" i="25"/>
  <c r="G483" i="25"/>
  <c r="G650" i="25"/>
  <c r="H559" i="25"/>
  <c r="F454" i="25"/>
  <c r="I530" i="25"/>
  <c r="E601" i="25"/>
  <c r="H524" i="25"/>
  <c r="G429" i="25"/>
  <c r="F636" i="25"/>
  <c r="G552" i="25"/>
  <c r="D393" i="25"/>
  <c r="C673" i="25"/>
  <c r="G609" i="25"/>
  <c r="F543" i="25"/>
  <c r="C312" i="25"/>
  <c r="G363" i="25"/>
  <c r="I453" i="25"/>
  <c r="I577" i="25"/>
  <c r="F462" i="25"/>
  <c r="E538" i="25"/>
  <c r="D469" i="25"/>
  <c r="G293" i="25"/>
  <c r="C471" i="25"/>
  <c r="F293" i="25"/>
  <c r="E394" i="25"/>
  <c r="I497" i="25"/>
  <c r="F445" i="25"/>
  <c r="G258" i="25"/>
  <c r="E384" i="25"/>
  <c r="I487" i="25"/>
  <c r="D361" i="25"/>
  <c r="D473" i="25"/>
  <c r="F301" i="25"/>
  <c r="E297" i="25"/>
  <c r="I378" i="25"/>
  <c r="G401" i="25"/>
  <c r="H304" i="25"/>
  <c r="I294" i="25"/>
  <c r="F397" i="25"/>
  <c r="H371" i="25"/>
  <c r="G393" i="25"/>
  <c r="C230" i="25"/>
  <c r="D342" i="25"/>
  <c r="E336" i="25"/>
  <c r="C327" i="25"/>
  <c r="C290" i="25"/>
  <c r="C301" i="25"/>
  <c r="F177" i="25"/>
  <c r="C10" i="25"/>
  <c r="I172" i="25"/>
  <c r="F192" i="25"/>
  <c r="F38" i="25"/>
  <c r="G107" i="25"/>
  <c r="G100" i="25"/>
  <c r="E122" i="25"/>
  <c r="D58" i="25"/>
  <c r="G29" i="25"/>
  <c r="C52" i="25"/>
  <c r="V75" i="23"/>
  <c r="W53" i="23"/>
  <c r="D138" i="25"/>
  <c r="G33" i="25"/>
  <c r="V89" i="23"/>
  <c r="C482" i="25"/>
  <c r="E636" i="25"/>
  <c r="H631" i="25"/>
  <c r="F562" i="25"/>
  <c r="E560" i="25"/>
  <c r="F624" i="25"/>
  <c r="I327" i="25"/>
  <c r="F472" i="25"/>
  <c r="G263" i="25"/>
  <c r="D664" i="25"/>
  <c r="C653" i="25"/>
  <c r="F521" i="25"/>
  <c r="E421" i="25"/>
  <c r="I626" i="25"/>
  <c r="D652" i="25"/>
  <c r="H526" i="25"/>
  <c r="C108" i="25"/>
  <c r="I555" i="25"/>
  <c r="I675" i="25"/>
  <c r="H344" i="25"/>
  <c r="D541" i="25"/>
  <c r="C478" i="25"/>
  <c r="D535" i="25"/>
  <c r="C264" i="25"/>
  <c r="I362" i="25"/>
  <c r="G435" i="25"/>
  <c r="I410" i="25"/>
  <c r="D374" i="25"/>
  <c r="H346" i="25"/>
  <c r="F337" i="25"/>
  <c r="E302" i="25"/>
  <c r="D51" i="25"/>
  <c r="E50" i="25"/>
  <c r="E113" i="25"/>
  <c r="I123" i="25"/>
  <c r="V15" i="23"/>
  <c r="E654" i="25"/>
  <c r="H572" i="25"/>
  <c r="H641" i="25"/>
  <c r="E471" i="25"/>
  <c r="I519" i="25"/>
  <c r="G616" i="25"/>
  <c r="D454" i="25"/>
  <c r="E396" i="25"/>
  <c r="C615" i="25"/>
  <c r="F666" i="25"/>
  <c r="F620" i="25"/>
  <c r="I468" i="25"/>
  <c r="I558" i="25"/>
  <c r="I591" i="25"/>
  <c r="D602" i="25"/>
  <c r="D452" i="25"/>
  <c r="I662" i="25"/>
  <c r="H407" i="25"/>
  <c r="C470" i="25"/>
  <c r="C456" i="25"/>
  <c r="H613" i="25"/>
  <c r="E447" i="25"/>
  <c r="H620" i="25"/>
  <c r="I611" i="25"/>
  <c r="D658" i="25"/>
  <c r="C460" i="25"/>
  <c r="D657" i="25"/>
  <c r="C545" i="25"/>
  <c r="D295" i="25"/>
  <c r="D660" i="25"/>
  <c r="H560" i="25"/>
  <c r="E593" i="25"/>
  <c r="G344" i="25"/>
  <c r="E517" i="25"/>
  <c r="H648" i="25"/>
  <c r="H531" i="25"/>
  <c r="E603" i="25"/>
  <c r="I516" i="25"/>
  <c r="F194" i="25"/>
  <c r="H561" i="25"/>
  <c r="G410" i="25"/>
  <c r="D486" i="25"/>
  <c r="E621" i="25"/>
  <c r="D527" i="25"/>
  <c r="G394" i="25"/>
  <c r="F470" i="25"/>
  <c r="I647" i="25"/>
  <c r="D556" i="25"/>
  <c r="E393" i="25"/>
  <c r="E511" i="25"/>
  <c r="I596" i="25"/>
  <c r="C523" i="25"/>
  <c r="F347" i="25"/>
  <c r="D618" i="25"/>
  <c r="I548" i="25"/>
  <c r="E383" i="25"/>
  <c r="D670" i="25"/>
  <c r="D608" i="25"/>
  <c r="G522" i="25"/>
  <c r="E280" i="25"/>
  <c r="D360" i="25"/>
  <c r="H446" i="25"/>
  <c r="H570" i="25"/>
  <c r="F417" i="25"/>
  <c r="G535" i="25"/>
  <c r="G465" i="25"/>
  <c r="E284" i="25"/>
  <c r="I461" i="25"/>
  <c r="E516" i="25"/>
  <c r="H379" i="25"/>
  <c r="C493" i="25"/>
  <c r="D436" i="25"/>
  <c r="H250" i="25"/>
  <c r="G377" i="25"/>
  <c r="C483" i="25"/>
  <c r="G359" i="25"/>
  <c r="C450" i="25"/>
  <c r="C298" i="25"/>
  <c r="F287" i="25"/>
  <c r="E377" i="25"/>
  <c r="E398" i="25"/>
  <c r="G289" i="25"/>
  <c r="I291" i="25"/>
  <c r="G392" i="25"/>
  <c r="E369" i="25"/>
  <c r="C315" i="25"/>
  <c r="F224" i="25"/>
  <c r="E327" i="25"/>
  <c r="D335" i="25"/>
  <c r="H324" i="25"/>
  <c r="I227" i="25"/>
  <c r="F298" i="25"/>
  <c r="E145" i="25"/>
  <c r="F321" i="25"/>
  <c r="D238" i="25"/>
  <c r="G181" i="25"/>
  <c r="I32" i="25"/>
  <c r="E105" i="25"/>
  <c r="C96" i="25"/>
  <c r="G85" i="25"/>
  <c r="G56" i="25"/>
  <c r="I26" i="25"/>
  <c r="G49" i="25"/>
  <c r="W39" i="23"/>
  <c r="W45" i="23"/>
  <c r="G126" i="25"/>
  <c r="F42" i="25"/>
  <c r="G658" i="25"/>
  <c r="F527" i="25"/>
  <c r="E512" i="25"/>
  <c r="G446" i="25"/>
  <c r="G489" i="25"/>
  <c r="I635" i="25"/>
  <c r="D571" i="25"/>
  <c r="C543" i="25"/>
  <c r="I395" i="25"/>
  <c r="E509" i="25"/>
  <c r="H566" i="25"/>
  <c r="I491" i="25"/>
  <c r="E461" i="25"/>
  <c r="F561" i="25"/>
  <c r="C399" i="25"/>
  <c r="F612" i="25"/>
  <c r="G366" i="25"/>
  <c r="E464" i="25"/>
  <c r="C464" i="25"/>
  <c r="D471" i="25"/>
  <c r="E325" i="25"/>
  <c r="C362" i="25"/>
  <c r="E490" i="25"/>
  <c r="G309" i="25"/>
  <c r="E305" i="25"/>
  <c r="I299" i="25"/>
  <c r="F239" i="25"/>
  <c r="F178" i="25"/>
  <c r="F54" i="25"/>
  <c r="H563" i="25"/>
  <c r="I614" i="25"/>
  <c r="I462" i="25"/>
  <c r="D530" i="25"/>
  <c r="I585" i="25"/>
  <c r="C581" i="25"/>
  <c r="G208" i="25"/>
  <c r="C654" i="25"/>
  <c r="G641" i="25"/>
  <c r="C457" i="25"/>
  <c r="H377" i="25"/>
  <c r="C611" i="25"/>
  <c r="C422" i="25"/>
  <c r="H601" i="25"/>
  <c r="H594" i="25"/>
  <c r="H653" i="25"/>
  <c r="G440" i="25"/>
  <c r="C639" i="25"/>
  <c r="G487" i="25"/>
  <c r="C672" i="25"/>
  <c r="H655" i="25"/>
  <c r="E557" i="25"/>
  <c r="E567" i="25"/>
  <c r="I665" i="25"/>
  <c r="C435" i="25"/>
  <c r="H646" i="25"/>
  <c r="E524" i="25"/>
  <c r="F600" i="25"/>
  <c r="E514" i="25"/>
  <c r="G618" i="25"/>
  <c r="C560" i="25"/>
  <c r="F405" i="25"/>
  <c r="H480" i="25"/>
  <c r="H619" i="25"/>
  <c r="I524" i="25"/>
  <c r="G378" i="25"/>
  <c r="C449" i="25"/>
  <c r="C645" i="25"/>
  <c r="D549" i="25"/>
  <c r="F389" i="25"/>
  <c r="F674" i="25"/>
  <c r="F595" i="25"/>
  <c r="F520" i="25"/>
  <c r="I186" i="25"/>
  <c r="E615" i="25"/>
  <c r="G545" i="25"/>
  <c r="E373" i="25"/>
  <c r="G664" i="25"/>
  <c r="F605" i="25"/>
  <c r="D518" i="25"/>
  <c r="I265" i="25"/>
  <c r="D357" i="25"/>
  <c r="C431" i="25"/>
  <c r="G566" i="25"/>
  <c r="E412" i="25"/>
  <c r="C534" i="25"/>
  <c r="D462" i="25"/>
  <c r="I273" i="25"/>
  <c r="F458" i="25"/>
  <c r="G514" i="25"/>
  <c r="D362" i="25"/>
  <c r="D491" i="25"/>
  <c r="F430" i="25"/>
  <c r="F479" i="25"/>
  <c r="G374" i="25"/>
  <c r="D478" i="25"/>
  <c r="G357" i="25"/>
  <c r="D445" i="25"/>
  <c r="G287" i="25"/>
  <c r="G281" i="25"/>
  <c r="G367" i="25"/>
  <c r="H396" i="25"/>
  <c r="C191" i="25"/>
  <c r="D289" i="25"/>
  <c r="F386" i="25"/>
  <c r="E355" i="25"/>
  <c r="H312" i="25"/>
  <c r="H194" i="25"/>
  <c r="C325" i="25"/>
  <c r="I332" i="25"/>
  <c r="G323" i="25"/>
  <c r="H168" i="25"/>
  <c r="H295" i="25"/>
  <c r="C132" i="25"/>
  <c r="E320" i="25"/>
  <c r="H235" i="25"/>
  <c r="F146" i="25"/>
  <c r="C152" i="25"/>
  <c r="C89" i="25"/>
  <c r="I90" i="25"/>
  <c r="F126" i="25"/>
  <c r="D79" i="25"/>
  <c r="G19" i="25"/>
  <c r="D47" i="25"/>
  <c r="W15" i="23"/>
  <c r="W37" i="23"/>
  <c r="F384" i="25"/>
  <c r="H369" i="25"/>
  <c r="I459" i="25"/>
  <c r="I465" i="25"/>
  <c r="D441" i="25"/>
  <c r="D395" i="25"/>
  <c r="G370" i="25"/>
  <c r="D170" i="25"/>
  <c r="G172" i="25"/>
  <c r="G265" i="25"/>
  <c r="E165" i="25"/>
  <c r="G144" i="25"/>
  <c r="C59" i="25"/>
  <c r="V25" i="23"/>
  <c r="B2" i="25"/>
  <c r="I643" i="25"/>
  <c r="D481" i="25"/>
  <c r="I387" i="25"/>
  <c r="F634" i="25"/>
  <c r="H574" i="25"/>
  <c r="F654" i="25"/>
  <c r="E662" i="25"/>
  <c r="F623" i="25"/>
  <c r="H624" i="25"/>
  <c r="I527" i="25"/>
  <c r="E638" i="25"/>
  <c r="F459" i="25"/>
  <c r="I384" i="25"/>
  <c r="H549" i="25"/>
  <c r="I473" i="25"/>
  <c r="D499" i="25"/>
  <c r="I526" i="25"/>
  <c r="D580" i="25"/>
  <c r="C540" i="25"/>
  <c r="H587" i="25"/>
  <c r="C476" i="25"/>
  <c r="I277" i="25"/>
  <c r="E555" i="25"/>
  <c r="I422" i="25"/>
  <c r="H273" i="25"/>
  <c r="D460" i="25"/>
  <c r="I217" i="25"/>
  <c r="C397" i="25"/>
  <c r="I269" i="25"/>
  <c r="F497" i="25"/>
  <c r="H392" i="25"/>
  <c r="I151" i="25"/>
  <c r="E339" i="25"/>
  <c r="D277" i="25"/>
  <c r="G199" i="25"/>
  <c r="H204" i="25"/>
  <c r="E260" i="25"/>
  <c r="C88" i="25"/>
  <c r="G121" i="25"/>
  <c r="F45" i="25"/>
  <c r="C73" i="25"/>
  <c r="W87" i="23"/>
  <c r="E672" i="25"/>
  <c r="E201" i="25"/>
  <c r="F617" i="25"/>
  <c r="C630" i="25"/>
  <c r="F319" i="25"/>
  <c r="C532" i="25"/>
  <c r="C589" i="25"/>
  <c r="G637" i="25"/>
  <c r="D545" i="25"/>
  <c r="C633" i="25"/>
  <c r="F560" i="25"/>
  <c r="D497" i="25"/>
  <c r="C474" i="25"/>
  <c r="I464" i="25"/>
  <c r="D494" i="25"/>
  <c r="C597" i="25"/>
  <c r="I124" i="25"/>
  <c r="H515" i="25"/>
  <c r="D583" i="25"/>
  <c r="E454" i="25"/>
  <c r="E586" i="25"/>
  <c r="G412" i="25"/>
  <c r="F552" i="25"/>
  <c r="D420" i="25"/>
  <c r="H329" i="25"/>
  <c r="G441" i="25"/>
  <c r="D456" i="25"/>
  <c r="C461" i="25"/>
  <c r="C437" i="25"/>
  <c r="C348" i="25"/>
  <c r="I438" i="25"/>
  <c r="I134" i="25"/>
  <c r="E100" i="25"/>
  <c r="H171" i="25"/>
  <c r="G296" i="25"/>
  <c r="C31" i="25"/>
  <c r="C44" i="25"/>
  <c r="G70" i="25"/>
  <c r="D24" i="25"/>
  <c r="V60" i="23"/>
  <c r="H565" i="25"/>
  <c r="C612" i="25"/>
  <c r="G163" i="25"/>
  <c r="I568" i="25"/>
  <c r="C664" i="25"/>
  <c r="C632" i="25"/>
  <c r="E609" i="25"/>
  <c r="H319" i="25"/>
  <c r="E619" i="25"/>
  <c r="F515" i="25"/>
  <c r="D584" i="25"/>
  <c r="G570" i="25"/>
  <c r="G569" i="25"/>
  <c r="D672" i="25"/>
  <c r="E579" i="25"/>
  <c r="C579" i="25"/>
  <c r="D631" i="25"/>
  <c r="F593" i="25"/>
  <c r="H459" i="25"/>
  <c r="D278" i="25"/>
  <c r="I494" i="25"/>
  <c r="C518" i="25"/>
  <c r="F658" i="25"/>
  <c r="G624" i="25"/>
  <c r="G630" i="25"/>
  <c r="D557" i="25"/>
  <c r="F439" i="25"/>
  <c r="D596" i="25"/>
  <c r="H542" i="25"/>
  <c r="F494" i="25"/>
  <c r="I364" i="25"/>
  <c r="I589" i="25"/>
  <c r="E544" i="25"/>
  <c r="C465" i="25"/>
  <c r="F270" i="25"/>
  <c r="C458" i="25"/>
  <c r="D645" i="25"/>
  <c r="F601" i="25"/>
  <c r="F538" i="25"/>
  <c r="D483" i="25"/>
  <c r="I245" i="25"/>
  <c r="C546" i="25"/>
  <c r="G660" i="25"/>
  <c r="F639" i="25"/>
  <c r="C591" i="25"/>
  <c r="I513" i="25"/>
  <c r="G424" i="25"/>
  <c r="D669" i="25"/>
  <c r="G657" i="25"/>
  <c r="I616" i="25"/>
  <c r="I576" i="25"/>
  <c r="C511" i="25"/>
  <c r="F363" i="25"/>
  <c r="I559" i="25"/>
  <c r="F629" i="25"/>
  <c r="G581" i="25"/>
  <c r="E532" i="25"/>
  <c r="I450" i="25"/>
  <c r="G670" i="25"/>
  <c r="E674" i="25"/>
  <c r="H630" i="25"/>
  <c r="I579" i="25"/>
  <c r="E534" i="25"/>
  <c r="H436" i="25"/>
  <c r="G493" i="25"/>
  <c r="D401" i="25"/>
  <c r="D152" i="25"/>
  <c r="F420" i="25"/>
  <c r="D286" i="25"/>
  <c r="C551" i="25"/>
  <c r="E453" i="25"/>
  <c r="H342" i="25"/>
  <c r="F522" i="25"/>
  <c r="E478" i="25"/>
  <c r="E414" i="25"/>
  <c r="D576" i="25"/>
  <c r="H514" i="25"/>
  <c r="E435" i="25"/>
  <c r="I198" i="25"/>
  <c r="C469" i="25"/>
  <c r="H321" i="25"/>
  <c r="F553" i="25"/>
  <c r="H445" i="25"/>
  <c r="D325" i="25"/>
  <c r="C378" i="25"/>
  <c r="F143" i="25"/>
  <c r="D440" i="25"/>
  <c r="I317" i="25"/>
  <c r="I506" i="25"/>
  <c r="H453" i="25"/>
  <c r="I380" i="25"/>
  <c r="C206" i="25"/>
  <c r="G458" i="25"/>
  <c r="G372" i="25"/>
  <c r="C248" i="25"/>
  <c r="E364" i="25"/>
  <c r="E491" i="25"/>
  <c r="I420" i="25"/>
  <c r="H238" i="25"/>
  <c r="D425" i="25"/>
  <c r="F332" i="25"/>
  <c r="G221" i="25"/>
  <c r="C389" i="25"/>
  <c r="H162" i="25"/>
  <c r="D429" i="25"/>
  <c r="G291" i="25"/>
  <c r="C390" i="25"/>
  <c r="E279" i="25"/>
  <c r="I372" i="25"/>
  <c r="H343" i="25"/>
  <c r="I256" i="25"/>
  <c r="E254" i="25"/>
  <c r="H302" i="25"/>
  <c r="G362" i="25"/>
  <c r="F236" i="25"/>
  <c r="I120" i="25"/>
  <c r="D130" i="25"/>
  <c r="F198" i="25"/>
  <c r="D104" i="25"/>
  <c r="G171" i="25"/>
  <c r="C291" i="25"/>
  <c r="H169" i="25"/>
  <c r="D142" i="25"/>
  <c r="E221" i="25"/>
  <c r="I40" i="25"/>
  <c r="H241" i="25"/>
  <c r="E88" i="25"/>
  <c r="G17" i="25"/>
  <c r="I109" i="25"/>
  <c r="G109" i="25"/>
  <c r="D113" i="25"/>
  <c r="I159" i="25"/>
  <c r="D5" i="25"/>
  <c r="C57" i="25"/>
  <c r="C26" i="25"/>
  <c r="I41" i="25"/>
  <c r="G102" i="25"/>
  <c r="E69" i="25"/>
  <c r="H21" i="25"/>
  <c r="H22" i="25"/>
  <c r="V46" i="23"/>
  <c r="W117" i="23"/>
  <c r="V48" i="23"/>
  <c r="E445" i="25"/>
  <c r="H403" i="25"/>
  <c r="G385" i="25"/>
  <c r="D320" i="25"/>
  <c r="I261" i="25"/>
  <c r="F414" i="25"/>
  <c r="C95" i="25"/>
  <c r="D192" i="25"/>
  <c r="H264" i="25"/>
  <c r="E298" i="25"/>
  <c r="D265" i="25"/>
  <c r="I143" i="25"/>
  <c r="G41" i="25"/>
  <c r="G62" i="25"/>
  <c r="C40" i="25"/>
  <c r="F43" i="25"/>
  <c r="H676" i="25"/>
  <c r="D355" i="25"/>
  <c r="I624" i="25"/>
  <c r="I642" i="25"/>
  <c r="C609" i="25"/>
  <c r="C505" i="25"/>
  <c r="C640" i="25"/>
  <c r="C618" i="25"/>
  <c r="F642" i="25"/>
  <c r="G676" i="25"/>
  <c r="C599" i="25"/>
  <c r="C548" i="25"/>
  <c r="F477" i="25"/>
  <c r="E649" i="25"/>
  <c r="I552" i="25"/>
  <c r="E556" i="25"/>
  <c r="D437" i="25"/>
  <c r="G518" i="25"/>
  <c r="I587" i="25"/>
  <c r="F90" i="25"/>
  <c r="C635" i="25"/>
  <c r="F498" i="25"/>
  <c r="D426" i="25"/>
  <c r="F460" i="25"/>
  <c r="H491" i="25"/>
  <c r="F250" i="25"/>
  <c r="E481" i="25"/>
  <c r="D381" i="25"/>
  <c r="D509" i="25"/>
  <c r="F395" i="25"/>
  <c r="H429" i="25"/>
  <c r="D210" i="25"/>
  <c r="H388" i="25"/>
  <c r="G317" i="25"/>
  <c r="F166" i="25"/>
  <c r="C181" i="25"/>
  <c r="E199" i="25"/>
  <c r="F52" i="25"/>
  <c r="D121" i="25"/>
  <c r="V68" i="23"/>
  <c r="C2" i="25"/>
  <c r="I592" i="25"/>
  <c r="C329" i="25"/>
  <c r="D643" i="25"/>
  <c r="I446" i="25"/>
  <c r="C481" i="25"/>
  <c r="C602" i="25"/>
  <c r="E591" i="25"/>
  <c r="C539" i="25"/>
  <c r="C447" i="25"/>
  <c r="D380" i="25"/>
  <c r="C364" i="25"/>
  <c r="E540" i="25"/>
  <c r="D551" i="25"/>
  <c r="I515" i="25"/>
  <c r="F660" i="25"/>
  <c r="F367" i="25"/>
  <c r="D632" i="25"/>
  <c r="I374" i="25"/>
  <c r="F633" i="25"/>
  <c r="F495" i="25"/>
  <c r="F423" i="25"/>
  <c r="I456" i="25"/>
  <c r="F483" i="25"/>
  <c r="E519" i="25"/>
  <c r="E474" i="25"/>
  <c r="D458" i="25"/>
  <c r="D321" i="25"/>
  <c r="I393" i="25"/>
  <c r="H493" i="25"/>
  <c r="C241" i="25"/>
  <c r="E198" i="25"/>
  <c r="D330" i="25"/>
  <c r="D271" i="25"/>
  <c r="G152" i="25"/>
  <c r="F292" i="25"/>
  <c r="I178" i="25"/>
  <c r="H223" i="25"/>
  <c r="I92" i="25"/>
  <c r="G119" i="25"/>
  <c r="D49" i="25"/>
  <c r="H114" i="25"/>
  <c r="V51" i="23"/>
  <c r="I669" i="25"/>
  <c r="I674" i="25"/>
  <c r="G672" i="25"/>
  <c r="D623" i="25"/>
  <c r="G237" i="25"/>
  <c r="E2" i="25"/>
  <c r="D416" i="25"/>
  <c r="D609" i="25"/>
  <c r="H632" i="25"/>
  <c r="F673" i="25"/>
  <c r="F621" i="25"/>
  <c r="H579" i="25"/>
  <c r="C623" i="25"/>
  <c r="C517" i="25"/>
  <c r="G506" i="25"/>
  <c r="E543" i="25"/>
  <c r="F152" i="25"/>
  <c r="H652" i="25"/>
  <c r="H606" i="25"/>
  <c r="G579" i="25"/>
  <c r="E585" i="25"/>
  <c r="F616" i="25"/>
  <c r="G500" i="25"/>
  <c r="C557" i="25"/>
  <c r="E546" i="25"/>
  <c r="C559" i="25"/>
  <c r="E665" i="25"/>
  <c r="D537" i="25"/>
  <c r="G568" i="25"/>
  <c r="E626" i="25"/>
  <c r="G590" i="25"/>
  <c r="G453" i="25"/>
  <c r="C651" i="25"/>
  <c r="D465" i="25"/>
  <c r="D463" i="25"/>
  <c r="H649" i="25"/>
  <c r="G673" i="25"/>
  <c r="G628" i="25"/>
  <c r="G553" i="25"/>
  <c r="C432" i="25"/>
  <c r="F585" i="25"/>
  <c r="G540" i="25"/>
  <c r="D492" i="25"/>
  <c r="C305" i="25"/>
  <c r="F588" i="25"/>
  <c r="F542" i="25"/>
  <c r="G461" i="25"/>
  <c r="H674" i="25"/>
  <c r="I441" i="25"/>
  <c r="E642" i="25"/>
  <c r="E597" i="25"/>
  <c r="E536" i="25"/>
  <c r="H467" i="25"/>
  <c r="H400" i="25"/>
  <c r="I532" i="25"/>
  <c r="I657" i="25"/>
  <c r="G636" i="25"/>
  <c r="D588" i="25"/>
  <c r="I508" i="25"/>
  <c r="C419" i="25"/>
  <c r="F656" i="25"/>
  <c r="D656" i="25"/>
  <c r="F615" i="25"/>
  <c r="D568" i="25"/>
  <c r="E506" i="25"/>
  <c r="H351" i="25"/>
  <c r="F549" i="25"/>
  <c r="C628" i="25"/>
  <c r="C580" i="25"/>
  <c r="F530" i="25"/>
  <c r="H444" i="25"/>
  <c r="E652" i="25"/>
  <c r="G671" i="25"/>
  <c r="I627" i="25"/>
  <c r="E578" i="25"/>
  <c r="H528" i="25"/>
  <c r="E432" i="25"/>
  <c r="G490" i="25"/>
  <c r="G389" i="25"/>
  <c r="G485" i="25"/>
  <c r="F415" i="25"/>
  <c r="G277" i="25"/>
  <c r="E548" i="25"/>
  <c r="H449" i="25"/>
  <c r="E334" i="25"/>
  <c r="G519" i="25"/>
  <c r="E476" i="25"/>
  <c r="C409" i="25"/>
  <c r="F573" i="25"/>
  <c r="G505" i="25"/>
  <c r="E433" i="25"/>
  <c r="I520" i="25"/>
  <c r="F465" i="25"/>
  <c r="E314" i="25"/>
  <c r="H550" i="25"/>
  <c r="F432" i="25"/>
  <c r="I283" i="25"/>
  <c r="H374" i="25"/>
  <c r="G491" i="25"/>
  <c r="C436" i="25"/>
  <c r="C314" i="25"/>
  <c r="H505" i="25"/>
  <c r="F446" i="25"/>
  <c r="C376" i="25"/>
  <c r="C177" i="25"/>
  <c r="E457" i="25"/>
  <c r="H367" i="25"/>
  <c r="E223" i="25"/>
  <c r="C361" i="25"/>
  <c r="I488" i="25"/>
  <c r="C405" i="25"/>
  <c r="G212" i="25"/>
  <c r="H423" i="25"/>
  <c r="E330" i="25"/>
  <c r="I215" i="25"/>
  <c r="G386" i="25"/>
  <c r="G120" i="25"/>
  <c r="C423" i="25"/>
  <c r="G282" i="25"/>
  <c r="G387" i="25"/>
  <c r="G275" i="25"/>
  <c r="G365" i="25"/>
  <c r="G328" i="25"/>
  <c r="F247" i="25"/>
  <c r="I251" i="25"/>
  <c r="H297" i="25"/>
  <c r="E360" i="25"/>
  <c r="D228" i="25"/>
  <c r="I110" i="25"/>
  <c r="H120" i="25"/>
  <c r="G191" i="25"/>
  <c r="D15" i="25"/>
  <c r="G164" i="25"/>
  <c r="F289" i="25"/>
  <c r="G155" i="25"/>
  <c r="F134" i="25"/>
  <c r="C220" i="25"/>
  <c r="E21" i="25"/>
  <c r="E239" i="25"/>
  <c r="D272" i="25"/>
  <c r="I147" i="25"/>
  <c r="D20" i="25"/>
  <c r="C99" i="25"/>
  <c r="F111" i="25"/>
  <c r="D157" i="25"/>
  <c r="F59" i="25"/>
  <c r="D54" i="25"/>
  <c r="H23" i="25"/>
  <c r="D40" i="25"/>
  <c r="E92" i="25"/>
  <c r="I66" i="25"/>
  <c r="E19" i="25"/>
  <c r="I6" i="25"/>
  <c r="V26" i="23"/>
  <c r="W25" i="23"/>
  <c r="V8" i="23"/>
  <c r="H564" i="25"/>
  <c r="C353" i="25"/>
  <c r="E510" i="25"/>
  <c r="H398" i="25"/>
  <c r="D431" i="25"/>
  <c r="G162" i="25"/>
  <c r="F342" i="25"/>
  <c r="D279" i="25"/>
  <c r="G203" i="25"/>
  <c r="C184" i="25"/>
  <c r="E203" i="25"/>
  <c r="H28" i="25"/>
  <c r="G124" i="25"/>
  <c r="D55" i="25"/>
  <c r="G123" i="25"/>
  <c r="V104" i="23"/>
  <c r="C586" i="25"/>
  <c r="E439" i="25"/>
  <c r="H548" i="25"/>
  <c r="C650" i="25"/>
  <c r="F387" i="25"/>
  <c r="D512" i="25"/>
  <c r="I617" i="25"/>
  <c r="D605" i="25"/>
  <c r="F577" i="25"/>
  <c r="F637" i="25"/>
  <c r="I499" i="25"/>
  <c r="G608" i="25"/>
  <c r="C669" i="25"/>
  <c r="G643" i="25"/>
  <c r="H384" i="25"/>
  <c r="C621" i="25"/>
  <c r="F580" i="25"/>
  <c r="H457" i="25"/>
  <c r="I539" i="25"/>
  <c r="E331" i="25"/>
  <c r="E353" i="25"/>
  <c r="E528" i="25"/>
  <c r="D338" i="25"/>
  <c r="I442" i="25"/>
  <c r="H281" i="25"/>
  <c r="H380" i="25"/>
  <c r="F309" i="25"/>
  <c r="H254" i="25"/>
  <c r="I312" i="25"/>
  <c r="F158" i="25"/>
  <c r="G253" i="25"/>
  <c r="F295" i="25"/>
  <c r="C151" i="25"/>
  <c r="H104" i="25"/>
  <c r="D126" i="25"/>
  <c r="H45" i="25"/>
  <c r="W30" i="23"/>
  <c r="H582" i="25"/>
  <c r="F450" i="25"/>
  <c r="H468" i="25"/>
  <c r="G477" i="25"/>
  <c r="G336" i="25"/>
  <c r="H591" i="25"/>
  <c r="E571" i="25"/>
  <c r="H638" i="25"/>
  <c r="E599" i="25"/>
  <c r="G600" i="25"/>
  <c r="F490" i="25"/>
  <c r="D472" i="25"/>
  <c r="H635" i="25"/>
  <c r="F544" i="25"/>
  <c r="D546" i="25"/>
  <c r="G646" i="25"/>
  <c r="H267" i="25"/>
  <c r="I640" i="25"/>
  <c r="G619" i="25"/>
  <c r="F534" i="25"/>
  <c r="C536" i="25"/>
  <c r="H237" i="25"/>
  <c r="G525" i="25"/>
  <c r="H437" i="25"/>
  <c r="G379" i="25"/>
  <c r="C508" i="25"/>
  <c r="I232" i="25"/>
  <c r="I375" i="25"/>
  <c r="D305" i="25"/>
  <c r="E390" i="25"/>
  <c r="H294" i="25"/>
  <c r="E386" i="25"/>
  <c r="E313" i="25"/>
  <c r="H202" i="25"/>
  <c r="C198" i="25"/>
  <c r="D134" i="25"/>
  <c r="F124" i="25"/>
  <c r="F40" i="25"/>
  <c r="G38" i="25"/>
  <c r="F609" i="25"/>
  <c r="F504" i="25"/>
  <c r="D662" i="25"/>
  <c r="G582" i="25"/>
  <c r="E525" i="25"/>
  <c r="G541" i="25"/>
  <c r="F555" i="25"/>
  <c r="I667" i="25"/>
  <c r="H634" i="25"/>
  <c r="I521" i="25"/>
  <c r="C360" i="25"/>
  <c r="I533" i="25"/>
  <c r="F606" i="25"/>
  <c r="C626" i="25"/>
  <c r="G537" i="25"/>
  <c r="F655" i="25"/>
  <c r="H537" i="25"/>
  <c r="E449" i="25"/>
  <c r="E442" i="25"/>
  <c r="D532" i="25"/>
  <c r="G668" i="25"/>
  <c r="D637" i="25"/>
  <c r="E589" i="25"/>
  <c r="G548" i="25"/>
  <c r="D572" i="25"/>
  <c r="E605" i="25"/>
  <c r="D485" i="25"/>
  <c r="H523" i="25"/>
  <c r="D439" i="25"/>
  <c r="D552" i="25"/>
  <c r="G656" i="25"/>
  <c r="D502" i="25"/>
  <c r="G554" i="25"/>
  <c r="E624" i="25"/>
  <c r="E584" i="25"/>
  <c r="D447" i="25"/>
  <c r="H639" i="25"/>
  <c r="H452" i="25"/>
  <c r="H450" i="25"/>
  <c r="H614" i="25"/>
  <c r="E669" i="25"/>
  <c r="D626" i="25"/>
  <c r="D550" i="25"/>
  <c r="G421" i="25"/>
  <c r="F582" i="25"/>
  <c r="I538" i="25"/>
  <c r="C487" i="25"/>
  <c r="C274" i="25"/>
  <c r="C587" i="25"/>
  <c r="H538" i="25"/>
  <c r="D449" i="25"/>
  <c r="G663" i="25"/>
  <c r="E420" i="25"/>
  <c r="C638" i="25"/>
  <c r="G595" i="25"/>
  <c r="H530" i="25"/>
  <c r="G464" i="25"/>
  <c r="E340" i="25"/>
  <c r="G516" i="25"/>
  <c r="C676" i="25"/>
  <c r="E632" i="25"/>
  <c r="G583" i="25"/>
  <c r="G501" i="25"/>
  <c r="D415" i="25"/>
  <c r="C648" i="25"/>
  <c r="F653" i="25"/>
  <c r="G612" i="25"/>
  <c r="C563" i="25"/>
  <c r="H503" i="25"/>
  <c r="I344" i="25"/>
  <c r="F536" i="25"/>
  <c r="D625" i="25"/>
  <c r="C575" i="25"/>
  <c r="H522" i="25"/>
  <c r="I418" i="25"/>
  <c r="D638" i="25"/>
  <c r="C670" i="25"/>
  <c r="F626" i="25"/>
  <c r="I574" i="25"/>
  <c r="G526" i="25"/>
  <c r="G423" i="25"/>
  <c r="I483" i="25"/>
  <c r="C381" i="25"/>
  <c r="D482" i="25"/>
  <c r="E409" i="25"/>
  <c r="E206" i="25"/>
  <c r="I546" i="25"/>
  <c r="E440" i="25"/>
  <c r="G315" i="25"/>
  <c r="I517" i="25"/>
  <c r="H474" i="25"/>
  <c r="C406" i="25"/>
  <c r="C572" i="25"/>
  <c r="C501" i="25"/>
  <c r="D414" i="25"/>
  <c r="D519" i="25"/>
  <c r="I447" i="25"/>
  <c r="D284" i="25"/>
  <c r="F546" i="25"/>
  <c r="D430" i="25"/>
  <c r="G271" i="25"/>
  <c r="D373" i="25"/>
  <c r="H486" i="25"/>
  <c r="H419" i="25"/>
  <c r="C306" i="25"/>
  <c r="D501" i="25"/>
  <c r="C444" i="25"/>
  <c r="G369" i="25"/>
  <c r="E526" i="25"/>
  <c r="I454" i="25"/>
  <c r="G364" i="25"/>
  <c r="I176" i="25"/>
  <c r="C359" i="25"/>
  <c r="F486" i="25"/>
  <c r="D400" i="25"/>
  <c r="F94" i="25"/>
  <c r="E422" i="25"/>
  <c r="I319" i="25"/>
  <c r="H211" i="25"/>
  <c r="D384" i="25"/>
  <c r="D77" i="25"/>
  <c r="G420" i="25"/>
  <c r="H279" i="25"/>
  <c r="D385" i="25"/>
  <c r="C272" i="25"/>
  <c r="H349" i="25"/>
  <c r="I326" i="25"/>
  <c r="F242" i="25"/>
  <c r="C223" i="25"/>
  <c r="D296" i="25"/>
  <c r="G346" i="25"/>
  <c r="I213" i="25"/>
  <c r="D352" i="25"/>
  <c r="D45" i="25"/>
  <c r="D189" i="25"/>
  <c r="H195" i="25"/>
  <c r="H160" i="25"/>
  <c r="C259" i="25"/>
  <c r="H153" i="25"/>
  <c r="G131" i="25"/>
  <c r="C211" i="25"/>
  <c r="C265" i="25"/>
  <c r="I236" i="25"/>
  <c r="H269" i="25"/>
  <c r="I129" i="25"/>
  <c r="I216" i="25"/>
  <c r="G78" i="25"/>
  <c r="H67" i="25"/>
  <c r="D135" i="25"/>
  <c r="F46" i="25"/>
  <c r="I48" i="25"/>
  <c r="F21" i="25"/>
  <c r="E34" i="25"/>
  <c r="G47" i="25"/>
  <c r="F64" i="25"/>
  <c r="G4" i="25"/>
  <c r="F13" i="17"/>
  <c r="V6" i="23"/>
  <c r="W17" i="23"/>
  <c r="V96" i="23"/>
  <c r="H461" i="25"/>
  <c r="D234" i="25"/>
  <c r="E293" i="25"/>
  <c r="E276" i="25"/>
  <c r="I191" i="25"/>
  <c r="H353" i="25"/>
  <c r="C276" i="25"/>
  <c r="D391" i="25"/>
  <c r="G321" i="25"/>
  <c r="F207" i="25"/>
  <c r="F10" i="25"/>
  <c r="M9" i="25" s="1"/>
  <c r="I156" i="25"/>
  <c r="I139" i="25"/>
  <c r="G6" i="25"/>
  <c r="F75" i="25"/>
  <c r="W100" i="23"/>
  <c r="G371" i="25"/>
  <c r="F456" i="25"/>
  <c r="C535" i="25"/>
  <c r="G659" i="25"/>
  <c r="E565" i="25"/>
  <c r="C657" i="25"/>
  <c r="I535" i="25"/>
  <c r="D603" i="25"/>
  <c r="G495" i="25"/>
  <c r="G576" i="25"/>
  <c r="D564" i="25"/>
  <c r="F594" i="25"/>
  <c r="C187" i="25"/>
  <c r="H289" i="25"/>
  <c r="C600" i="25"/>
  <c r="D663" i="25"/>
  <c r="G383" i="25"/>
  <c r="G633" i="25"/>
  <c r="F657" i="25"/>
  <c r="I433" i="25"/>
  <c r="C527" i="25"/>
  <c r="D444" i="25"/>
  <c r="G560" i="25"/>
  <c r="C345" i="25"/>
  <c r="C331" i="25"/>
  <c r="F457" i="25"/>
  <c r="F463" i="25"/>
  <c r="F438" i="25"/>
  <c r="E350" i="25"/>
  <c r="C412" i="25"/>
  <c r="E348" i="25"/>
  <c r="I154" i="25"/>
  <c r="D205" i="25"/>
  <c r="G225" i="25"/>
  <c r="I297" i="25"/>
  <c r="C143" i="25"/>
  <c r="C37" i="25"/>
  <c r="D4" i="25"/>
  <c r="G37" i="25"/>
  <c r="C41" i="25"/>
  <c r="E668" i="25"/>
  <c r="G617" i="25"/>
  <c r="D349" i="25"/>
  <c r="E648" i="25"/>
  <c r="G536" i="25"/>
  <c r="H645" i="25"/>
  <c r="D633" i="25"/>
  <c r="D592" i="25"/>
  <c r="G599" i="25"/>
  <c r="H667" i="25"/>
  <c r="G597" i="25"/>
  <c r="F591" i="25"/>
  <c r="H605" i="25"/>
  <c r="I664" i="25"/>
  <c r="H433" i="25"/>
  <c r="F578" i="25"/>
  <c r="D570" i="25"/>
  <c r="E646" i="25"/>
  <c r="I440" i="25"/>
  <c r="F327" i="25"/>
  <c r="G349" i="25"/>
  <c r="G577" i="25"/>
  <c r="E247" i="25"/>
  <c r="C555" i="25"/>
  <c r="E341" i="25"/>
  <c r="F180" i="25"/>
  <c r="E387" i="25"/>
  <c r="G255" i="25"/>
  <c r="E428" i="25"/>
  <c r="H410" i="25"/>
  <c r="I346" i="25"/>
  <c r="E241" i="25"/>
  <c r="I195" i="25"/>
  <c r="C222" i="25"/>
  <c r="H146" i="25"/>
  <c r="E74" i="25"/>
  <c r="D65" i="25"/>
  <c r="V69" i="23"/>
  <c r="D2" i="25"/>
  <c r="F426" i="25"/>
  <c r="E443" i="25"/>
  <c r="G407" i="25"/>
  <c r="G634" i="25"/>
  <c r="I631" i="25"/>
  <c r="C561" i="25"/>
  <c r="C668" i="25"/>
  <c r="I636" i="25"/>
  <c r="H435" i="25"/>
  <c r="H603" i="25"/>
  <c r="F2" i="25"/>
  <c r="M1" i="25" s="1"/>
  <c r="F665" i="25"/>
  <c r="I551" i="25"/>
  <c r="E381" i="25"/>
  <c r="C661" i="25"/>
  <c r="H391" i="25"/>
  <c r="I612" i="25"/>
  <c r="E492" i="25"/>
  <c r="D593" i="25"/>
  <c r="F541" i="25"/>
  <c r="G2" i="25"/>
  <c r="D595" i="25"/>
  <c r="D661" i="25"/>
  <c r="I544" i="25"/>
  <c r="H327" i="25"/>
  <c r="G625" i="25"/>
  <c r="H656" i="25"/>
  <c r="I594" i="25"/>
  <c r="C367" i="25"/>
  <c r="E590" i="25"/>
  <c r="I586" i="25"/>
  <c r="I475" i="25"/>
  <c r="D166" i="25"/>
  <c r="D616" i="25"/>
  <c r="C574" i="25"/>
  <c r="E503" i="25"/>
  <c r="H669" i="25"/>
  <c r="H412" i="25"/>
  <c r="E631" i="25"/>
  <c r="D520" i="25"/>
  <c r="E657" i="25"/>
  <c r="I618" i="25"/>
  <c r="G562" i="25"/>
  <c r="E640" i="25"/>
  <c r="G561" i="25"/>
  <c r="G593" i="25"/>
  <c r="I478" i="25"/>
  <c r="I431" i="25"/>
  <c r="F211" i="25"/>
  <c r="E522" i="25"/>
  <c r="D647" i="25"/>
  <c r="G468" i="25"/>
  <c r="C533" i="25"/>
  <c r="I621" i="25"/>
  <c r="E581" i="25"/>
  <c r="F440" i="25"/>
  <c r="I632" i="25"/>
  <c r="G418" i="25"/>
  <c r="F343" i="25"/>
  <c r="H540" i="25"/>
  <c r="H666" i="25"/>
  <c r="D624" i="25"/>
  <c r="H546" i="25"/>
  <c r="H386" i="25"/>
  <c r="H580" i="25"/>
  <c r="E533" i="25"/>
  <c r="G471" i="25"/>
  <c r="C227" i="25"/>
  <c r="I583" i="25"/>
  <c r="I534" i="25"/>
  <c r="C426" i="25"/>
  <c r="C641" i="25"/>
  <c r="F399" i="25"/>
  <c r="F632" i="25"/>
  <c r="D594" i="25"/>
  <c r="C529" i="25"/>
  <c r="H448" i="25"/>
  <c r="G304" i="25"/>
  <c r="E504" i="25"/>
  <c r="D673" i="25"/>
  <c r="H626" i="25"/>
  <c r="D575" i="25"/>
  <c r="H496" i="25"/>
  <c r="H409" i="25"/>
  <c r="G632" i="25"/>
  <c r="C652" i="25"/>
  <c r="I609" i="25"/>
  <c r="E554" i="25"/>
  <c r="C499" i="25"/>
  <c r="C332" i="25"/>
  <c r="C525" i="25"/>
  <c r="I620" i="25"/>
  <c r="D573" i="25"/>
  <c r="E520" i="25"/>
  <c r="D409" i="25"/>
  <c r="C627" i="25"/>
  <c r="E667" i="25"/>
  <c r="H623" i="25"/>
  <c r="C573" i="25"/>
  <c r="G524" i="25"/>
  <c r="H418" i="25"/>
  <c r="I469" i="25"/>
  <c r="D372" i="25"/>
  <c r="D480" i="25"/>
  <c r="F406" i="25"/>
  <c r="D145" i="25"/>
  <c r="E541" i="25"/>
  <c r="D428" i="25"/>
  <c r="I250" i="25"/>
  <c r="J249" i="25" s="1"/>
  <c r="C515" i="25"/>
  <c r="H472" i="25"/>
  <c r="F394" i="25"/>
  <c r="I564" i="25"/>
  <c r="C498" i="25"/>
  <c r="I402" i="25"/>
  <c r="H517" i="25"/>
  <c r="I443" i="25"/>
  <c r="C67" i="25"/>
  <c r="E542" i="25"/>
  <c r="G427" i="25"/>
  <c r="G259" i="25"/>
  <c r="E363" i="25"/>
  <c r="E484" i="25"/>
  <c r="G413" i="25"/>
  <c r="G302" i="25"/>
  <c r="I498" i="25"/>
  <c r="C440" i="25"/>
  <c r="H364" i="25"/>
  <c r="C524" i="25"/>
  <c r="F452" i="25"/>
  <c r="H362" i="25"/>
  <c r="E431" i="25"/>
  <c r="F357" i="25"/>
  <c r="C484" i="25"/>
  <c r="E395" i="25"/>
  <c r="H482" i="25"/>
  <c r="D419" i="25"/>
  <c r="F316" i="25"/>
  <c r="H198" i="25"/>
  <c r="H381" i="25"/>
  <c r="I322" i="25"/>
  <c r="D418" i="25"/>
  <c r="E265" i="25"/>
  <c r="H382" i="25"/>
  <c r="D268" i="25"/>
  <c r="I318" i="25"/>
  <c r="F325" i="25"/>
  <c r="H239" i="25"/>
  <c r="E211" i="25"/>
  <c r="D242" i="25"/>
  <c r="E344" i="25"/>
  <c r="H203" i="25"/>
  <c r="G347" i="25"/>
  <c r="G211" i="25"/>
  <c r="H186" i="25"/>
  <c r="E193" i="25"/>
  <c r="I153" i="25"/>
  <c r="H255" i="25"/>
  <c r="F151" i="25"/>
  <c r="H125" i="25"/>
  <c r="I201" i="25"/>
  <c r="G262" i="25"/>
  <c r="F234" i="25"/>
  <c r="E267" i="25"/>
  <c r="C110" i="25"/>
  <c r="D211" i="25"/>
  <c r="G31" i="25"/>
  <c r="H64" i="25"/>
  <c r="H102" i="25"/>
  <c r="F39" i="25"/>
  <c r="E45" i="25"/>
  <c r="I10" i="25"/>
  <c r="J9" i="25" s="1"/>
  <c r="E10" i="25"/>
  <c r="L9" i="25" s="1"/>
  <c r="I37" i="25"/>
  <c r="I27" i="25"/>
  <c r="H55" i="25"/>
  <c r="W3" i="23"/>
  <c r="W59" i="23"/>
  <c r="W5" i="23"/>
  <c r="V84" i="23"/>
  <c r="D510" i="25"/>
  <c r="I445" i="25"/>
  <c r="E365" i="25"/>
  <c r="C504" i="25"/>
  <c r="G439" i="25"/>
  <c r="I307" i="25"/>
  <c r="H557" i="25"/>
  <c r="E465" i="25"/>
  <c r="G396" i="25"/>
  <c r="H434" i="25"/>
  <c r="I369" i="25"/>
  <c r="C164" i="25"/>
  <c r="H447" i="25"/>
  <c r="F379" i="25"/>
  <c r="F263" i="25"/>
  <c r="F496" i="25"/>
  <c r="I448" i="25"/>
  <c r="I398" i="25"/>
  <c r="H305" i="25"/>
  <c r="I493" i="25"/>
  <c r="G447" i="25"/>
  <c r="D366" i="25"/>
  <c r="E263" i="25"/>
  <c r="D405" i="25"/>
  <c r="E301" i="25"/>
  <c r="L300" i="25" s="1"/>
  <c r="G481" i="25"/>
  <c r="E434" i="25"/>
  <c r="H325" i="25"/>
  <c r="H471" i="25"/>
  <c r="H417" i="25"/>
  <c r="C339" i="25"/>
  <c r="C295" i="25"/>
  <c r="H431" i="25"/>
  <c r="E379" i="25"/>
  <c r="F190" i="25"/>
  <c r="C204" i="25"/>
  <c r="C395" i="25"/>
  <c r="G261" i="25"/>
  <c r="F392" i="25"/>
  <c r="C347" i="25"/>
  <c r="E170" i="25"/>
  <c r="H316" i="25"/>
  <c r="D345" i="25"/>
  <c r="E219" i="25"/>
  <c r="C208" i="25"/>
  <c r="I207" i="25"/>
  <c r="E304" i="25"/>
  <c r="G236" i="25"/>
  <c r="C334" i="25"/>
  <c r="E321" i="25"/>
  <c r="F139" i="25"/>
  <c r="F280" i="25"/>
  <c r="G90" i="25"/>
  <c r="D184" i="25"/>
  <c r="F123" i="25"/>
  <c r="C294" i="25"/>
  <c r="D193" i="25"/>
  <c r="H253" i="25"/>
  <c r="E173" i="25"/>
  <c r="H209" i="25"/>
  <c r="G306" i="25"/>
  <c r="E180" i="25"/>
  <c r="C144" i="25"/>
  <c r="H74" i="25"/>
  <c r="C221" i="25"/>
  <c r="I264" i="25"/>
  <c r="G28" i="25"/>
  <c r="D149" i="25"/>
  <c r="H199" i="25"/>
  <c r="C20" i="25"/>
  <c r="E115" i="25"/>
  <c r="C61" i="25"/>
  <c r="G24" i="25"/>
  <c r="I36" i="25"/>
  <c r="F61" i="25"/>
  <c r="D81" i="25"/>
  <c r="H65" i="25"/>
  <c r="I14" i="25"/>
  <c r="F122" i="25"/>
  <c r="C22" i="25"/>
  <c r="F25" i="25"/>
  <c r="G26" i="25"/>
  <c r="E98" i="25"/>
  <c r="W68" i="23"/>
  <c r="W99" i="23"/>
  <c r="V73" i="23"/>
  <c r="W7" i="23"/>
  <c r="V12" i="23"/>
  <c r="G53" i="25"/>
  <c r="I96" i="25"/>
  <c r="I99" i="25"/>
  <c r="H20" i="25"/>
  <c r="G106" i="25"/>
  <c r="I50" i="25"/>
  <c r="I73" i="25"/>
  <c r="W107" i="23"/>
  <c r="W50" i="23"/>
  <c r="V21" i="23"/>
  <c r="V81" i="23"/>
  <c r="V76" i="23"/>
  <c r="H360" i="25"/>
  <c r="F537" i="25"/>
  <c r="F647" i="25"/>
  <c r="G533" i="25"/>
  <c r="G402" i="25"/>
  <c r="C553" i="25"/>
  <c r="I392" i="25"/>
  <c r="D634" i="25"/>
  <c r="I540" i="25"/>
  <c r="G194" i="25"/>
  <c r="C495" i="25"/>
  <c r="F556" i="25"/>
  <c r="F569" i="25"/>
  <c r="H600" i="25"/>
  <c r="F401" i="25"/>
  <c r="I542" i="25"/>
  <c r="I518" i="25"/>
  <c r="C601" i="25"/>
  <c r="E620" i="25"/>
  <c r="D377" i="25"/>
  <c r="C497" i="25"/>
  <c r="I567" i="25"/>
  <c r="F412" i="25"/>
  <c r="H607" i="25"/>
  <c r="E563" i="25"/>
  <c r="G620" i="25"/>
  <c r="I575" i="25"/>
  <c r="F540" i="25"/>
  <c r="C608" i="25"/>
  <c r="F524" i="25"/>
  <c r="F675" i="25"/>
  <c r="F668" i="25"/>
  <c r="H483" i="25"/>
  <c r="D589" i="25"/>
  <c r="H588" i="25"/>
  <c r="E423" i="25"/>
  <c r="E558" i="25"/>
  <c r="G635" i="25"/>
  <c r="H610" i="25"/>
  <c r="C528" i="25"/>
  <c r="C145" i="25"/>
  <c r="E500" i="25"/>
  <c r="D577" i="25"/>
  <c r="H665" i="25"/>
  <c r="D629" i="25"/>
  <c r="F631" i="25"/>
  <c r="I639" i="25"/>
  <c r="D581" i="25"/>
  <c r="F500" i="25"/>
  <c r="E617" i="25"/>
  <c r="H575" i="25"/>
  <c r="F531" i="25"/>
  <c r="F489" i="25"/>
  <c r="D375" i="25"/>
  <c r="C596" i="25"/>
  <c r="F558" i="25"/>
  <c r="H506" i="25"/>
  <c r="I389" i="25"/>
  <c r="H586" i="25"/>
  <c r="I363" i="25"/>
  <c r="G639" i="25"/>
  <c r="C603" i="25"/>
  <c r="F554" i="25"/>
  <c r="C509" i="25"/>
  <c r="E399" i="25"/>
  <c r="C634" i="25"/>
  <c r="E477" i="25"/>
  <c r="F670" i="25"/>
  <c r="I633" i="25"/>
  <c r="G592" i="25"/>
  <c r="G530" i="25"/>
  <c r="D464" i="25"/>
  <c r="G324" i="25"/>
  <c r="I571" i="25"/>
  <c r="I644" i="25"/>
  <c r="E608" i="25"/>
  <c r="G564" i="25"/>
  <c r="G513" i="25"/>
  <c r="E389" i="25"/>
  <c r="E645" i="25"/>
  <c r="H654" i="25"/>
  <c r="H609" i="25"/>
  <c r="E566" i="25"/>
  <c r="F513" i="25"/>
  <c r="H428" i="25"/>
  <c r="D316" i="25"/>
  <c r="H661" i="25"/>
  <c r="H644" i="25"/>
  <c r="C604" i="25"/>
  <c r="H562" i="25"/>
  <c r="G515" i="25"/>
  <c r="I407" i="25"/>
  <c r="H488" i="25"/>
  <c r="D404" i="25"/>
  <c r="H286" i="25"/>
  <c r="E450" i="25"/>
  <c r="I368" i="25"/>
  <c r="G573" i="25"/>
  <c r="H532" i="25"/>
  <c r="I425" i="25"/>
  <c r="C322" i="25"/>
  <c r="D524" i="25"/>
  <c r="H494" i="25"/>
  <c r="I439" i="25"/>
  <c r="E338" i="25"/>
  <c r="I550" i="25"/>
  <c r="D493" i="25"/>
  <c r="H427" i="25"/>
  <c r="H259" i="25"/>
  <c r="H489" i="25"/>
  <c r="D422" i="25"/>
  <c r="G591" i="25"/>
  <c r="H543" i="25"/>
  <c r="G456" i="25"/>
  <c r="F355" i="25"/>
  <c r="H413" i="25"/>
  <c r="C338" i="25"/>
  <c r="I481" i="25"/>
  <c r="H438" i="25"/>
  <c r="I367" i="25"/>
  <c r="I514" i="25"/>
  <c r="F485" i="25"/>
  <c r="I435" i="25"/>
  <c r="D371" i="25"/>
  <c r="G276" i="25"/>
  <c r="H481" i="25"/>
  <c r="G411" i="25"/>
  <c r="D354" i="25"/>
  <c r="G156" i="25"/>
  <c r="C374" i="25"/>
  <c r="D263" i="25"/>
  <c r="G470" i="25"/>
  <c r="F393" i="25"/>
  <c r="F296" i="25"/>
  <c r="E458" i="25"/>
  <c r="C387" i="25"/>
  <c r="E292" i="25"/>
  <c r="E237" i="25"/>
  <c r="H420" i="25"/>
  <c r="C311" i="25"/>
  <c r="C321" i="25"/>
  <c r="F436" i="25"/>
  <c r="D379" i="25"/>
  <c r="H432" i="25"/>
  <c r="E380" i="25"/>
  <c r="H328" i="25"/>
  <c r="D402" i="25"/>
  <c r="G301" i="25"/>
  <c r="C324" i="25"/>
  <c r="D118" i="25"/>
  <c r="D301" i="25"/>
  <c r="G345" i="25"/>
  <c r="H236" i="25"/>
  <c r="I85" i="25"/>
  <c r="E290" i="25"/>
  <c r="D299" i="25"/>
  <c r="F346" i="25"/>
  <c r="H182" i="25"/>
  <c r="I262" i="25"/>
  <c r="I260" i="25"/>
  <c r="I190" i="25"/>
  <c r="F220" i="25"/>
  <c r="F137" i="25"/>
  <c r="D174" i="25"/>
  <c r="E106" i="25"/>
  <c r="G153" i="25"/>
  <c r="I285" i="25"/>
  <c r="H128" i="25"/>
  <c r="H246" i="25"/>
  <c r="D294" i="25"/>
  <c r="F176" i="25"/>
  <c r="C238" i="25"/>
  <c r="C106" i="25"/>
  <c r="D123" i="25"/>
  <c r="H161" i="25"/>
  <c r="F103" i="25"/>
  <c r="C180" i="25"/>
  <c r="F11" i="25"/>
  <c r="D76" i="25"/>
  <c r="E33" i="25"/>
  <c r="D33" i="25"/>
  <c r="E38" i="25"/>
  <c r="F121" i="25"/>
  <c r="F86" i="25"/>
  <c r="H96" i="25"/>
  <c r="E18" i="25"/>
  <c r="F105" i="25"/>
  <c r="C35" i="25"/>
  <c r="F71" i="25"/>
  <c r="V19" i="23"/>
  <c r="W38" i="23"/>
  <c r="W63" i="23"/>
  <c r="W89" i="23"/>
  <c r="V64" i="23"/>
  <c r="V41" i="23"/>
  <c r="W43" i="23"/>
  <c r="W81" i="23"/>
  <c r="V56" i="23"/>
  <c r="C371" i="25"/>
  <c r="E255" i="25"/>
  <c r="G459" i="25"/>
  <c r="F390" i="25"/>
  <c r="H292" i="25"/>
  <c r="F442" i="25"/>
  <c r="G380" i="25"/>
  <c r="D274" i="25"/>
  <c r="D232" i="25"/>
  <c r="E418" i="25"/>
  <c r="D309" i="25"/>
  <c r="E319" i="25"/>
  <c r="C434" i="25"/>
  <c r="H376" i="25"/>
  <c r="E430" i="25"/>
  <c r="I377" i="25"/>
  <c r="H288" i="25"/>
  <c r="E397" i="25"/>
  <c r="C299" i="25"/>
  <c r="E322" i="25"/>
  <c r="E67" i="25"/>
  <c r="I288" i="25"/>
  <c r="F344" i="25"/>
  <c r="C234" i="25"/>
  <c r="D71" i="25"/>
  <c r="G288" i="25"/>
  <c r="D292" i="25"/>
  <c r="H332" i="25"/>
  <c r="D177" i="25"/>
  <c r="C261" i="25"/>
  <c r="H257" i="25"/>
  <c r="F188" i="25"/>
  <c r="H216" i="25"/>
  <c r="D132" i="25"/>
  <c r="F170" i="25"/>
  <c r="D98" i="25"/>
  <c r="E151" i="25"/>
  <c r="F272" i="25"/>
  <c r="D199" i="25"/>
  <c r="E244" i="25"/>
  <c r="H291" i="25"/>
  <c r="H172" i="25"/>
  <c r="G235" i="25"/>
  <c r="H103" i="25"/>
  <c r="I117" i="25"/>
  <c r="I158" i="25"/>
  <c r="F96" i="25"/>
  <c r="I170" i="25"/>
  <c r="F5" i="25"/>
  <c r="C66" i="25"/>
  <c r="E26" i="25"/>
  <c r="F29" i="25"/>
  <c r="E32" i="25"/>
  <c r="D120" i="25"/>
  <c r="I81" i="25"/>
  <c r="E95" i="25"/>
  <c r="E7" i="25"/>
  <c r="E104" i="25"/>
  <c r="I11" i="25"/>
  <c r="C69" i="25"/>
  <c r="V63" i="23"/>
  <c r="C616" i="25"/>
  <c r="G492" i="25"/>
  <c r="H617" i="25"/>
  <c r="C522" i="25"/>
  <c r="D367" i="25"/>
  <c r="F661" i="25"/>
  <c r="I342" i="25"/>
  <c r="E629" i="25"/>
  <c r="H529" i="25"/>
  <c r="H659" i="25"/>
  <c r="D386" i="25"/>
  <c r="E499" i="25"/>
  <c r="E498" i="25"/>
  <c r="G565" i="25"/>
  <c r="H354" i="25"/>
  <c r="F484" i="25"/>
  <c r="G307" i="25"/>
  <c r="I565" i="25"/>
  <c r="H585" i="25"/>
  <c r="C674" i="25"/>
  <c r="F671" i="25"/>
  <c r="F557" i="25"/>
  <c r="E376" i="25"/>
  <c r="D567" i="25"/>
  <c r="E523" i="25"/>
  <c r="F576" i="25"/>
  <c r="F529" i="25"/>
  <c r="G511" i="25"/>
  <c r="G596" i="25"/>
  <c r="E505" i="25"/>
  <c r="C646" i="25"/>
  <c r="I645" i="25"/>
  <c r="I381" i="25"/>
  <c r="I512" i="25"/>
  <c r="I525" i="25"/>
  <c r="F676" i="25"/>
  <c r="E551" i="25"/>
  <c r="H628" i="25"/>
  <c r="E602" i="25"/>
  <c r="E515" i="25"/>
  <c r="G648" i="25"/>
  <c r="I452" i="25"/>
  <c r="F509" i="25"/>
  <c r="D586" i="25"/>
  <c r="H597" i="25"/>
  <c r="I605" i="25"/>
  <c r="F635" i="25"/>
  <c r="F574" i="25"/>
  <c r="G484" i="25"/>
  <c r="D613" i="25"/>
  <c r="C567" i="25"/>
  <c r="H525" i="25"/>
  <c r="I474" i="25"/>
  <c r="F340" i="25"/>
  <c r="C593" i="25"/>
  <c r="H554" i="25"/>
  <c r="H499" i="25"/>
  <c r="G358" i="25"/>
  <c r="F568" i="25"/>
  <c r="D347" i="25"/>
  <c r="E635" i="25"/>
  <c r="H598" i="25"/>
  <c r="E549" i="25"/>
  <c r="I503" i="25"/>
  <c r="G384" i="25"/>
  <c r="F625" i="25"/>
  <c r="F461" i="25"/>
  <c r="D666" i="25"/>
  <c r="G629" i="25"/>
  <c r="G589" i="25"/>
  <c r="H520" i="25"/>
  <c r="I457" i="25"/>
  <c r="F267" i="25"/>
  <c r="C542" i="25"/>
  <c r="E639" i="25"/>
  <c r="H602" i="25"/>
  <c r="C556" i="25"/>
  <c r="F508" i="25"/>
  <c r="F378" i="25"/>
  <c r="F618" i="25"/>
  <c r="H647" i="25"/>
  <c r="G602" i="25"/>
  <c r="F559" i="25"/>
  <c r="F501" i="25"/>
  <c r="I413" i="25"/>
  <c r="E659" i="25"/>
  <c r="I651" i="25"/>
  <c r="G640" i="25"/>
  <c r="E598" i="25"/>
  <c r="H555" i="25"/>
  <c r="I510" i="25"/>
  <c r="D398" i="25"/>
  <c r="F480" i="25"/>
  <c r="C398" i="25"/>
  <c r="E266" i="25"/>
  <c r="G444" i="25"/>
  <c r="I350" i="25"/>
  <c r="E569" i="25"/>
  <c r="G528" i="25"/>
  <c r="G414" i="25"/>
  <c r="I302" i="25"/>
  <c r="C521" i="25"/>
  <c r="I489" i="25"/>
  <c r="H430" i="25"/>
  <c r="C308" i="25"/>
  <c r="G546" i="25"/>
  <c r="F481" i="25"/>
  <c r="H405" i="25"/>
  <c r="C235" i="25"/>
  <c r="I484" i="25"/>
  <c r="G382" i="25"/>
  <c r="E587" i="25"/>
  <c r="F539" i="25"/>
  <c r="F437" i="25"/>
  <c r="E349" i="25"/>
  <c r="I408" i="25"/>
  <c r="C284" i="25"/>
  <c r="C477" i="25"/>
  <c r="G434" i="25"/>
  <c r="F326" i="25"/>
  <c r="G512" i="25"/>
  <c r="G480" i="25"/>
  <c r="C424" i="25"/>
  <c r="E366" i="25"/>
  <c r="D214" i="25"/>
  <c r="E468" i="25"/>
  <c r="H406" i="25"/>
  <c r="C344" i="25"/>
  <c r="E425" i="25"/>
  <c r="D369" i="25"/>
  <c r="H247" i="25"/>
  <c r="H454" i="25"/>
  <c r="G388" i="25"/>
  <c r="C255" i="25"/>
  <c r="H439" i="25"/>
  <c r="H378" i="25"/>
  <c r="C156" i="25"/>
  <c r="H226" i="25"/>
  <c r="I415" i="25"/>
  <c r="H306" i="25"/>
  <c r="F304" i="25"/>
  <c r="G431" i="25"/>
  <c r="E374" i="25"/>
  <c r="C429" i="25"/>
  <c r="F375" i="25"/>
  <c r="F282" i="25"/>
  <c r="I394" i="25"/>
  <c r="E248" i="25"/>
  <c r="G318" i="25"/>
  <c r="C27" i="25"/>
  <c r="D287" i="25"/>
  <c r="E343" i="25"/>
  <c r="C217" i="25"/>
  <c r="H363" i="25"/>
  <c r="C275" i="25"/>
  <c r="G280" i="25"/>
  <c r="D328" i="25"/>
  <c r="H159" i="25"/>
  <c r="H229" i="25"/>
  <c r="F254" i="25"/>
  <c r="I180" i="25"/>
  <c r="I183" i="25"/>
  <c r="D127" i="25"/>
  <c r="G160" i="25"/>
  <c r="H94" i="25"/>
  <c r="I146" i="25"/>
  <c r="C270" i="25"/>
  <c r="I197" i="25"/>
  <c r="G240" i="25"/>
  <c r="D255" i="25"/>
  <c r="F148" i="25"/>
  <c r="D233" i="25"/>
  <c r="F99" i="25"/>
  <c r="H115" i="25"/>
  <c r="F157" i="25"/>
  <c r="C94" i="25"/>
  <c r="F169" i="25"/>
  <c r="E182" i="25"/>
  <c r="H63" i="25"/>
  <c r="G138" i="25"/>
  <c r="D129" i="25"/>
  <c r="E28" i="25"/>
  <c r="E112" i="25"/>
  <c r="F80" i="25"/>
  <c r="I93" i="25"/>
  <c r="I4" i="25"/>
  <c r="C102" i="25"/>
  <c r="C7" i="25"/>
  <c r="I45" i="25"/>
  <c r="W104" i="23"/>
  <c r="W83" i="23"/>
  <c r="W66" i="23"/>
  <c r="W77" i="23"/>
  <c r="W56" i="23"/>
  <c r="C425" i="25"/>
  <c r="D353" i="25"/>
  <c r="D513" i="25"/>
  <c r="H479" i="25"/>
  <c r="C420" i="25"/>
  <c r="D246" i="25"/>
  <c r="H571" i="25"/>
  <c r="F532" i="25"/>
  <c r="G454" i="25"/>
  <c r="C391" i="25"/>
  <c r="F229" i="25"/>
  <c r="I390" i="25"/>
  <c r="D331" i="25"/>
  <c r="H497" i="25"/>
  <c r="D461" i="25"/>
  <c r="H411" i="25"/>
  <c r="F352" i="25"/>
  <c r="I107" i="25"/>
  <c r="G504" i="25"/>
  <c r="F474" i="25"/>
  <c r="D433" i="25"/>
  <c r="C394" i="25"/>
  <c r="E354" i="25"/>
  <c r="D158" i="25"/>
  <c r="E479" i="25"/>
  <c r="H442" i="25"/>
  <c r="G390" i="25"/>
  <c r="E326" i="25"/>
  <c r="G134" i="25"/>
  <c r="F398" i="25"/>
  <c r="D348" i="25"/>
  <c r="D176" i="25"/>
  <c r="H465" i="25"/>
  <c r="E416" i="25"/>
  <c r="C352" i="25"/>
  <c r="F201" i="25"/>
  <c r="I455" i="25"/>
  <c r="H414" i="25"/>
  <c r="D364" i="25"/>
  <c r="I267" i="25"/>
  <c r="H283" i="25"/>
  <c r="D185" i="25"/>
  <c r="F413" i="25"/>
  <c r="C372" i="25"/>
  <c r="G245" i="25"/>
  <c r="D297" i="25"/>
  <c r="I135" i="25"/>
  <c r="G409" i="25"/>
  <c r="D368" i="25"/>
  <c r="E240" i="25"/>
  <c r="E408" i="25"/>
  <c r="D363" i="25"/>
  <c r="G325" i="25"/>
  <c r="G159" i="25"/>
  <c r="I383" i="25"/>
  <c r="H296" i="25"/>
  <c r="D339" i="25"/>
  <c r="F278" i="25"/>
  <c r="I290" i="25"/>
  <c r="E169" i="25"/>
  <c r="D247" i="25"/>
  <c r="C341" i="25"/>
  <c r="E294" i="25"/>
  <c r="D281" i="25"/>
  <c r="H355" i="25"/>
  <c r="D327" i="25"/>
  <c r="I187" i="25"/>
  <c r="H272" i="25"/>
  <c r="H340" i="25"/>
  <c r="F274" i="25"/>
  <c r="I209" i="25"/>
  <c r="C258" i="25"/>
  <c r="E147" i="25"/>
  <c r="D209" i="25"/>
  <c r="C158" i="25"/>
  <c r="H248" i="25"/>
  <c r="E127" i="25"/>
  <c r="E318" i="25"/>
  <c r="C229" i="25"/>
  <c r="I196" i="25"/>
  <c r="F255" i="25"/>
  <c r="H196" i="25"/>
  <c r="D319" i="25"/>
  <c r="I257" i="25"/>
  <c r="D102" i="25"/>
  <c r="F131" i="25"/>
  <c r="D178" i="25"/>
  <c r="E278" i="25"/>
  <c r="G201" i="25"/>
  <c r="C83" i="25"/>
  <c r="D222" i="25"/>
  <c r="D146" i="25"/>
  <c r="I20" i="25"/>
  <c r="H107" i="25"/>
  <c r="C194" i="25"/>
  <c r="E76" i="25"/>
  <c r="D43" i="25"/>
  <c r="I57" i="25"/>
  <c r="E135" i="25"/>
  <c r="H130" i="25"/>
  <c r="C74" i="25"/>
  <c r="G81" i="25"/>
  <c r="E119" i="25"/>
  <c r="D26" i="25"/>
  <c r="E22" i="25"/>
  <c r="H109" i="25"/>
  <c r="C111" i="25"/>
  <c r="C53" i="25"/>
  <c r="H18" i="25"/>
  <c r="H90" i="25"/>
  <c r="I43" i="25"/>
  <c r="C62" i="25"/>
  <c r="G76" i="25"/>
  <c r="F48" i="25"/>
  <c r="F26" i="25"/>
  <c r="E37" i="25"/>
  <c r="V91" i="23"/>
  <c r="W84" i="23"/>
  <c r="V82" i="23"/>
  <c r="W19" i="23"/>
  <c r="V94" i="23"/>
  <c r="V100" i="23"/>
  <c r="W52" i="23"/>
  <c r="G368" i="25"/>
  <c r="D569" i="25"/>
  <c r="G532" i="25"/>
  <c r="F467" i="25"/>
  <c r="H422" i="25"/>
  <c r="F349" i="25"/>
  <c r="H511" i="25"/>
  <c r="H477" i="25"/>
  <c r="H402" i="25"/>
  <c r="G233" i="25"/>
  <c r="C569" i="25"/>
  <c r="G529" i="25"/>
  <c r="C453" i="25"/>
  <c r="D388" i="25"/>
  <c r="I126" i="25"/>
  <c r="H387" i="25"/>
  <c r="G326" i="25"/>
  <c r="E495" i="25"/>
  <c r="H458" i="25"/>
  <c r="H408" i="25"/>
  <c r="E346" i="25"/>
  <c r="G60" i="25"/>
  <c r="F503" i="25"/>
  <c r="C472" i="25"/>
  <c r="C430" i="25"/>
  <c r="D392" i="25"/>
  <c r="G350" i="25"/>
  <c r="I137" i="25"/>
  <c r="I476" i="25"/>
  <c r="G438" i="25"/>
  <c r="H385" i="25"/>
  <c r="F323" i="25"/>
  <c r="E60" i="25"/>
  <c r="I396" i="25"/>
  <c r="G341" i="25"/>
  <c r="F106" i="25"/>
  <c r="E463" i="25"/>
  <c r="F411" i="25"/>
  <c r="C346" i="25"/>
  <c r="E156" i="25"/>
  <c r="F453" i="25"/>
  <c r="I412" i="25"/>
  <c r="F362" i="25"/>
  <c r="G247" i="25"/>
  <c r="F276" i="25"/>
  <c r="E152" i="25"/>
  <c r="C411" i="25"/>
  <c r="H370" i="25"/>
  <c r="H240" i="25"/>
  <c r="C286" i="25"/>
  <c r="F120" i="25"/>
  <c r="D407" i="25"/>
  <c r="H365" i="25"/>
  <c r="I220" i="25"/>
  <c r="I405" i="25"/>
  <c r="I361" i="25"/>
  <c r="D324" i="25"/>
  <c r="G149" i="25"/>
  <c r="F381" i="25"/>
  <c r="H285" i="25"/>
  <c r="C336" i="25"/>
  <c r="H271" i="25"/>
  <c r="C289" i="25"/>
  <c r="D125" i="25"/>
  <c r="E242" i="25"/>
  <c r="I339" i="25"/>
  <c r="C283" i="25"/>
  <c r="I278" i="25"/>
  <c r="G354" i="25"/>
  <c r="H311" i="25"/>
  <c r="I182" i="25"/>
  <c r="H270" i="25"/>
  <c r="G339" i="25"/>
  <c r="G272" i="25"/>
  <c r="G193" i="25"/>
  <c r="D256" i="25"/>
  <c r="I142" i="25"/>
  <c r="E207" i="25"/>
  <c r="H137" i="25"/>
  <c r="G234" i="25"/>
  <c r="H80" i="25"/>
  <c r="E307" i="25"/>
  <c r="E227" i="25"/>
  <c r="E194" i="25"/>
  <c r="C253" i="25"/>
  <c r="I188" i="25"/>
  <c r="C318" i="25"/>
  <c r="G256" i="25"/>
  <c r="I79" i="25"/>
  <c r="G125" i="25"/>
  <c r="G176" i="25"/>
  <c r="F273" i="25"/>
  <c r="E200" i="25"/>
  <c r="F79" i="25"/>
  <c r="H219" i="25"/>
  <c r="H144" i="25"/>
  <c r="F160" i="25"/>
  <c r="I105" i="25"/>
  <c r="I192" i="25"/>
  <c r="F73" i="25"/>
  <c r="D31" i="25"/>
  <c r="C48" i="25"/>
  <c r="E132" i="25"/>
  <c r="C129" i="25"/>
  <c r="D72" i="25"/>
  <c r="G69" i="25"/>
  <c r="F117" i="25"/>
  <c r="H152" i="25"/>
  <c r="G18" i="25"/>
  <c r="F108" i="25"/>
  <c r="H105" i="25"/>
  <c r="F51" i="25"/>
  <c r="F16" i="25"/>
  <c r="I87" i="25"/>
  <c r="F30" i="25"/>
  <c r="G59" i="25"/>
  <c r="D74" i="25"/>
  <c r="C46" i="25"/>
  <c r="F15" i="25"/>
  <c r="I34" i="25"/>
  <c r="W79" i="23"/>
  <c r="V7" i="23"/>
  <c r="V66" i="23"/>
  <c r="V38" i="23"/>
  <c r="W102" i="23"/>
  <c r="V92" i="23"/>
  <c r="W48" i="23"/>
  <c r="C588" i="25"/>
  <c r="D540" i="25"/>
  <c r="G488" i="25"/>
  <c r="H357" i="25"/>
  <c r="H589" i="25"/>
  <c r="F643" i="25"/>
  <c r="D604" i="25"/>
  <c r="I562" i="25"/>
  <c r="F518" i="25"/>
  <c r="D448" i="25"/>
  <c r="I211" i="25"/>
  <c r="E670" i="25"/>
  <c r="C656" i="25"/>
  <c r="H616" i="25"/>
  <c r="H576" i="25"/>
  <c r="I537" i="25"/>
  <c r="C488" i="25"/>
  <c r="D323" i="25"/>
  <c r="D459" i="25"/>
  <c r="C375" i="25"/>
  <c r="F185" i="25"/>
  <c r="D438" i="25"/>
  <c r="F366" i="25"/>
  <c r="G580" i="25"/>
  <c r="C544" i="25"/>
  <c r="I458" i="25"/>
  <c r="D383" i="25"/>
  <c r="G143" i="25"/>
  <c r="F516" i="25"/>
  <c r="C485" i="25"/>
  <c r="I437" i="25"/>
  <c r="E362" i="25"/>
  <c r="F566" i="25"/>
  <c r="I529" i="25"/>
  <c r="I463" i="25"/>
  <c r="E417" i="25"/>
  <c r="H345" i="25"/>
  <c r="C510" i="25"/>
  <c r="D476" i="25"/>
  <c r="G399" i="25"/>
  <c r="C170" i="25"/>
  <c r="D566" i="25"/>
  <c r="D528" i="25"/>
  <c r="F449" i="25"/>
  <c r="C382" i="25"/>
  <c r="G63" i="25"/>
  <c r="C386" i="25"/>
  <c r="E324" i="25"/>
  <c r="I492" i="25"/>
  <c r="E456" i="25"/>
  <c r="I406" i="25"/>
  <c r="C340" i="25"/>
  <c r="H521" i="25"/>
  <c r="E502" i="25"/>
  <c r="G469" i="25"/>
  <c r="G428" i="25"/>
  <c r="D389" i="25"/>
  <c r="G348" i="25"/>
  <c r="F60" i="25"/>
  <c r="G475" i="25"/>
  <c r="F434" i="25"/>
  <c r="F377" i="25"/>
  <c r="I313" i="25"/>
  <c r="C433" i="25"/>
  <c r="C392" i="25"/>
  <c r="G332" i="25"/>
  <c r="D56" i="25"/>
  <c r="I460" i="25"/>
  <c r="G406" i="25"/>
  <c r="G343" i="25"/>
  <c r="C130" i="25"/>
  <c r="G448" i="25"/>
  <c r="I409" i="25"/>
  <c r="I360" i="25"/>
  <c r="G238" i="25"/>
  <c r="E273" i="25"/>
  <c r="E125" i="25"/>
  <c r="G408" i="25"/>
  <c r="D358" i="25"/>
  <c r="H231" i="25"/>
  <c r="I282" i="25"/>
  <c r="E102" i="25"/>
  <c r="H404" i="25"/>
  <c r="E359" i="25"/>
  <c r="F215" i="25"/>
  <c r="G398" i="25"/>
  <c r="G360" i="25"/>
  <c r="I320" i="25"/>
  <c r="C135" i="25"/>
  <c r="C379" i="25"/>
  <c r="E282" i="25"/>
  <c r="G334" i="25"/>
  <c r="D264" i="25"/>
  <c r="F281" i="25"/>
  <c r="F102" i="25"/>
  <c r="D239" i="25"/>
  <c r="F336" i="25"/>
  <c r="C273" i="25"/>
  <c r="I276" i="25"/>
  <c r="E352" i="25"/>
  <c r="H308" i="25"/>
  <c r="D179" i="25"/>
  <c r="G264" i="25"/>
  <c r="F338" i="25"/>
  <c r="F268" i="25"/>
  <c r="E189" i="25"/>
  <c r="G254" i="25"/>
  <c r="G104" i="25"/>
  <c r="C205" i="25"/>
  <c r="I132" i="25"/>
  <c r="D231" i="25"/>
  <c r="F243" i="25"/>
  <c r="F303" i="25"/>
  <c r="I221" i="25"/>
  <c r="H187" i="25"/>
  <c r="G250" i="25"/>
  <c r="E186" i="25"/>
  <c r="I316" i="25"/>
  <c r="C231" i="25"/>
  <c r="H205" i="25"/>
  <c r="H97" i="25"/>
  <c r="G174" i="25"/>
  <c r="C271" i="25"/>
  <c r="C199" i="25"/>
  <c r="E64" i="25"/>
  <c r="E213" i="25"/>
  <c r="E143" i="25"/>
  <c r="C159" i="25"/>
  <c r="C65" i="25"/>
  <c r="F181" i="25"/>
  <c r="D62" i="25"/>
  <c r="I24" i="25"/>
  <c r="D37" i="25"/>
  <c r="I130" i="25"/>
  <c r="E124" i="25"/>
  <c r="D66" i="25"/>
  <c r="G67" i="25"/>
  <c r="F95" i="25"/>
  <c r="I148" i="25"/>
  <c r="E15" i="25"/>
  <c r="H98" i="25"/>
  <c r="C97" i="25"/>
  <c r="F49" i="25"/>
  <c r="G14" i="25"/>
  <c r="H84" i="25"/>
  <c r="C28" i="25"/>
  <c r="H43" i="25"/>
  <c r="H71" i="25"/>
  <c r="G43" i="25"/>
  <c r="G10" i="25"/>
  <c r="F32" i="25"/>
  <c r="W115" i="23"/>
  <c r="V27" i="23"/>
  <c r="V50" i="23"/>
  <c r="V14" i="23"/>
  <c r="W74" i="23"/>
  <c r="V88" i="23"/>
  <c r="W40" i="23"/>
  <c r="D446" i="25"/>
  <c r="C408" i="25"/>
  <c r="I358" i="25"/>
  <c r="I231" i="25"/>
  <c r="G269" i="25"/>
  <c r="C78" i="25"/>
  <c r="E407" i="25"/>
  <c r="G351" i="25"/>
  <c r="G226" i="25"/>
  <c r="I279" i="25"/>
  <c r="C77" i="25"/>
  <c r="E402" i="25"/>
  <c r="F351" i="25"/>
  <c r="E197" i="25"/>
  <c r="D396" i="25"/>
  <c r="I357" i="25"/>
  <c r="H310" i="25"/>
  <c r="F118" i="25"/>
  <c r="G376" i="25"/>
  <c r="E264" i="25"/>
  <c r="F331" i="25"/>
  <c r="I259" i="25"/>
  <c r="F277" i="25"/>
  <c r="I76" i="25"/>
  <c r="C237" i="25"/>
  <c r="I331" i="25"/>
  <c r="C267" i="25"/>
  <c r="D275" i="25"/>
  <c r="D351" i="25"/>
  <c r="D307" i="25"/>
  <c r="C148" i="25"/>
  <c r="E262" i="25"/>
  <c r="E337" i="25"/>
  <c r="D262" i="25"/>
  <c r="E172" i="25"/>
  <c r="G252" i="25"/>
  <c r="E99" i="25"/>
  <c r="G202" i="25"/>
  <c r="H81" i="25"/>
  <c r="D229" i="25"/>
  <c r="F241" i="25"/>
  <c r="D302" i="25"/>
  <c r="G210" i="25"/>
  <c r="F186" i="25"/>
  <c r="E243" i="25"/>
  <c r="F165" i="25"/>
  <c r="H315" i="25"/>
  <c r="G228" i="25"/>
  <c r="F204" i="25"/>
  <c r="I65" i="25"/>
  <c r="C171" i="25"/>
  <c r="G268" i="25"/>
  <c r="H197" i="25"/>
  <c r="F50" i="25"/>
  <c r="D204" i="25"/>
  <c r="E140" i="25"/>
  <c r="D156" i="25"/>
  <c r="G58" i="25"/>
  <c r="G177" i="25"/>
  <c r="I53" i="25"/>
  <c r="E181" i="25"/>
  <c r="H24" i="25"/>
  <c r="G127" i="25"/>
  <c r="D119" i="25"/>
  <c r="C60" i="25"/>
  <c r="G61" i="25"/>
  <c r="G91" i="25"/>
  <c r="H139" i="25"/>
  <c r="G7" i="25"/>
  <c r="D97" i="25"/>
  <c r="C91" i="25"/>
  <c r="D112" i="25"/>
  <c r="D10" i="25"/>
  <c r="K9" i="25" s="1"/>
  <c r="E83" i="25"/>
  <c r="G25" i="25"/>
  <c r="E41" i="25"/>
  <c r="F70" i="25"/>
  <c r="H38" i="25"/>
  <c r="H5" i="25"/>
  <c r="C30" i="25"/>
  <c r="W80" i="23"/>
  <c r="W75" i="23"/>
  <c r="W34" i="23"/>
  <c r="W110" i="23"/>
  <c r="W58" i="23"/>
  <c r="V80" i="23"/>
  <c r="W36" i="23"/>
  <c r="I428" i="25"/>
  <c r="G353" i="25"/>
  <c r="E576" i="25"/>
  <c r="H539" i="25"/>
  <c r="E455" i="25"/>
  <c r="F365" i="25"/>
  <c r="G542" i="25"/>
  <c r="E513" i="25"/>
  <c r="I479" i="25"/>
  <c r="F433" i="25"/>
  <c r="I345" i="25"/>
  <c r="D562" i="25"/>
  <c r="I523" i="25"/>
  <c r="E460" i="25"/>
  <c r="E411" i="25"/>
  <c r="I321" i="25"/>
  <c r="D507" i="25"/>
  <c r="G472" i="25"/>
  <c r="C385" i="25"/>
  <c r="G598" i="25"/>
  <c r="C562" i="25"/>
  <c r="C496" i="25"/>
  <c r="G443" i="25"/>
  <c r="G373" i="25"/>
  <c r="C443" i="25"/>
  <c r="I382" i="25"/>
  <c r="C303" i="25"/>
  <c r="D489" i="25"/>
  <c r="G452" i="25"/>
  <c r="F400" i="25"/>
  <c r="I328" i="25"/>
  <c r="E518" i="25"/>
  <c r="C500" i="25"/>
  <c r="H464" i="25"/>
  <c r="H425" i="25"/>
  <c r="F382" i="25"/>
  <c r="F335" i="25"/>
  <c r="D525" i="25"/>
  <c r="H470" i="25"/>
  <c r="C421" i="25"/>
  <c r="F369" i="25"/>
  <c r="F305" i="25"/>
  <c r="C427" i="25"/>
  <c r="E382" i="25"/>
  <c r="G316" i="25"/>
  <c r="D496" i="25"/>
  <c r="D457" i="25"/>
  <c r="H401" i="25"/>
  <c r="I334" i="25"/>
  <c r="J333" i="25" s="1"/>
  <c r="C45" i="25"/>
  <c r="H443" i="25"/>
  <c r="D403" i="25"/>
  <c r="E357" i="25"/>
  <c r="H221" i="25"/>
  <c r="C266" i="25"/>
  <c r="G44" i="25"/>
  <c r="C400" i="25"/>
  <c r="D350" i="25"/>
  <c r="F221" i="25"/>
  <c r="H275" i="25"/>
  <c r="E441" i="25"/>
  <c r="I399" i="25"/>
  <c r="D315" i="25"/>
  <c r="E162" i="25"/>
  <c r="H393" i="25"/>
  <c r="G356" i="25"/>
  <c r="E308" i="25"/>
  <c r="E35" i="25"/>
  <c r="E375" i="25"/>
  <c r="I252" i="25"/>
  <c r="C330" i="25"/>
  <c r="G243" i="25"/>
  <c r="F275" i="25"/>
  <c r="D28" i="25"/>
  <c r="H228" i="25"/>
  <c r="H330" i="25"/>
  <c r="G244" i="25"/>
  <c r="I272" i="25"/>
  <c r="C350" i="25"/>
  <c r="G297" i="25"/>
  <c r="D22" i="25"/>
  <c r="E246" i="25"/>
  <c r="D336" i="25"/>
  <c r="D258" i="25"/>
  <c r="C166" i="25"/>
  <c r="F231" i="25"/>
  <c r="H73" i="25"/>
  <c r="D200" i="25"/>
  <c r="E72" i="25"/>
  <c r="G227" i="25"/>
  <c r="H232" i="25"/>
  <c r="G299" i="25"/>
  <c r="E202" i="25"/>
  <c r="C182" i="25"/>
  <c r="H234" i="25"/>
  <c r="F155" i="25"/>
  <c r="H307" i="25"/>
  <c r="D226" i="25"/>
  <c r="H201" i="25"/>
  <c r="G50" i="25"/>
  <c r="C169" i="25"/>
  <c r="G257" i="25"/>
  <c r="F196" i="25"/>
  <c r="E295" i="25"/>
  <c r="F174" i="25"/>
  <c r="E131" i="25"/>
  <c r="F153" i="25"/>
  <c r="I25" i="25"/>
  <c r="F168" i="25"/>
  <c r="E43" i="25"/>
  <c r="H178" i="25"/>
  <c r="F18" i="25"/>
  <c r="G72" i="25"/>
  <c r="E107" i="25"/>
  <c r="I30" i="25"/>
  <c r="D59" i="25"/>
  <c r="F89" i="25"/>
  <c r="G130" i="25"/>
  <c r="D11" i="25"/>
  <c r="G95" i="25"/>
  <c r="C85" i="25"/>
  <c r="G105" i="25"/>
  <c r="C127" i="25"/>
  <c r="E49" i="25"/>
  <c r="D23" i="25"/>
  <c r="I38" i="25"/>
  <c r="G65" i="25"/>
  <c r="E36" i="25"/>
  <c r="D3" i="25"/>
  <c r="D25" i="25"/>
  <c r="W95" i="23"/>
  <c r="V78" i="23"/>
  <c r="W22" i="23"/>
  <c r="W90" i="23"/>
  <c r="V109" i="23"/>
  <c r="V72" i="23"/>
  <c r="W32" i="23"/>
  <c r="D235" i="25"/>
  <c r="E287" i="25"/>
  <c r="D197" i="25"/>
  <c r="D285" i="25"/>
  <c r="F217" i="25"/>
  <c r="G337" i="25"/>
  <c r="F299" i="25"/>
  <c r="I203" i="25"/>
  <c r="G241" i="25"/>
  <c r="F353" i="25"/>
  <c r="G330" i="25"/>
  <c r="F260" i="25"/>
  <c r="C320" i="25"/>
  <c r="H268" i="25"/>
  <c r="C100" i="25"/>
  <c r="I325" i="25"/>
  <c r="G266" i="25"/>
  <c r="E108" i="25"/>
  <c r="G99" i="25"/>
  <c r="C251" i="25"/>
  <c r="C179" i="25"/>
  <c r="C256" i="25"/>
  <c r="G186" i="25"/>
  <c r="I177" i="25"/>
  <c r="H299" i="25"/>
  <c r="C224" i="25"/>
  <c r="C122" i="25"/>
  <c r="I140" i="25"/>
  <c r="I293" i="25"/>
  <c r="F225" i="25"/>
  <c r="F62" i="25"/>
  <c r="I157" i="25"/>
  <c r="D248" i="25"/>
  <c r="G200" i="25"/>
  <c r="D137" i="25"/>
  <c r="G314" i="25"/>
  <c r="H262" i="25"/>
  <c r="H192" i="25"/>
  <c r="F200" i="25"/>
  <c r="I141" i="25"/>
  <c r="I241" i="25"/>
  <c r="C161" i="25"/>
  <c r="I275" i="25"/>
  <c r="D227" i="25"/>
  <c r="C183" i="25"/>
  <c r="F69" i="25"/>
  <c r="I253" i="25"/>
  <c r="C163" i="25"/>
  <c r="H141" i="25"/>
  <c r="F44" i="25"/>
  <c r="C146" i="25"/>
  <c r="D44" i="25"/>
  <c r="E196" i="25"/>
  <c r="E126" i="25"/>
  <c r="H37" i="25"/>
  <c r="D48" i="25"/>
  <c r="F119" i="25"/>
  <c r="G178" i="25"/>
  <c r="H133" i="25"/>
  <c r="F183" i="25"/>
  <c r="F98" i="25"/>
  <c r="D70" i="25"/>
  <c r="G54" i="25"/>
  <c r="C49" i="25"/>
  <c r="E93" i="25"/>
  <c r="H42" i="25"/>
  <c r="H106" i="25"/>
  <c r="C4" i="25"/>
  <c r="F6" i="25"/>
  <c r="H59" i="25"/>
  <c r="G80" i="25"/>
  <c r="F56" i="25"/>
  <c r="E77" i="25"/>
  <c r="H124" i="25"/>
  <c r="E89" i="25"/>
  <c r="F24" i="25"/>
  <c r="I15" i="25"/>
  <c r="D46" i="25"/>
  <c r="D103" i="25"/>
  <c r="I55" i="25"/>
  <c r="D41" i="25"/>
  <c r="H44" i="25"/>
  <c r="D75" i="25"/>
  <c r="G27" i="25"/>
  <c r="V79" i="23"/>
  <c r="V115" i="23"/>
  <c r="V62" i="23"/>
  <c r="V98" i="23"/>
  <c r="V33" i="23"/>
  <c r="W54" i="23"/>
  <c r="V74" i="23"/>
  <c r="W61" i="23"/>
  <c r="V52" i="23"/>
  <c r="W44" i="23"/>
  <c r="I404" i="25"/>
  <c r="E368" i="25"/>
  <c r="H261" i="25"/>
  <c r="C317" i="25"/>
  <c r="D221" i="25"/>
  <c r="I427" i="25"/>
  <c r="E391" i="25"/>
  <c r="F306" i="25"/>
  <c r="H189" i="25"/>
  <c r="F403" i="25"/>
  <c r="I366" i="25"/>
  <c r="I337" i="25"/>
  <c r="F261" i="25"/>
  <c r="C407" i="25"/>
  <c r="F370" i="25"/>
  <c r="I271" i="25"/>
  <c r="E342" i="25"/>
  <c r="G310" i="25"/>
  <c r="E214" i="25"/>
  <c r="G273" i="25"/>
  <c r="F149" i="25"/>
  <c r="E275" i="25"/>
  <c r="C185" i="25"/>
  <c r="G329" i="25"/>
  <c r="G290" i="25"/>
  <c r="E179" i="25"/>
  <c r="G173" i="25"/>
  <c r="I348" i="25"/>
  <c r="C326" i="25"/>
  <c r="I233" i="25"/>
  <c r="G308" i="25"/>
  <c r="I238" i="25"/>
  <c r="E345" i="25"/>
  <c r="E317" i="25"/>
  <c r="D251" i="25"/>
  <c r="G207" i="25"/>
  <c r="C309" i="25"/>
  <c r="E226" i="25"/>
  <c r="D133" i="25"/>
  <c r="E245" i="25"/>
  <c r="E168" i="25"/>
  <c r="I116" i="25"/>
  <c r="G292" i="25"/>
  <c r="I214" i="25"/>
  <c r="I239" i="25"/>
  <c r="H95" i="25"/>
  <c r="I287" i="25"/>
  <c r="I199" i="25"/>
  <c r="F203" i="25"/>
  <c r="C147" i="25"/>
  <c r="I229" i="25"/>
  <c r="F195" i="25"/>
  <c r="E120" i="25"/>
  <c r="H301" i="25"/>
  <c r="D254" i="25"/>
  <c r="F159" i="25"/>
  <c r="E195" i="25"/>
  <c r="C93" i="25"/>
  <c r="E233" i="25"/>
  <c r="H119" i="25"/>
  <c r="D266" i="25"/>
  <c r="E217" i="25"/>
  <c r="G170" i="25"/>
  <c r="I292" i="25"/>
  <c r="H230" i="25"/>
  <c r="E146" i="25"/>
  <c r="E128" i="25"/>
  <c r="C14" i="25"/>
  <c r="G132" i="25"/>
  <c r="H215" i="25"/>
  <c r="C186" i="25"/>
  <c r="H117" i="25"/>
  <c r="C140" i="25"/>
  <c r="I185" i="25"/>
  <c r="E109" i="25"/>
  <c r="I166" i="25"/>
  <c r="C126" i="25"/>
  <c r="C153" i="25"/>
  <c r="C86" i="25"/>
  <c r="D27" i="25"/>
  <c r="H26" i="25"/>
  <c r="H157" i="25"/>
  <c r="F83" i="25"/>
  <c r="F19" i="25"/>
  <c r="D93" i="25"/>
  <c r="E61" i="25"/>
  <c r="D107" i="25"/>
  <c r="G51" i="25"/>
  <c r="C58" i="25"/>
  <c r="H39" i="25"/>
  <c r="H47" i="25"/>
  <c r="I119" i="25"/>
  <c r="H57" i="25"/>
  <c r="H14" i="25"/>
  <c r="G98" i="25"/>
  <c r="F36" i="25"/>
  <c r="E97" i="25"/>
  <c r="D35" i="25"/>
  <c r="G32" i="25"/>
  <c r="C24" i="25"/>
  <c r="G66" i="25"/>
  <c r="C3" i="25"/>
  <c r="V59" i="23"/>
  <c r="V31" i="23"/>
  <c r="W114" i="23"/>
  <c r="V34" i="23"/>
  <c r="V17" i="23"/>
  <c r="W105" i="23"/>
  <c r="W42" i="23"/>
  <c r="W29" i="23"/>
  <c r="V4" i="23"/>
  <c r="W28" i="23"/>
  <c r="F428" i="25"/>
  <c r="D387" i="25"/>
  <c r="F339" i="25"/>
  <c r="F156" i="25"/>
  <c r="D468" i="25"/>
  <c r="I432" i="25"/>
  <c r="F372" i="25"/>
  <c r="C262" i="25"/>
  <c r="I466" i="25"/>
  <c r="H426" i="25"/>
  <c r="F385" i="25"/>
  <c r="F341" i="25"/>
  <c r="H317" i="25"/>
  <c r="C250" i="25"/>
  <c r="C439" i="25"/>
  <c r="F402" i="25"/>
  <c r="I365" i="25"/>
  <c r="F257" i="25"/>
  <c r="I310" i="25"/>
  <c r="G215" i="25"/>
  <c r="F425" i="25"/>
  <c r="I388" i="25"/>
  <c r="C297" i="25"/>
  <c r="D182" i="25"/>
  <c r="C401" i="25"/>
  <c r="F364" i="25"/>
  <c r="H334" i="25"/>
  <c r="H244" i="25"/>
  <c r="G404" i="25"/>
  <c r="C368" i="25"/>
  <c r="C268" i="25"/>
  <c r="G340" i="25"/>
  <c r="D308" i="25"/>
  <c r="H208" i="25"/>
  <c r="F269" i="25"/>
  <c r="G142" i="25"/>
  <c r="D273" i="25"/>
  <c r="G140" i="25"/>
  <c r="F328" i="25"/>
  <c r="C285" i="25"/>
  <c r="D148" i="25"/>
  <c r="G166" i="25"/>
  <c r="H347" i="25"/>
  <c r="H323" i="25"/>
  <c r="G230" i="25"/>
  <c r="G305" i="25"/>
  <c r="H233" i="25"/>
  <c r="D344" i="25"/>
  <c r="C313" i="25"/>
  <c r="I243" i="25"/>
  <c r="E205" i="25"/>
  <c r="H298" i="25"/>
  <c r="H222" i="25"/>
  <c r="I128" i="25"/>
  <c r="I234" i="25"/>
  <c r="I161" i="25"/>
  <c r="G110" i="25"/>
  <c r="D291" i="25"/>
  <c r="C209" i="25"/>
  <c r="I237" i="25"/>
  <c r="H87" i="25"/>
  <c r="I281" i="25"/>
  <c r="I194" i="25"/>
  <c r="D202" i="25"/>
  <c r="E142" i="25"/>
  <c r="F227" i="25"/>
  <c r="D194" i="25"/>
  <c r="I112" i="25"/>
  <c r="E299" i="25"/>
  <c r="H251" i="25"/>
  <c r="D151" i="25"/>
  <c r="G192" i="25"/>
  <c r="F88" i="25"/>
  <c r="I230" i="25"/>
  <c r="I108" i="25"/>
  <c r="H263" i="25"/>
  <c r="D208" i="25"/>
  <c r="D165" i="25"/>
  <c r="F290" i="25"/>
  <c r="E228" i="25"/>
  <c r="H143" i="25"/>
  <c r="C125" i="25"/>
  <c r="F7" i="25"/>
  <c r="D131" i="25"/>
  <c r="G214" i="25"/>
  <c r="I184" i="25"/>
  <c r="G115" i="25"/>
  <c r="G129" i="25"/>
  <c r="H184" i="25"/>
  <c r="F107" i="25"/>
  <c r="G165" i="25"/>
  <c r="I122" i="25"/>
  <c r="G151" i="25"/>
  <c r="I80" i="25"/>
  <c r="I23" i="25"/>
  <c r="I19" i="25"/>
  <c r="E155" i="25"/>
  <c r="F77" i="25"/>
  <c r="C160" i="25"/>
  <c r="F91" i="25"/>
  <c r="I59" i="25"/>
  <c r="F104" i="25"/>
  <c r="C50" i="25"/>
  <c r="C55" i="25"/>
  <c r="C38" i="25"/>
  <c r="G45" i="25"/>
  <c r="G118" i="25"/>
  <c r="E56" i="25"/>
  <c r="C11" i="25"/>
  <c r="D85" i="25"/>
  <c r="C34" i="25"/>
  <c r="I94" i="25"/>
  <c r="I33" i="25"/>
  <c r="D30" i="25"/>
  <c r="G21" i="25"/>
  <c r="D64" i="25"/>
  <c r="F4" i="25"/>
  <c r="W91" i="23"/>
  <c r="V71" i="23"/>
  <c r="W98" i="23"/>
  <c r="W78" i="23"/>
  <c r="V13" i="23"/>
  <c r="W97" i="23"/>
  <c r="W26" i="23"/>
  <c r="W21" i="23"/>
  <c r="W71" i="23"/>
  <c r="W24" i="23"/>
  <c r="E210" i="25"/>
  <c r="C343" i="25"/>
  <c r="G311" i="25"/>
  <c r="D216" i="25"/>
  <c r="C201" i="25"/>
  <c r="C296" i="25"/>
  <c r="D213" i="25"/>
  <c r="C124" i="25"/>
  <c r="E231" i="25"/>
  <c r="C133" i="25"/>
  <c r="I103" i="25"/>
  <c r="D288" i="25"/>
  <c r="C200" i="25"/>
  <c r="E236" i="25"/>
  <c r="D80" i="25"/>
  <c r="I263" i="25"/>
  <c r="D188" i="25"/>
  <c r="F199" i="25"/>
  <c r="H126" i="25"/>
  <c r="C225" i="25"/>
  <c r="F191" i="25"/>
  <c r="E66" i="25"/>
  <c r="I296" i="25"/>
  <c r="I246" i="25"/>
  <c r="E149" i="25"/>
  <c r="E191" i="25"/>
  <c r="G84" i="25"/>
  <c r="F228" i="25"/>
  <c r="F84" i="25"/>
  <c r="E261" i="25"/>
  <c r="I206" i="25"/>
  <c r="C155" i="25"/>
  <c r="C277" i="25"/>
  <c r="I225" i="25"/>
  <c r="F141" i="25"/>
  <c r="E123" i="25"/>
  <c r="H173" i="25"/>
  <c r="H129" i="25"/>
  <c r="F213" i="25"/>
  <c r="H183" i="25"/>
  <c r="G113" i="25"/>
  <c r="H127" i="25"/>
  <c r="G183" i="25"/>
  <c r="C81" i="25"/>
  <c r="I162" i="25"/>
  <c r="C121" i="25"/>
  <c r="C150" i="25"/>
  <c r="E75" i="25"/>
  <c r="E17" i="25"/>
  <c r="D16" i="25"/>
  <c r="I152" i="25"/>
  <c r="F65" i="25"/>
  <c r="G157" i="25"/>
  <c r="D89" i="25"/>
  <c r="E44" i="25"/>
  <c r="I102" i="25"/>
  <c r="C42" i="25"/>
  <c r="I49" i="25"/>
  <c r="I35" i="25"/>
  <c r="H41" i="25"/>
  <c r="E117" i="25"/>
  <c r="I52" i="25"/>
  <c r="D6" i="25"/>
  <c r="E80" i="25"/>
  <c r="H32" i="25"/>
  <c r="F81" i="25"/>
  <c r="F31" i="25"/>
  <c r="H27" i="25"/>
  <c r="D19" i="25"/>
  <c r="H61" i="25"/>
  <c r="E3" i="25"/>
  <c r="W103" i="23"/>
  <c r="V47" i="23"/>
  <c r="W86" i="23"/>
  <c r="W62" i="23"/>
  <c r="V9" i="23"/>
  <c r="W41" i="23"/>
  <c r="W18" i="23"/>
  <c r="W13" i="23"/>
  <c r="W35" i="23"/>
  <c r="W20" i="23"/>
  <c r="E235" i="25"/>
  <c r="H399" i="25"/>
  <c r="F360" i="25"/>
  <c r="C257" i="25"/>
  <c r="H337" i="25"/>
  <c r="G303" i="25"/>
  <c r="G180" i="25"/>
  <c r="C252" i="25"/>
  <c r="F114" i="25"/>
  <c r="E269" i="25"/>
  <c r="C75" i="25"/>
  <c r="D326" i="25"/>
  <c r="C279" i="25"/>
  <c r="F72" i="25"/>
  <c r="F140" i="25"/>
  <c r="F345" i="25"/>
  <c r="E310" i="25"/>
  <c r="F216" i="25"/>
  <c r="F302" i="25"/>
  <c r="D196" i="25"/>
  <c r="I341" i="25"/>
  <c r="F308" i="25"/>
  <c r="F206" i="25"/>
  <c r="C196" i="25"/>
  <c r="G294" i="25"/>
  <c r="E209" i="25"/>
  <c r="D111" i="25"/>
  <c r="H227" i="25"/>
  <c r="F127" i="25"/>
  <c r="D90" i="25"/>
  <c r="G286" i="25"/>
  <c r="G197" i="25"/>
  <c r="E234" i="25"/>
  <c r="I46" i="25"/>
  <c r="G260" i="25"/>
  <c r="G185" i="25"/>
  <c r="D198" i="25"/>
  <c r="H123" i="25"/>
  <c r="G222" i="25"/>
  <c r="D190" i="25"/>
  <c r="D60" i="25"/>
  <c r="F294" i="25"/>
  <c r="F233" i="25"/>
  <c r="F144" i="25"/>
  <c r="C190" i="25"/>
  <c r="H69" i="25"/>
  <c r="C226" i="25"/>
  <c r="H79" i="25"/>
  <c r="C260" i="25"/>
  <c r="G205" i="25"/>
  <c r="I150" i="25"/>
  <c r="G274" i="25"/>
  <c r="G224" i="25"/>
  <c r="I115" i="25"/>
  <c r="C118" i="25"/>
  <c r="F172" i="25"/>
  <c r="C128" i="25"/>
  <c r="E212" i="25"/>
  <c r="G182" i="25"/>
  <c r="G111" i="25"/>
  <c r="C123" i="25"/>
  <c r="F182" i="25"/>
  <c r="H75" i="25"/>
  <c r="G158" i="25"/>
  <c r="E78" i="25"/>
  <c r="D141" i="25"/>
  <c r="E70" i="25"/>
  <c r="E5" i="25"/>
  <c r="H83" i="25"/>
  <c r="H147" i="25"/>
  <c r="F63" i="25"/>
  <c r="D155" i="25"/>
  <c r="D87" i="25"/>
  <c r="D42" i="25"/>
  <c r="D100" i="25"/>
  <c r="E6" i="25"/>
  <c r="I47" i="25"/>
  <c r="C32" i="25"/>
  <c r="G39" i="25"/>
  <c r="C116" i="25"/>
  <c r="E51" i="25"/>
  <c r="H48" i="25"/>
  <c r="I77" i="25"/>
  <c r="E30" i="25"/>
  <c r="C79" i="25"/>
  <c r="C29" i="25"/>
  <c r="E14" i="25"/>
  <c r="I17" i="25"/>
  <c r="E59" i="25"/>
  <c r="K13" i="17"/>
  <c r="V35" i="23"/>
  <c r="V111" i="23"/>
  <c r="W70" i="23"/>
  <c r="W46" i="23"/>
  <c r="V5" i="23"/>
  <c r="W33" i="23"/>
  <c r="W6" i="23"/>
  <c r="V112" i="23"/>
  <c r="V108" i="23"/>
  <c r="W16" i="23"/>
  <c r="C197" i="25"/>
  <c r="H338" i="25"/>
  <c r="I314" i="25"/>
  <c r="D269" i="25"/>
  <c r="C162" i="25"/>
  <c r="C239" i="25"/>
  <c r="F361" i="25"/>
  <c r="D343" i="25"/>
  <c r="I324" i="25"/>
  <c r="E258" i="25"/>
  <c r="E160" i="25"/>
  <c r="I295" i="25"/>
  <c r="D236" i="25"/>
  <c r="H85" i="25"/>
  <c r="C335" i="25"/>
  <c r="I303" i="25"/>
  <c r="G248" i="25"/>
  <c r="E85" i="25"/>
  <c r="E158" i="25"/>
  <c r="F291" i="25"/>
  <c r="E224" i="25"/>
  <c r="C172" i="25"/>
  <c r="E16" i="25"/>
  <c r="D224" i="25"/>
  <c r="H164" i="25"/>
  <c r="C168" i="25"/>
  <c r="F318" i="25"/>
  <c r="D270" i="25"/>
  <c r="I212" i="25"/>
  <c r="H116" i="25"/>
  <c r="H180" i="25"/>
  <c r="H320" i="25"/>
  <c r="F286" i="25"/>
  <c r="I223" i="25"/>
  <c r="H140" i="25"/>
  <c r="G195" i="25"/>
  <c r="I144" i="25"/>
  <c r="H245" i="25"/>
  <c r="F212" i="25"/>
  <c r="G187" i="25"/>
  <c r="G116" i="25"/>
  <c r="F313" i="25"/>
  <c r="F283" i="25"/>
  <c r="F244" i="25"/>
  <c r="E178" i="25"/>
  <c r="I74" i="25"/>
  <c r="H188" i="25"/>
  <c r="H122" i="25"/>
  <c r="D260" i="25"/>
  <c r="E222" i="25"/>
  <c r="G146" i="25"/>
  <c r="E289" i="25"/>
  <c r="H252" i="25"/>
  <c r="C216" i="25"/>
  <c r="D191" i="25"/>
  <c r="F125" i="25"/>
  <c r="C288" i="25"/>
  <c r="F251" i="25"/>
  <c r="C195" i="25"/>
  <c r="C139" i="25"/>
  <c r="I138" i="25"/>
  <c r="C92" i="25"/>
  <c r="D171" i="25"/>
  <c r="G141" i="25"/>
  <c r="G103" i="25"/>
  <c r="C210" i="25"/>
  <c r="H191" i="25"/>
  <c r="H154" i="25"/>
  <c r="E94" i="25"/>
  <c r="E138" i="25"/>
  <c r="E73" i="25"/>
  <c r="E164" i="25"/>
  <c r="D105" i="25"/>
  <c r="E177" i="25"/>
  <c r="G148" i="25"/>
  <c r="C103" i="25"/>
  <c r="D181" i="25"/>
  <c r="C117" i="25"/>
  <c r="F67" i="25"/>
  <c r="G57" i="25"/>
  <c r="G46" i="25"/>
  <c r="G79" i="25"/>
  <c r="G22" i="25"/>
  <c r="C114" i="25"/>
  <c r="E39" i="25"/>
  <c r="G11" i="25"/>
  <c r="F115" i="25"/>
  <c r="D69" i="25"/>
  <c r="F58" i="25"/>
  <c r="I118" i="25"/>
  <c r="H92" i="25"/>
  <c r="E40" i="25"/>
  <c r="C76" i="25"/>
  <c r="H25" i="25"/>
  <c r="H29" i="25"/>
  <c r="I72" i="25"/>
  <c r="I7" i="25"/>
  <c r="C112" i="25"/>
  <c r="H78" i="25"/>
  <c r="E27" i="25"/>
  <c r="F41" i="25"/>
  <c r="D96" i="25"/>
  <c r="D57" i="25"/>
  <c r="G20" i="25"/>
  <c r="F92" i="25"/>
  <c r="F53" i="25"/>
  <c r="I16" i="25"/>
  <c r="E25" i="25"/>
  <c r="I39" i="25"/>
  <c r="I95" i="25"/>
  <c r="I56" i="25"/>
  <c r="E20" i="25"/>
  <c r="W116" i="23"/>
  <c r="V11" i="23"/>
  <c r="V55" i="23"/>
  <c r="W55" i="23"/>
  <c r="W14" i="23"/>
  <c r="V22" i="23"/>
  <c r="V57" i="23"/>
  <c r="V118" i="23"/>
  <c r="W85" i="23"/>
  <c r="V58" i="23"/>
  <c r="V65" i="23"/>
  <c r="W9" i="23"/>
  <c r="V40" i="23"/>
  <c r="V44" i="23"/>
  <c r="W12" i="23"/>
  <c r="E312" i="25"/>
  <c r="C281" i="25"/>
  <c r="C242" i="25"/>
  <c r="H176" i="25"/>
  <c r="I21" i="25"/>
  <c r="F187" i="25"/>
  <c r="C120" i="25"/>
  <c r="I258" i="25"/>
  <c r="I219" i="25"/>
  <c r="D139" i="25"/>
  <c r="I286" i="25"/>
  <c r="E250" i="25"/>
  <c r="H214" i="25"/>
  <c r="I189" i="25"/>
  <c r="C119" i="25"/>
  <c r="G285" i="25"/>
  <c r="G246" i="25"/>
  <c r="H185" i="25"/>
  <c r="F133" i="25"/>
  <c r="E137" i="25"/>
  <c r="E79" i="25"/>
  <c r="I169" i="25"/>
  <c r="D140" i="25"/>
  <c r="D99" i="25"/>
  <c r="I208" i="25"/>
  <c r="G190" i="25"/>
  <c r="E153" i="25"/>
  <c r="H91" i="25"/>
  <c r="F135" i="25"/>
  <c r="H70" i="25"/>
  <c r="G161" i="25"/>
  <c r="E103" i="25"/>
  <c r="C176" i="25"/>
  <c r="D147" i="25"/>
  <c r="H100" i="25"/>
  <c r="I179" i="25"/>
  <c r="D115" i="25"/>
  <c r="G64" i="25"/>
  <c r="G52" i="25"/>
  <c r="C43" i="25"/>
  <c r="H77" i="25"/>
  <c r="C5" i="25"/>
  <c r="F110" i="25"/>
  <c r="H36" i="25"/>
  <c r="H7" i="25"/>
  <c r="I113" i="25"/>
  <c r="E63" i="25"/>
  <c r="H56" i="25"/>
  <c r="G117" i="25"/>
  <c r="D91" i="25"/>
  <c r="D38" i="25"/>
  <c r="G74" i="25"/>
  <c r="F23" i="25"/>
  <c r="F27" i="25"/>
  <c r="E71" i="25"/>
  <c r="G5" i="25"/>
  <c r="H110" i="25"/>
  <c r="H72" i="25"/>
  <c r="C25" i="25"/>
  <c r="C39" i="25"/>
  <c r="H93" i="25"/>
  <c r="H54" i="25"/>
  <c r="D18" i="25"/>
  <c r="C90" i="25"/>
  <c r="D52" i="25"/>
  <c r="G15" i="25"/>
  <c r="I22" i="25"/>
  <c r="F37" i="25"/>
  <c r="F93" i="25"/>
  <c r="G55" i="25"/>
  <c r="C19" i="25"/>
  <c r="W88" i="23"/>
  <c r="W111" i="23"/>
  <c r="W112" i="23"/>
  <c r="W31" i="23"/>
  <c r="V117" i="23"/>
  <c r="V10" i="23"/>
  <c r="V53" i="23"/>
  <c r="V102" i="23"/>
  <c r="W73" i="23"/>
  <c r="V42" i="23"/>
  <c r="W113" i="23"/>
  <c r="W67" i="23"/>
  <c r="V32" i="23"/>
  <c r="V36" i="23"/>
  <c r="W8" i="23"/>
  <c r="I311" i="25"/>
  <c r="C263" i="25"/>
  <c r="H131" i="25"/>
  <c r="E225" i="25"/>
  <c r="D359" i="25"/>
  <c r="I340" i="25"/>
  <c r="G322" i="25"/>
  <c r="E251" i="25"/>
  <c r="E130" i="25"/>
  <c r="F288" i="25"/>
  <c r="C228" i="25"/>
  <c r="C351" i="25"/>
  <c r="G331" i="25"/>
  <c r="H293" i="25"/>
  <c r="D241" i="25"/>
  <c r="G231" i="25"/>
  <c r="D143" i="25"/>
  <c r="C287" i="25"/>
  <c r="H220" i="25"/>
  <c r="H165" i="25"/>
  <c r="E270" i="25"/>
  <c r="G220" i="25"/>
  <c r="D154" i="25"/>
  <c r="C154" i="25"/>
  <c r="G313" i="25"/>
  <c r="H260" i="25"/>
  <c r="H206" i="25"/>
  <c r="I62" i="25"/>
  <c r="E174" i="25"/>
  <c r="I315" i="25"/>
  <c r="F271" i="25"/>
  <c r="E220" i="25"/>
  <c r="I121" i="25"/>
  <c r="C193" i="25"/>
  <c r="G137" i="25"/>
  <c r="I240" i="25"/>
  <c r="F208" i="25"/>
  <c r="E183" i="25"/>
  <c r="D106" i="25"/>
  <c r="D311" i="25"/>
  <c r="G278" i="25"/>
  <c r="G239" i="25"/>
  <c r="C173" i="25"/>
  <c r="G209" i="25"/>
  <c r="D186" i="25"/>
  <c r="F116" i="25"/>
  <c r="F256" i="25"/>
  <c r="D212" i="25"/>
  <c r="G133" i="25"/>
  <c r="F284" i="25"/>
  <c r="I247" i="25"/>
  <c r="C212" i="25"/>
  <c r="G188" i="25"/>
  <c r="D116" i="25"/>
  <c r="D283" i="25"/>
  <c r="D244" i="25"/>
  <c r="G179" i="25"/>
  <c r="F130" i="25"/>
  <c r="H135" i="25"/>
  <c r="H76" i="25"/>
  <c r="G168" i="25"/>
  <c r="N167" i="25" s="1"/>
  <c r="H138" i="25"/>
  <c r="G96" i="25"/>
  <c r="H207" i="25"/>
  <c r="F189" i="25"/>
  <c r="C149" i="25"/>
  <c r="I86" i="25"/>
  <c r="I133" i="25"/>
  <c r="I67" i="25"/>
  <c r="E157" i="25"/>
  <c r="I98" i="25"/>
  <c r="H174" i="25"/>
  <c r="H145" i="25"/>
  <c r="E96" i="25"/>
  <c r="H170" i="25"/>
  <c r="C113" i="25"/>
  <c r="H52" i="25"/>
  <c r="H46" i="25"/>
  <c r="F33" i="25"/>
  <c r="G75" i="25"/>
  <c r="I163" i="25"/>
  <c r="C107" i="25"/>
  <c r="F22" i="25"/>
  <c r="E4" i="25"/>
  <c r="I111" i="25"/>
  <c r="I58" i="25"/>
  <c r="H53" i="25"/>
  <c r="E116" i="25"/>
  <c r="G89" i="25"/>
  <c r="C36" i="25"/>
  <c r="D73" i="25"/>
  <c r="D21" i="25"/>
  <c r="C6" i="25"/>
  <c r="I69" i="25"/>
  <c r="H3" i="25"/>
  <c r="F109" i="25"/>
  <c r="H66" i="25"/>
  <c r="C33" i="25"/>
  <c r="G36" i="25"/>
  <c r="E91" i="25"/>
  <c r="E52" i="25"/>
  <c r="H15" i="25"/>
  <c r="H88" i="25"/>
  <c r="H49" i="25"/>
  <c r="H10" i="25"/>
  <c r="F20" i="25"/>
  <c r="D36" i="25"/>
  <c r="D92" i="25"/>
  <c r="D53" i="25"/>
  <c r="G16" i="25"/>
  <c r="W96" i="23"/>
  <c r="W108" i="23"/>
  <c r="V87" i="23"/>
  <c r="W11" i="23"/>
  <c r="V105" i="23"/>
  <c r="W106" i="23"/>
  <c r="V49" i="23"/>
  <c r="V86" i="23"/>
  <c r="W65" i="23"/>
  <c r="V30" i="23"/>
  <c r="W109" i="23"/>
  <c r="W47" i="23"/>
  <c r="V28" i="23"/>
  <c r="V24" i="23"/>
  <c r="W4" i="23"/>
  <c r="D267" i="25"/>
  <c r="I173" i="25"/>
  <c r="E335" i="25"/>
  <c r="F310" i="25"/>
  <c r="F258" i="25"/>
  <c r="D124" i="25"/>
  <c r="I222" i="25"/>
  <c r="C358" i="25"/>
  <c r="H339" i="25"/>
  <c r="F317" i="25"/>
  <c r="F246" i="25"/>
  <c r="H121" i="25"/>
  <c r="H284" i="25"/>
  <c r="D225" i="25"/>
  <c r="I349" i="25"/>
  <c r="F330" i="25"/>
  <c r="C292" i="25"/>
  <c r="C236" i="25"/>
  <c r="D217" i="25"/>
  <c r="C138" i="25"/>
  <c r="F285" i="25"/>
  <c r="D219" i="25"/>
  <c r="E154" i="25"/>
  <c r="I268" i="25"/>
  <c r="C219" i="25"/>
  <c r="F150" i="25"/>
  <c r="I149" i="25"/>
  <c r="I309" i="25"/>
  <c r="I255" i="25"/>
  <c r="I204" i="25"/>
  <c r="G34" i="25"/>
  <c r="F171" i="25"/>
  <c r="D312" i="25"/>
  <c r="I266" i="25"/>
  <c r="F214" i="25"/>
  <c r="I114" i="25"/>
  <c r="E190" i="25"/>
  <c r="H134" i="25"/>
  <c r="F238" i="25"/>
  <c r="D207" i="25"/>
  <c r="I181" i="25"/>
  <c r="I97" i="25"/>
  <c r="C310" i="25"/>
  <c r="D276" i="25"/>
  <c r="E238" i="25"/>
  <c r="E171" i="25"/>
  <c r="E208" i="25"/>
  <c r="G184" i="25"/>
  <c r="H112" i="25"/>
  <c r="C254" i="25"/>
  <c r="C203" i="25"/>
  <c r="G128" i="25"/>
  <c r="C282" i="25"/>
  <c r="F245" i="25"/>
  <c r="H210" i="25"/>
  <c r="E187" i="25"/>
  <c r="G112" i="25"/>
  <c r="H280" i="25"/>
  <c r="I242" i="25"/>
  <c r="C178" i="25"/>
  <c r="F128" i="25"/>
  <c r="E134" i="25"/>
  <c r="C71" i="25"/>
  <c r="I165" i="25"/>
  <c r="C137" i="25"/>
  <c r="F76" i="25"/>
  <c r="G206" i="25"/>
  <c r="E188" i="25"/>
  <c r="F138" i="25"/>
  <c r="E84" i="25"/>
  <c r="F132" i="25"/>
  <c r="I64" i="25"/>
  <c r="G154" i="25"/>
  <c r="G86" i="25"/>
  <c r="F173" i="25"/>
  <c r="D144" i="25"/>
  <c r="G93" i="25"/>
  <c r="D164" i="25"/>
  <c r="E111" i="25"/>
  <c r="C47" i="25"/>
  <c r="G40" i="25"/>
  <c r="H30" i="25"/>
  <c r="G73" i="25"/>
  <c r="F161" i="25"/>
  <c r="C105" i="25"/>
  <c r="H19" i="25"/>
  <c r="H163" i="25"/>
  <c r="E110" i="25"/>
  <c r="G42" i="25"/>
  <c r="H51" i="25"/>
  <c r="C115" i="25"/>
  <c r="D88" i="25"/>
  <c r="D32" i="25"/>
  <c r="C70" i="25"/>
  <c r="I18" i="25"/>
  <c r="E121" i="25"/>
  <c r="E65" i="25"/>
  <c r="E129" i="25"/>
  <c r="D108" i="25"/>
  <c r="E62" i="25"/>
  <c r="G30" i="25"/>
  <c r="D34" i="25"/>
  <c r="I88" i="25"/>
  <c r="C51" i="25"/>
  <c r="F14" i="25"/>
  <c r="E86" i="25"/>
  <c r="E47" i="25"/>
  <c r="I5" i="25"/>
  <c r="C18" i="25"/>
  <c r="H33" i="25"/>
  <c r="H89" i="25"/>
  <c r="H50" i="25"/>
  <c r="D14" i="25"/>
  <c r="V67" i="23"/>
  <c r="V83" i="23"/>
  <c r="W72" i="23"/>
  <c r="V106" i="23"/>
  <c r="V93" i="23"/>
  <c r="W94" i="23"/>
  <c r="V45" i="23"/>
  <c r="V70" i="23"/>
  <c r="W57" i="23"/>
  <c r="V18" i="23"/>
  <c r="W101" i="23"/>
  <c r="W23" i="23"/>
  <c r="V20" i="23"/>
  <c r="W64" i="23"/>
  <c r="H256" i="25"/>
  <c r="H155" i="25"/>
  <c r="D334" i="25"/>
  <c r="I305" i="25"/>
  <c r="C247" i="25"/>
  <c r="D114" i="25"/>
  <c r="G219" i="25"/>
  <c r="I356" i="25"/>
  <c r="G338" i="25"/>
  <c r="D313" i="25"/>
  <c r="C244" i="25"/>
  <c r="C54" i="25"/>
  <c r="H282" i="25"/>
  <c r="F219" i="25"/>
  <c r="H348" i="25"/>
  <c r="E329" i="25"/>
  <c r="D290" i="25"/>
  <c r="F230" i="25"/>
  <c r="G213" i="25"/>
  <c r="E133" i="25"/>
  <c r="C269" i="25"/>
  <c r="E215" i="25"/>
  <c r="H150" i="25"/>
  <c r="H265" i="25"/>
  <c r="D215" i="25"/>
  <c r="F142" i="25"/>
  <c r="I145" i="25"/>
  <c r="F307" i="25"/>
  <c r="E252" i="25"/>
  <c r="F202" i="25"/>
  <c r="C245" i="25"/>
  <c r="H156" i="25"/>
  <c r="H309" i="25"/>
  <c r="F265" i="25"/>
  <c r="H212" i="25"/>
  <c r="D110" i="25"/>
  <c r="C189" i="25"/>
  <c r="I131" i="25"/>
  <c r="D237" i="25"/>
  <c r="I205" i="25"/>
  <c r="D173" i="25"/>
  <c r="I89" i="25"/>
  <c r="I308" i="25"/>
  <c r="I274" i="25"/>
  <c r="I235" i="25"/>
  <c r="D169" i="25"/>
  <c r="C207" i="25"/>
  <c r="D183" i="25"/>
  <c r="C109" i="25"/>
  <c r="G251" i="25"/>
  <c r="I193" i="25"/>
  <c r="G122" i="25"/>
  <c r="G279" i="25"/>
  <c r="C243" i="25"/>
  <c r="F209" i="25"/>
  <c r="F184" i="25"/>
  <c r="H108" i="25"/>
  <c r="F279" i="25"/>
  <c r="F240" i="25"/>
  <c r="E176" i="25"/>
  <c r="H118" i="25"/>
  <c r="H132" i="25"/>
  <c r="H62" i="25"/>
  <c r="D163" i="25"/>
  <c r="G135" i="25"/>
  <c r="I70" i="25"/>
  <c r="F205" i="25"/>
  <c r="D187" i="25"/>
  <c r="C134" i="25"/>
  <c r="E81" i="25"/>
  <c r="C131" i="25"/>
  <c r="I61" i="25"/>
  <c r="D153" i="25"/>
  <c r="C84" i="25"/>
  <c r="D172" i="25"/>
  <c r="H142" i="25"/>
  <c r="D86" i="25"/>
  <c r="E161" i="25"/>
  <c r="D109" i="25"/>
  <c r="G35" i="25"/>
  <c r="F34" i="25"/>
  <c r="G23" i="25"/>
  <c r="I71" i="25"/>
  <c r="D160" i="25"/>
  <c r="G97" i="25"/>
  <c r="C16" i="25"/>
  <c r="F162" i="25"/>
  <c r="G108" i="25"/>
  <c r="D39" i="25"/>
  <c r="D50" i="25"/>
  <c r="H113" i="25"/>
  <c r="H86" i="25"/>
  <c r="I29" i="25"/>
  <c r="D67" i="25"/>
  <c r="C17" i="25"/>
  <c r="F113" i="25"/>
  <c r="I63" i="25"/>
  <c r="D128" i="25"/>
  <c r="I106" i="25"/>
  <c r="I60" i="25"/>
  <c r="E29" i="25"/>
  <c r="H31" i="25"/>
  <c r="G87" i="25"/>
  <c r="G48" i="25"/>
  <c r="D7" i="25"/>
  <c r="I83" i="25"/>
  <c r="I44" i="25"/>
  <c r="E53" i="25"/>
  <c r="H16" i="25"/>
  <c r="E31" i="25"/>
  <c r="E87" i="25"/>
  <c r="E48" i="25"/>
  <c r="H11" i="25"/>
  <c r="V107" i="23"/>
  <c r="V95" i="23"/>
  <c r="V99" i="23"/>
  <c r="V90" i="23"/>
  <c r="V77" i="23"/>
  <c r="W82" i="23"/>
  <c r="V37" i="23"/>
  <c r="V54" i="23"/>
  <c r="W49" i="23"/>
  <c r="W118" i="23"/>
  <c r="W93" i="23"/>
  <c r="V116" i="23"/>
  <c r="V16" i="23"/>
  <c r="W60" i="23"/>
  <c r="R24" i="17"/>
  <c r="U12" i="17"/>
  <c r="R12" i="17"/>
  <c r="G36" i="17"/>
  <c r="G29" i="17"/>
  <c r="H20" i="17"/>
  <c r="H184" i="2"/>
  <c r="H70" i="2"/>
  <c r="H91" i="2"/>
  <c r="H107" i="2"/>
  <c r="H36" i="2"/>
  <c r="H139" i="2"/>
  <c r="H94" i="2"/>
  <c r="H95" i="2"/>
  <c r="H92" i="2"/>
  <c r="H216" i="2"/>
  <c r="H76" i="2"/>
  <c r="H181" i="2"/>
  <c r="H101" i="2"/>
  <c r="H142" i="2"/>
  <c r="H30" i="2"/>
  <c r="H43" i="2"/>
  <c r="H93" i="2"/>
  <c r="H87" i="2"/>
  <c r="H129" i="2"/>
  <c r="H147" i="2"/>
  <c r="H144" i="2"/>
  <c r="H146" i="2"/>
  <c r="H195" i="2"/>
  <c r="H145" i="2"/>
  <c r="H224" i="2"/>
  <c r="H4" i="2"/>
  <c r="H34" i="2"/>
  <c r="H159" i="2"/>
  <c r="H134" i="2"/>
  <c r="H150" i="2"/>
  <c r="H23" i="2"/>
  <c r="H160" i="2"/>
  <c r="H104" i="2"/>
  <c r="H25" i="2"/>
  <c r="H205" i="2"/>
  <c r="H152" i="2"/>
  <c r="H85" i="2"/>
  <c r="H84" i="2"/>
  <c r="H165" i="2"/>
  <c r="H82" i="2"/>
  <c r="H166" i="2"/>
  <c r="H168" i="2"/>
  <c r="H162" i="2"/>
  <c r="H123" i="2"/>
  <c r="H59" i="2"/>
  <c r="H32" i="2"/>
  <c r="H120" i="2"/>
  <c r="H24" i="2"/>
  <c r="H190" i="2"/>
  <c r="H31" i="2"/>
  <c r="H39" i="2"/>
  <c r="H17" i="2"/>
  <c r="H5" i="2"/>
  <c r="H97" i="2"/>
  <c r="H135" i="2"/>
  <c r="H169" i="2"/>
  <c r="H154" i="2"/>
  <c r="H3" i="2"/>
  <c r="H109" i="2"/>
  <c r="H221" i="2"/>
  <c r="L547" i="25" l="1"/>
  <c r="M300" i="25"/>
  <c r="M167" i="25"/>
  <c r="L101" i="25"/>
  <c r="M218" i="25"/>
  <c r="M82" i="25"/>
  <c r="M101" i="25"/>
  <c r="M547" i="25"/>
  <c r="J451" i="25"/>
  <c r="N1" i="25"/>
  <c r="J547" i="25"/>
  <c r="N622" i="25"/>
  <c r="L175" i="25"/>
  <c r="J136" i="25"/>
  <c r="K167" i="25"/>
  <c r="M68" i="25"/>
  <c r="N333" i="25"/>
  <c r="N175" i="25"/>
  <c r="M175" i="25"/>
  <c r="K175" i="25"/>
  <c r="K13" i="25"/>
  <c r="L13" i="25"/>
  <c r="J101" i="25"/>
  <c r="N547" i="25"/>
  <c r="K547" i="25"/>
  <c r="J82" i="25"/>
  <c r="M13" i="25"/>
  <c r="L249" i="25"/>
  <c r="N68" i="25"/>
  <c r="K101" i="25"/>
  <c r="J13" i="25"/>
  <c r="M451" i="25"/>
  <c r="K82" i="25"/>
  <c r="M333" i="25"/>
  <c r="K622" i="25"/>
  <c r="M622" i="25"/>
  <c r="L167" i="25"/>
  <c r="N249" i="25"/>
  <c r="M136" i="25"/>
  <c r="J68" i="25"/>
  <c r="K136" i="25"/>
  <c r="J175" i="25"/>
  <c r="L68" i="25"/>
  <c r="N9" i="25"/>
  <c r="K333" i="25"/>
  <c r="L218" i="25"/>
  <c r="K1" i="25"/>
  <c r="M249" i="25"/>
  <c r="N101" i="25"/>
  <c r="J1" i="25"/>
  <c r="L451" i="25"/>
  <c r="N300" i="25"/>
  <c r="K249" i="25"/>
  <c r="N218" i="25"/>
  <c r="K218" i="25"/>
  <c r="N136" i="25"/>
  <c r="J218" i="25"/>
  <c r="K68" i="25"/>
  <c r="L82" i="25"/>
  <c r="K300" i="25"/>
  <c r="L1" i="25"/>
  <c r="L622" i="25"/>
  <c r="J622" i="25"/>
  <c r="L136" i="25"/>
  <c r="N451" i="25"/>
  <c r="J300" i="25"/>
  <c r="N13" i="25"/>
  <c r="L333" i="25"/>
  <c r="K451" i="25"/>
  <c r="N82" i="25"/>
  <c r="J167" i="25"/>
  <c r="I6" i="19" a="1"/>
  <c r="F14" i="19" a="1"/>
  <c r="U12" i="19" a="1"/>
  <c r="K14" i="19" a="1"/>
  <c r="R12" i="19" a="1"/>
  <c r="R12" i="19" l="1"/>
  <c r="K14" i="19"/>
  <c r="U12" i="19"/>
  <c r="F14" i="19"/>
  <c r="I6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B71BDF-106B-45DA-9311-33839F6CB9D7}" keepAlive="1" name="Consulta - Filmes" description="Conexão com a consulta 'Filmes' na pasta de trabalho." type="5" refreshedVersion="8" background="1" saveData="1">
    <dbPr connection="Provider=Microsoft.Mashup.OleDb.1;Data Source=$Workbook$;Location=Filmes;Extended Properties=&quot;&quot;" command="SELECT * FROM [Filmes]"/>
  </connection>
  <connection id="2" xr16:uid="{8B5983A1-8A8B-4101-8C94-EE2CF096C755}" keepAlive="1" name="Consulta - Generos (2)" description="Conexão com a consulta 'Generos (2)' na pasta de trabalho." type="5" refreshedVersion="8" background="1" saveData="1">
    <dbPr connection="Provider=Microsoft.Mashup.OleDb.1;Data Source=$Workbook$;Location=&quot;Generos (2)&quot;;Extended Properties=&quot;&quot;" command="SELECT * FROM [Generos (2)]"/>
  </connection>
  <connection id="3" xr16:uid="{0EA07C1C-D5E0-4837-B77B-5F2F9D0E529B}" keepAlive="1" name="Consulta - Generos (3)" description="Conexão com a consulta 'Generos (3)' na pasta de trabalho." type="5" refreshedVersion="8" background="1" saveData="1">
    <dbPr connection="Provider=Microsoft.Mashup.OleDb.1;Data Source=$Workbook$;Location=&quot;Generos (3)&quot;;Extended Properties=&quot;&quot;" command="SELECT * FROM [Generos (3)]"/>
  </connection>
  <connection id="4" xr16:uid="{E3CFCA8E-C59D-41E0-90F2-29A890B833FC}" keepAlive="1" name="Consulta - Generos (4)" description="Conexão com a consulta 'Generos (4)' na pasta de trabalho." type="5" refreshedVersion="8" background="1" saveData="1">
    <dbPr connection="Provider=Microsoft.Mashup.OleDb.1;Data Source=$Workbook$;Location=&quot;Generos (4)&quot;;Extended Properties=&quot;&quot;" command="SELECT * FROM [Generos (4)]"/>
  </connection>
  <connection id="5" xr16:uid="{3B32D211-7DE4-49DE-BB4D-98EFA5539DDA}" keepAlive="1" name="Consulta - Notas" description="Conexão com a consulta 'Notas' na pasta de trabalho." type="5" refreshedVersion="8" background="1" saveData="1">
    <dbPr connection="Provider=Microsoft.Mashup.OleDb.1;Data Source=$Workbook$;Location=Notas;Extended Properties=&quot;&quot;" command="SELECT * FROM [Notas]"/>
  </connection>
  <connection id="6" xr16:uid="{270103A9-6F12-4FD9-AF4F-797BFC5FBDC3}" keepAlive="1" name="Consulta - Resenhas" description="Conexão com a consulta 'Resenhas' na pasta de trabalho." type="5" refreshedVersion="8" background="1" saveData="1">
    <dbPr connection="Provider=Microsoft.Mashup.OleDb.1;Data Source=$Workbook$;Location=Resenhas;Extended Properties=&quot;&quot;" command="SELECT * FROM [Resenhas]"/>
  </connection>
  <connection id="7" xr16:uid="{933CCCC0-919C-4C0A-9F71-8698A708A141}" keepAlive="1" name="Consulta - Resenhas (2)" description="Conexão com a consulta 'Resenhas (2)' na pasta de trabalho." type="5" refreshedVersion="8" background="1" saveData="1">
    <dbPr connection="Provider=Microsoft.Mashup.OleDb.1;Data Source=$Workbook$;Location=&quot;Resenhas (2)&quot;;Extended Properties=&quot;&quot;" command="SELECT * FROM [Resenhas (2)]"/>
  </connection>
  <connection id="8" xr16:uid="{9EEC95E4-7B62-46AD-9F9B-D3484FB5F020}" keepAlive="1" name="ThisWorkbookDataModel" description="Modelo de Dad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EDD728AF-3D5D-4335-B697-1424D7E3F8A8}" name="WorksheetConnection_Excel planilhas.xlsx!Filmes" type="102" refreshedVersion="8" minRefreshableVersion="5">
    <extLst>
      <ext xmlns:x15="http://schemas.microsoft.com/office/spreadsheetml/2010/11/main" uri="{DE250136-89BD-433C-8126-D09CA5730AF9}">
        <x15:connection id="Filmes">
          <x15:rangePr sourceName="_xlcn.WorksheetConnection_Excelplanilhas.xlsxFilmes"/>
        </x15:connection>
      </ext>
    </extLst>
  </connection>
  <connection id="10" xr16:uid="{4558519A-508A-48A6-BC59-B30EB31EF87F}" name="WorksheetConnection_Excel planilhas.xlsx!Generos" type="102" refreshedVersion="8" minRefreshableVersion="5">
    <extLst>
      <ext xmlns:x15="http://schemas.microsoft.com/office/spreadsheetml/2010/11/main" uri="{DE250136-89BD-433C-8126-D09CA5730AF9}">
        <x15:connection id="Generos">
          <x15:rangePr sourceName="_xlcn.WorksheetConnection_Excelplanilhas.xlsxGeneros"/>
        </x15:connection>
      </ext>
    </extLst>
  </connection>
  <connection id="11" xr16:uid="{228B3ABC-097E-47AB-819A-6FC3E3E65A6D}" name="WorksheetConnection_Excel planilhas.xlsx!Resenhas" type="102" refreshedVersion="8" minRefreshableVersion="5">
    <extLst>
      <ext xmlns:x15="http://schemas.microsoft.com/office/spreadsheetml/2010/11/main" uri="{DE250136-89BD-433C-8126-D09CA5730AF9}">
        <x15:connection id="Resenhas">
          <x15:rangePr sourceName="_xlcn.WorksheetConnection_Excelplanilhas.xlsxResenhas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<sst xmlns="http://schemas.openxmlformats.org/spreadsheetml/2006/main" count="9946" uniqueCount="1667">
  <si>
    <t>nome</t>
  </si>
  <si>
    <t>ano de estreia</t>
  </si>
  <si>
    <t>avaliação</t>
  </si>
  <si>
    <t>classificação</t>
  </si>
  <si>
    <t>orçamento</t>
  </si>
  <si>
    <t>receita</t>
  </si>
  <si>
    <t>Divertida Mente 2</t>
  </si>
  <si>
    <t>L</t>
  </si>
  <si>
    <t>Planeta dos Macacos: O Reinado</t>
  </si>
  <si>
    <t>14</t>
  </si>
  <si>
    <t>Divertida Mente</t>
  </si>
  <si>
    <t>Bad Boys: Até o Fim</t>
  </si>
  <si>
    <t>R</t>
  </si>
  <si>
    <t>Amigos Imaginários</t>
  </si>
  <si>
    <t>Godzilla e Kong: O Novo Império</t>
  </si>
  <si>
    <t>PG-13</t>
  </si>
  <si>
    <t>Guerra Civil</t>
  </si>
  <si>
    <t>18</t>
  </si>
  <si>
    <t>Kung Fu Panda 4</t>
  </si>
  <si>
    <t>O Tarô da Morte</t>
  </si>
  <si>
    <t>O Dublê</t>
  </si>
  <si>
    <t>Duna: Parte Dois</t>
  </si>
  <si>
    <t>Furiosa: Uma Saga Mad Max</t>
  </si>
  <si>
    <t>16</t>
  </si>
  <si>
    <t>Bad Boys Para Sempre</t>
  </si>
  <si>
    <t>A Primeira Profecia</t>
  </si>
  <si>
    <t>Garfield - Fora de Casa</t>
  </si>
  <si>
    <t>Patos!</t>
  </si>
  <si>
    <t>Godzilla Minus One</t>
  </si>
  <si>
    <t>12</t>
  </si>
  <si>
    <t>Imaculada</t>
  </si>
  <si>
    <t>Assassino por Acaso</t>
  </si>
  <si>
    <t>I Saw the TV Glow</t>
  </si>
  <si>
    <t>Os Bad Boys</t>
  </si>
  <si>
    <t>Ghostbusters: Apocalipse de Gelo</t>
  </si>
  <si>
    <t>Contra o Mundo</t>
  </si>
  <si>
    <t>Velozes &amp; Furiosos 10</t>
  </si>
  <si>
    <t>Oppenheimer</t>
  </si>
  <si>
    <t>Madame Teia</t>
  </si>
  <si>
    <t>Alienoid</t>
  </si>
  <si>
    <t>Batman</t>
  </si>
  <si>
    <t>Tenet</t>
  </si>
  <si>
    <t>Entrevista com o Demônio</t>
  </si>
  <si>
    <t>Caça-Fantasmas</t>
  </si>
  <si>
    <t>10</t>
  </si>
  <si>
    <t>Abigail</t>
  </si>
  <si>
    <t>Os Bad Boys II</t>
  </si>
  <si>
    <t>Duna</t>
  </si>
  <si>
    <t>Elementos</t>
  </si>
  <si>
    <t>O Exterminador do Futuro</t>
  </si>
  <si>
    <t>Mulher-Maravilha</t>
  </si>
  <si>
    <t>Thor: Ragnarok</t>
  </si>
  <si>
    <t>The Flash</t>
  </si>
  <si>
    <t>Barbie</t>
  </si>
  <si>
    <t>Matrix</t>
  </si>
  <si>
    <t>Wish: O Poder dos Desejos</t>
  </si>
  <si>
    <t>Alien: O Oitavo Passageiro</t>
  </si>
  <si>
    <t>Super Mario Bros. O Filme</t>
  </si>
  <si>
    <t>Deadpool</t>
  </si>
  <si>
    <t>Wonka</t>
  </si>
  <si>
    <t>Coringa</t>
  </si>
  <si>
    <t>As Marvels</t>
  </si>
  <si>
    <t>Zona de Risco</t>
  </si>
  <si>
    <t>Red: Crescer é Uma Fera</t>
  </si>
  <si>
    <t>Capitã Marvel</t>
  </si>
  <si>
    <t>X: A Marca da Morte</t>
  </si>
  <si>
    <t>Interestelar</t>
  </si>
  <si>
    <t>Os Três Mosqueteiros: Milady</t>
  </si>
  <si>
    <t>TP</t>
  </si>
  <si>
    <t>Logan</t>
  </si>
  <si>
    <t>Aquaman</t>
  </si>
  <si>
    <t>Garfield: O Filme</t>
  </si>
  <si>
    <t>PG</t>
  </si>
  <si>
    <t>John Wick 4: Baba Yaga</t>
  </si>
  <si>
    <t>Pulp Fiction: Tempo de Violência</t>
  </si>
  <si>
    <t>Homem de Ferro 2</t>
  </si>
  <si>
    <t>Pantera Negra</t>
  </si>
  <si>
    <t>Serenity: A Luta Pelo Amanhã</t>
  </si>
  <si>
    <t>Donzela</t>
  </si>
  <si>
    <t>Todos Menos Você</t>
  </si>
  <si>
    <t>2001: Uma Odisséia no Espaço</t>
  </si>
  <si>
    <t>Transformers: O Despertar das Feras</t>
  </si>
  <si>
    <t>Guerra nas Estrelas</t>
  </si>
  <si>
    <t>Rocky: Um Lutador</t>
  </si>
  <si>
    <t>Homem-Aranha: Através do Aranhaverso</t>
  </si>
  <si>
    <t>Planeta dos Macacos: O Confronto</t>
  </si>
  <si>
    <t>Venom</t>
  </si>
  <si>
    <t>Donnie Darko</t>
  </si>
  <si>
    <t>Vingadores: Guerra Infinita</t>
  </si>
  <si>
    <t>Homem-Aranha: Sem Volta Para Casa</t>
  </si>
  <si>
    <t>O Predador</t>
  </si>
  <si>
    <t>Planeta dos Macacos: A Guerra</t>
  </si>
  <si>
    <t>Alien: Covenant</t>
  </si>
  <si>
    <t>A Origem</t>
  </si>
  <si>
    <t>A Chegada</t>
  </si>
  <si>
    <t>Con Air: A Rota da Fuga</t>
  </si>
  <si>
    <t>007: Contra Spectre</t>
  </si>
  <si>
    <t>Green Book: O Guia</t>
  </si>
  <si>
    <t>Gravidade</t>
  </si>
  <si>
    <t>A Caçada</t>
  </si>
  <si>
    <t>Superman: O Filme</t>
  </si>
  <si>
    <t>Gato de Botas 2: O Último Pedido</t>
  </si>
  <si>
    <t>Maze Runner: Correr ou Morrer</t>
  </si>
  <si>
    <t>Triplo X</t>
  </si>
  <si>
    <t>Deadpool 2</t>
  </si>
  <si>
    <t>RoboCop - O Policial do Futuro</t>
  </si>
  <si>
    <t>Missão: Impossível - Acerto de Contas Parte 1</t>
  </si>
  <si>
    <t>Beekeeper: Rede de Vingança</t>
  </si>
  <si>
    <t>Mad Max: Estrada da Fúria</t>
  </si>
  <si>
    <t>Coraline e o Mundo Secreto</t>
  </si>
  <si>
    <t>SPY x FAMILY - CÓDIGO: Branco</t>
  </si>
  <si>
    <t>Morbius</t>
  </si>
  <si>
    <t>Um Laço de Amor</t>
  </si>
  <si>
    <t>Fragmentado</t>
  </si>
  <si>
    <t>Megatubarão 2</t>
  </si>
  <si>
    <t>Um Lugar Silencioso - Parte II</t>
  </si>
  <si>
    <t>Aquaman 2: O Reino Perdido</t>
  </si>
  <si>
    <t>Baywatch: S.O.S. Malibu</t>
  </si>
  <si>
    <t>X-Men: Fênix Negra</t>
  </si>
  <si>
    <t>Em Ritmo de Fuga</t>
  </si>
  <si>
    <t>Cidade das Sombras</t>
  </si>
  <si>
    <t>Cidadão Kane</t>
  </si>
  <si>
    <t>Doutor Estranho</t>
  </si>
  <si>
    <t>Pleasure</t>
  </si>
  <si>
    <t>15</t>
  </si>
  <si>
    <t>Shrek</t>
  </si>
  <si>
    <t>Um Lugar Silencioso</t>
  </si>
  <si>
    <t>Jogos Vorazes: A Cantiga dos Pássaros e das Serpentes</t>
  </si>
  <si>
    <t>Resistência</t>
  </si>
  <si>
    <t>Encanto</t>
  </si>
  <si>
    <t>Rivais</t>
  </si>
  <si>
    <t>O Juiz</t>
  </si>
  <si>
    <t>Babilônia</t>
  </si>
  <si>
    <t>Halloween</t>
  </si>
  <si>
    <t>Os Mercenários 4</t>
  </si>
  <si>
    <t>Creepshow: Arrepio do Medo</t>
  </si>
  <si>
    <t>Taxi Driver: Motorista de Táxi</t>
  </si>
  <si>
    <t>Homem-Aranha: De Volta ao Lar</t>
  </si>
  <si>
    <t>Harry Potter e a Pedra Filosofal</t>
  </si>
  <si>
    <t>Meu Malvado Favorito</t>
  </si>
  <si>
    <t>Viúva Negra</t>
  </si>
  <si>
    <t>Five Nights at Freddy's - O Pesadelo Sem Fim</t>
  </si>
  <si>
    <t>Operação Big Hero</t>
  </si>
  <si>
    <t>Avatar: O Caminho da Água</t>
  </si>
  <si>
    <t>Imaginário: Brinquedo Diabólico</t>
  </si>
  <si>
    <t>A Freira 2</t>
  </si>
  <si>
    <t>Scarface</t>
  </si>
  <si>
    <t>O Esquadrão Suicida</t>
  </si>
  <si>
    <t>Origin</t>
  </si>
  <si>
    <t>Logan Lucky: Roubo em Família</t>
  </si>
  <si>
    <t>Tubarão</t>
  </si>
  <si>
    <t>Som da Liberdade</t>
  </si>
  <si>
    <t>Silêncio</t>
  </si>
  <si>
    <t>Liga da Justiça</t>
  </si>
  <si>
    <t>Seven: Os Sete Crimes Capitais</t>
  </si>
  <si>
    <t>Missão: Impossível - Efeito Fallout</t>
  </si>
  <si>
    <t>O Protetor: Capítulo Final</t>
  </si>
  <si>
    <t>Vingadores: Ultimato</t>
  </si>
  <si>
    <t>IT: Capítulo Dois</t>
  </si>
  <si>
    <t>Desejo de Matar</t>
  </si>
  <si>
    <t>Viva: A Vida é uma Festa</t>
  </si>
  <si>
    <t>Um Sonho de Liberdade</t>
  </si>
  <si>
    <t>Herói por Encomenda</t>
  </si>
  <si>
    <t>O Hobbit: A Batalha dos Cinco Exércitos</t>
  </si>
  <si>
    <t>O Senhor dos Anéis: A Sociedade do Anel</t>
  </si>
  <si>
    <t>Top Gun: Maverick</t>
  </si>
  <si>
    <t>Os Vingadores: The Avengers</t>
  </si>
  <si>
    <t>A Profecia</t>
  </si>
  <si>
    <t>A Pequena Sereia</t>
  </si>
  <si>
    <t>Creed III</t>
  </si>
  <si>
    <t>Titanic</t>
  </si>
  <si>
    <t>Monstros S.A.</t>
  </si>
  <si>
    <t>O Vingador do Futuro</t>
  </si>
  <si>
    <t>Venom: Tempo de Carnificina</t>
  </si>
  <si>
    <t>Conta Comigo</t>
  </si>
  <si>
    <t>A Freira</t>
  </si>
  <si>
    <t>A Múmia</t>
  </si>
  <si>
    <t>As Crônicas de Nárnia: O Leão, a Feiticeira e o Guarda-Roupa</t>
  </si>
  <si>
    <t>Piratas do Caribe: A Maldição do Pérola Negra</t>
  </si>
  <si>
    <t>Guardiões da Galáxia: Vol. 3</t>
  </si>
  <si>
    <t>Minions 2: A Origem de Gru</t>
  </si>
  <si>
    <t>Pobres Criaturas</t>
  </si>
  <si>
    <t>Pantera Negra: Wakanda para Sempre</t>
  </si>
  <si>
    <t>Jurassic World: Domínio</t>
  </si>
  <si>
    <t>Chinatown</t>
  </si>
  <si>
    <t>Coração Satânico</t>
  </si>
  <si>
    <t>Shrek 2</t>
  </si>
  <si>
    <t>It: A Coisa</t>
  </si>
  <si>
    <t>Up: Altas Aventuras</t>
  </si>
  <si>
    <t>Toy Story: Um Mundo de Aventuras</t>
  </si>
  <si>
    <t>Harry Potter e o Prisioneiro de Azkaban</t>
  </si>
  <si>
    <t>Forrest Gump: O Contador de Histórias</t>
  </si>
  <si>
    <t>Os Caça-Fantasmas</t>
  </si>
  <si>
    <t>Napoleão</t>
  </si>
  <si>
    <t>O Cruel Ministério da Guerra</t>
  </si>
  <si>
    <t>Fuga no Século 23</t>
  </si>
  <si>
    <t>O Rei Leão</t>
  </si>
  <si>
    <t>Sonic 2: O Filme</t>
  </si>
  <si>
    <t>Invocação do Mal</t>
  </si>
  <si>
    <t>Até o Último Homem</t>
  </si>
  <si>
    <t>Assassinos da Lua das Flores</t>
  </si>
  <si>
    <t>Invocação do Mal 3: A Ordem do Demônio</t>
  </si>
  <si>
    <t>Shazam!</t>
  </si>
  <si>
    <t>Corra!</t>
  </si>
  <si>
    <t>Jurassic World: Reino Ameaçado</t>
  </si>
  <si>
    <t>Meu Malvado Favorito 2</t>
  </si>
  <si>
    <t>A Guerra do Amanhã</t>
  </si>
  <si>
    <t>Mulher-Maravilha 1984</t>
  </si>
  <si>
    <t>Arranha-Céu: Coragem Sem Limite</t>
  </si>
  <si>
    <t>Jogos Mortais X</t>
  </si>
  <si>
    <t>Argylle: O Superespião</t>
  </si>
  <si>
    <t>Star Trek: Sem Fronteiras</t>
  </si>
  <si>
    <t>O Segredo do Abismo</t>
  </si>
  <si>
    <t>Os Bons Companheiros</t>
  </si>
  <si>
    <t>Besouro Azul</t>
  </si>
  <si>
    <t>Meu Amigo Robô</t>
  </si>
  <si>
    <t>Homem de Ferro 3</t>
  </si>
  <si>
    <t>Thor: Amor e Trovão</t>
  </si>
  <si>
    <t>Fúria Primitiva</t>
  </si>
  <si>
    <t>Harry Potter e o Cálice de Fogo</t>
  </si>
  <si>
    <t>Planeta dos Macacos: A Origem</t>
  </si>
  <si>
    <t>A Experiência</t>
  </si>
  <si>
    <t>Sing 2</t>
  </si>
  <si>
    <t>O Senhor dos Anéis: O Retorno do Rei</t>
  </si>
  <si>
    <t>Creed II</t>
  </si>
  <si>
    <t>Lady Bird - A Hora de Voar</t>
  </si>
  <si>
    <t>Como Eu Era Antes de Você</t>
  </si>
  <si>
    <t>Anônimo</t>
  </si>
  <si>
    <t>Harry Potter e a Câmara Secreta</t>
  </si>
  <si>
    <t>Gênio Indomável</t>
  </si>
  <si>
    <t>A Chamada</t>
  </si>
  <si>
    <t>A Morte do Demônio: A Ascensão</t>
  </si>
  <si>
    <t>Grease: Nos Tempos da Brilhantina</t>
  </si>
  <si>
    <t>Harry Potter e as Relíquias da Morte - Parte 2</t>
  </si>
  <si>
    <t>Guardiões da Galáxia - Vol. 2</t>
  </si>
  <si>
    <t>Meu Malvado Favorito 3</t>
  </si>
  <si>
    <t>Piratas do Caribe: O Baú da Morte</t>
  </si>
  <si>
    <t>Cinquenta Tons de Cinza</t>
  </si>
  <si>
    <t>A Garota de Miller</t>
  </si>
  <si>
    <t>Chappie</t>
  </si>
  <si>
    <t>Harry Potter e o Enigma do Príncipe</t>
  </si>
  <si>
    <t>Filme</t>
  </si>
  <si>
    <t>Animação</t>
  </si>
  <si>
    <t>Família</t>
  </si>
  <si>
    <t>Aventura</t>
  </si>
  <si>
    <t>Comédia</t>
  </si>
  <si>
    <t>Ficção científica</t>
  </si>
  <si>
    <t>Ação</t>
  </si>
  <si>
    <t>Drama</t>
  </si>
  <si>
    <t>Crime</t>
  </si>
  <si>
    <t>Fantasia</t>
  </si>
  <si>
    <t>Guerra</t>
  </si>
  <si>
    <t>Terror</t>
  </si>
  <si>
    <t>Mistério</t>
  </si>
  <si>
    <t>Romance</t>
  </si>
  <si>
    <t>História</t>
  </si>
  <si>
    <t>Música</t>
  </si>
  <si>
    <t>Nota 1</t>
  </si>
  <si>
    <t>Nota 2</t>
  </si>
  <si>
    <t>Nota 3</t>
  </si>
  <si>
    <t>Nota 4</t>
  </si>
  <si>
    <t>Nota 5</t>
  </si>
  <si>
    <t>Nota 6</t>
  </si>
  <si>
    <t>Nota 7</t>
  </si>
  <si>
    <t>Nota 8</t>
  </si>
  <si>
    <t>Nota 9</t>
  </si>
  <si>
    <t>Nota 10</t>
  </si>
  <si>
    <t>Resenha 1</t>
  </si>
  <si>
    <t>Resenha 2</t>
  </si>
  <si>
    <t>Resenha 3</t>
  </si>
  <si>
    <t>Resenha 4</t>
  </si>
  <si>
    <t>Resenha 5</t>
  </si>
  <si>
    <t>Resenha 6</t>
  </si>
  <si>
    <t>Resenha 7</t>
  </si>
  <si>
    <t>Resenha 8</t>
  </si>
  <si>
    <t>Resenha 9</t>
  </si>
  <si>
    <t>Resenha 10</t>
  </si>
  <si>
    <t>Um filme envolvente e emocionante, com atuações incríveis e uma trama instigante que prende a atenção do espectador do início ao fim. A direção e a fotografia também merecem destaque, criando uma atmosfera única que contribui para a experiência do filme.</t>
  </si>
  <si>
    <t>O filme é uma obra-prima do cinema contemporâneo, com uma trama envolvente e atuações brilhantes. A direção consegue capturar a essência do livro original, recriando de forma magistral cada cena. Os efeitos especiais são impressionantes e a trilha sonora contribui para a atmosfera única do filme. Uma experiência cinematográfica imperdível.</t>
  </si>
  <si>
    <t>O filme apresenta uma trama envolvente, com boas atuações e efeitos visuais impressionantes. No entanto, a falta de originalidade e o desfecho previsível podem decepcionar alguns espectadores.</t>
  </si>
  <si>
    <t>Um filme emocionante que explora as complexidades das relações humanas e nos faz refletir sobre nossas próprias vidas. Com atuações excepcionais e uma trilha sonora envolvente, é uma obra-prima do cinema contemporâneo.</t>
  </si>
  <si>
    <t>O filme é uma obra-prima do suspense, com atuações excepcionais e uma trama envolvente que prende a atenção do espectador do início ao fim. A direção é impecável e a fotografia contribui para criar uma atmosfera de tensão e mistério. Os efeitos especiais também são muito bem feitos, tornando as cenas ainda mais impactantes. No entanto, algumas questões do roteiro poderiam ter sido mais exploradas, deixando algumas lacunas na história.</t>
  </si>
  <si>
    <t>Um filme cativante, com uma trama envolvente e ótimas atuações. A direção e a fotografia contribuem para criar uma atmosfera única, repleta de suspense e emoção. Vale a pena assistir!</t>
  </si>
  <si>
    <t/>
  </si>
  <si>
    <t>O filme é uma obra poderosa que aborda questões profundas sobre a vida e a morte de forma emocionante e envolvente. As atuações são incríveis e a direção é impecável, criando uma atmosfera intensa que prende o espectador do início ao fim.</t>
  </si>
  <si>
    <t>Um filme emocionante e envolvente, com ótimas atuações e uma trama bem construída. A fotografia e a trilha sonora contribuem para criar uma atmosfera única. Uma obra-prima do cinema contemporâneo.</t>
  </si>
  <si>
    <t>O filme apresenta uma trama interessante e um elenco talentoso, porém a execução deixa a desejar em alguns aspectos, com diálogos pouco convincentes e um ritmo arrastado em certos momentos.</t>
  </si>
  <si>
    <t>Um filme que aborda temas importantes de forma sensível e realista, com atuações marcantes e uma trama envolvente. No entanto, o ritmo lento e a falta de desenvolvimento de alguns personagens acabam prejudicando a experiência do espectador.</t>
  </si>
  <si>
    <t>O filme é uma obra-prima emocionante que prende a atenção do espectador do início ao fim, com atuações brilhantes e uma trama envolvente. Os efeitos visuais são impressionantes e a trilha sonora é arrebatadora. Uma verdadeira experiência cinematográfica que não pode ser perdida.</t>
  </si>
  <si>
    <t>O filme possui uma trama envolvente e personagens bem desenvolvidos, porém pecou na execução de algumas cenas de ação, tornando-as confusas e pouco empolgantes.</t>
  </si>
  <si>
    <t>Excelente filme, com uma trama envolvente e atuações cativantes, que prendem a atenção do espectador do início ao fim. Vale muito a pena assistir!</t>
  </si>
  <si>
    <t>Um filme muito bem produzido, com atuações de qualidade e uma trama envolvente que prende a atenção do espectador do início ao fim. No entanto, o desfecho da história deixa um pouco a desejar, causando certa frustração no público.</t>
  </si>
  <si>
    <t>Um filme que aborda questões importantes de forma envolvente, com atuações marcantes e cenários bem trabalhados. No entanto, a trama poderia ter sido mais explorada e alguns aspectos técnicos deixaram a desejar.</t>
  </si>
  <si>
    <t>Um filme repleto de ação e emoção, com cenas de luta muito bem coreografadas. A trama é envolvente e cheia de reviravoltas, mantendo o espectador preso do início ao fim. O elenco entrega atuações sólidas, especialmente o protagonista que se destaca. O único ponto negativo é a duração um pouco longa, que poderia ser encurtada para manter o ritmo acelerado da história.</t>
  </si>
  <si>
    <t>Um filme emocionante, com atuações brilhantes e uma trama envolvente que prende a atenção do espectador do início ao fim. Vale a pena assistir!</t>
  </si>
  <si>
    <t>A atuação dos atores é impecável, conseguindo transmitir as emoções de forma intensa. A trama é envolvente e cheia de reviravoltas que prendem a atenção do espectador do início ao fim. A direção e fotografia do filme também são dignas de elogios, criando uma atmosfera única e impactante. No entanto, o ritmo da narrativa pode ser um pouco lento em alguns momentos, o que pode desagradar quem prefere ação constante.</t>
  </si>
  <si>
    <t>O filme apresenta uma trama interessante e os atores entregam boas atuações, mas a direção e a edição deixam a desejar. A fotografia é belíssima, porém a trilha sonora não combina bem com as cenas. No geral, é uma obra assistível, mas que poderia ter sido melhor executada.</t>
  </si>
  <si>
    <t>O filme conseguiu capturar a essência do livro de forma fiel, com atuações marcantes e uma direção de arte impecável. No entanto, o ritmo da narrativa pode ser um pouco arrastado em algumas partes, o que pode cansar o espectador menos paciente.</t>
  </si>
  <si>
    <t>Um filme emocionante que retrata de forma realista as dificuldades enfrentadas por uma família durante a Guerra Civil Americana, com atuações impecáveis e uma trilha sonora envolvente. No entanto, a trama pode parecer um pouco arrastada em alguns momentos, prejudicando o ritmo da narrativa.</t>
  </si>
  <si>
    <t>O filme é uma emocionante história de amor e superação, com atuações marcantes e uma trilha sonora envolvente. No entanto, o roteiro pode parecer previsível em alguns momentos, sem surpresas que impactem verdadeiramente o espectador.</t>
  </si>
  <si>
    <t>Um filme emocionante que apresenta uma história envolvente e cativante, mas que peca em alguns aspectos técnicos. A atuação do elenco principal é excepcional, porém o roteiro poderia ter sido mais explorado, deixando algumas lacunas na trama. Mesmo assim, é uma obra que vale a pena ser assistida, principalmente pelos momentos de tensão e reviravoltas surpreendentes.</t>
  </si>
  <si>
    <t>Um filme emocionante e envolvente, com uma história cativante e ótima atuação do elenco. A direção é precisa e a cinematografia é impressionante, criando uma atmosfera única que prende a atenção do espectador do início ao fim.</t>
  </si>
  <si>
    <t>O filme aborda de forma impactante um tema delicado e importante, a atuação dos atores é excepcional e a direção consegue transmitir toda a carga emocional da história. No entanto, alguns aspectos do roteiro poderiam ter sido mais explorados para uma maior profundidade na trama.</t>
  </si>
  <si>
    <t>Um filme emocionante e cativante, que explora de forma brilhante os dilemas morais enfrentados pelos personagens. A atuação do elenco é impecável, prendendo a atenção do espectador do início ao fim. Certamente uma obra-prima do cinema.</t>
  </si>
  <si>
    <t>Um filme envolvente e cheio de reviravoltas, com atuações intensas e uma trama bem construída. Apesar de alguns momentos previsíveis, a história consegue prender a atenção do espectador do início ao fim.</t>
  </si>
  <si>
    <t>O filme apresenta uma trama interessante, com boas atuações e efeitos especiais bem elaborados. No entanto, a narrativa poderia ser mais bem desenvolvida, e alguns personagens secundários acabam sendo pouco explorados. Mesmo assim, a produção consegue entreter e cativar o espectador.</t>
  </si>
  <si>
    <t>O filme retrata de forma emocionante a história de uma família disfuncional tentando se reconectar durante as festas de final de ano. As atuações são convincentes, especialmente de Olivia Coleman e Jude Law. A trama é envolvente, porém previsível em alguns momentos. O desenvolvimento dos personagens e seus dramas pessoais são bem explorados, criando uma empatia com o público. No entanto, a falta de originalidade e a narrativa lenta podem desapontar alguns espectadores.</t>
  </si>
  <si>
    <t>Um filme emocionante e inspirador que aborda temas como superação, amizade e família. As atuações são excelentes, o roteiro é envolvente e a trilha sonora é marcante. No entanto, o ritmo da narrativa pode ser um pouco lento em alguns momentos.</t>
  </si>
  <si>
    <t>O filme possui uma trama intrigante e bem construída, com atuações cativantes e uma direção impecável. No entanto, alguns momentos podem parecer arrastados e a conclusão da história deixa a desejar.</t>
  </si>
  <si>
    <t>O filme é um suspense bem construído e envolvente, com atuações convincentes e uma trama cheia de reviravoltas. A direção e a fotografia são impecáveis, criando uma atmosfera de tensão e mistério. No entanto, o desfecho da história pode deixar a desejar para alguns espectadores, que podem se sentir insatisfeitos com as respostas dadas. Mesmo assim, é uma obra que vale a pena ser assistida para quem gosta do gênero.</t>
  </si>
  <si>
    <t>Um filme emocionante e cativante que apresenta uma história envolvente e personagens bem construídos. A atuação dos atores é impressionante e a trilha sonora contribui para criar a atmosfera ideal. No entanto, o ritmo da narrativa pode ser lento em alguns momentos, prejudicando o desenvolvimento da trama.</t>
  </si>
  <si>
    <t>O filme aborda de forma sensível e realista a difícil jornada de uma família em meio a uma crise financeira e emocional. As atuações são incríveis e a direção consegue transmitir toda a angústia e esperança do enredo. Apesar de alguns clichês, a história é cativante e emocionante.</t>
  </si>
  <si>
    <t>O filme apresenta uma trama envolvente e bem construída, com atuações impecáveis e uma direção que prende a atenção do espectador do início ao fim. No entanto, o desfecho da história poderia ter sido mais surpreendente, deixando uma sensação de previsibilidade. Mesmo assim, vale a pena assistir pela qualidade técnica e pelo desenvolvimento dos personagens.</t>
  </si>
  <si>
    <t>O filme é emocionante, com uma trama envolvente que prende a atenção do espectador do início ao fim. A atuação dos atores é excepcional, garantindo momentos de suspense e ação. A fotografia e a trilha sonora contribuem para criar uma atmosfera única, tornando a experiência de assistir ao filme ainda mais intensa. Definitivamente vale a pena conferir.</t>
  </si>
  <si>
    <t>O filme apresenta uma trama interessante e bem construída, porém falha ao desenvolver seus personagens e acabar de forma abrupta, deixando algumas pontas soltas. A atuação do elenco é satisfatória, mas poderia ter sido melhor explorada. No geral, é um filme que entretém, mas que poderia ter sido mais impactante.</t>
  </si>
  <si>
    <t>O filme é uma obra-prima do cinema contemporâneo, com uma narrativa envolvente e atuações brilhantes. A direção de arte é impecável, transportando o espectador para a época retratada com detalhes precisos. A trilha sonora é marcante e contribui para a atmosfera do longa. Recomendo fortemente assistir a essa incrível produção.</t>
  </si>
  <si>
    <t>Uma emocionante jornada através do relacionamento turbulento de um pai e seu filho em meio a uma sociedade distópica. A atuação dos protagonistas é envolvente e a trama bem construída, porém o desfecho pode deixar algumas pontas soltas. No geral, um filme que prende a atenção e emociona.</t>
  </si>
  <si>
    <t>Um filme que aborda temas importantes com uma abordagem única e envolvente, porém com algumas falhas na execução que prejudicam o ritmo da narrativa.</t>
  </si>
  <si>
    <t>Um filme emocionante que conta a história de uma família lutando para superar as dificuldades da vida. Com atuações incríveis e uma trilha sonora envolvente, o longa consegue cativar o espectador e transmitir mensagens poderosas sobre amor, perseverança e esperança.</t>
  </si>
  <si>
    <t>Um filme incrível, com uma trama envolvente e atuações magníficas. A fotografia e a trilha sonora são impecáveis, proporcionando uma experiência cinematográfica única.</t>
  </si>
  <si>
    <t>Um filme emocionante, que aborda questões importantes como a amizade e a superação. Apesar de alguns clichês, a atuação do elenco e a trilha sonora conseguem prender a atenção do espectador do início ao fim.</t>
  </si>
  <si>
    <t>Uma história envolvente, com personagens bem construídos e uma trama cheia de reviravoltas. No entanto, o final deixou a desejar, parecendo apressado e pouco satisfatório.</t>
  </si>
  <si>
    <t>Um filme com uma trama envolvente e um elenco talentoso, porém com alguns clichês e falhas de roteiro que acabam prejudicando o desenvolvimento da história.</t>
  </si>
  <si>
    <t>O filme possui uma trama envolvente e personagens cativantes, mas pecou na falta de desenvolvimento dos antagonistas. A atuação do elenco principal é sólida, com destaque para a química entre os protagonistas. A direção soube criar uma atmosfera de suspense e tensão, mantendo o espectador interessado do início ao fim. No entanto, o desfecho da história pode deixar alguns espectadores insatisfeitos.</t>
  </si>
  <si>
    <t>O filme é uma obra-prima do cinema, com uma trama envolvente, atuações impecáveis e uma direção brilhante. A fotografia é deslumbrante, a trilha sonora emocionante e os efeitos especiais são de tirar o fôlego. Definitivamente, um filme que merece ser visto e revisto.</t>
  </si>
  <si>
    <t>Um filme envolvente que traz uma abordagem original ao tema de viagens no tempo, com uma narrativa bem construída e atuações impecáveis. No entanto, peca em alguns momentos pela falta de desenvolvimento de certos personagens e pela previsibilidade de algumas reviravoltas.</t>
  </si>
  <si>
    <t>O filme é uma excelente adaptação do livro, com uma atuação impecável do elenco e uma direção que conseguiu capturar toda a emoção e tensão da história. Os efeitos visuais também se destacam, criando um mundo envolvente e realista para o espectador. No entanto, o ritmo da narrativa pode se arrastar em alguns momentos, prejudicando a experiência do filme.</t>
  </si>
  <si>
    <t>Um filme emocionante que cativa o espectador desde o início, com uma trama envolvente e atuações brilhantes. A fotografia e trilha sonora contribuem para criar uma atmosfera única, tornando a experiência cinematográfica incrível. No entanto, o desfecho da história poderia ter sido mais bem trabalhado, deixando alguns pontos em aberto.</t>
  </si>
  <si>
    <t>O filme tem uma abordagem interessante sobre a relação entre os personagens principais, mas peca na falta de desenvolvimento da trama e na resolução das questões levantadas. A atuação do elenco é um ponto positivo, porém a direção deixa a desejar em alguns momentos.</t>
  </si>
  <si>
    <t>Um filme emocionante que aborda de forma impactante o drama de uma família durante a guerra, com atuações intensas e uma direção impecável. Apesar de cenas fortes, a mensagem de esperança e resiliência prevalece, tornando-o uma obra poderosa e tocante.</t>
  </si>
  <si>
    <t>O filme tem uma trama envolvente e atuações marcantes, porém alguns momentos do roteiro podem parecer confusos e desconexos.</t>
  </si>
  <si>
    <t>Um filme emocionante que aborda temas complexos de forma sensível e realista. A atuação dos atores é excelente, e a trama prende a atenção do espectador do início ao fim. No entanto, alguns aspectos do roteiro poderiam ter sido mais aprofundados para dar ainda mais impacto à história.</t>
  </si>
  <si>
    <t>Um filme interessante, com um roteiro instigante e atuações convincentes. No entanto, a direção poderia ter sido mais dinâmica e a trilha sonora mais marcante. No geral, vale a pena assistir para quem gosta do gênero.</t>
  </si>
  <si>
    <t>Interessante e envolvente, o filme explora temas complexos de forma sensível e impactante, cativando o espectador do início ao fim. As atuações são convincentes e a direção é competente, criando uma atmosfera única que prende a atenção. No entanto, alguns momentos poderiam ter sido mais desenvolvidos para aprofundar a narrativa.</t>
  </si>
  <si>
    <t>Um filme emocionante que retrata de forma honesta e sensível a história de amor entre os personagens principais. As atuações são impecáveis e a trilha sonora contribui para criar uma atmosfera envolvente. Embora seja um filme longo, a narrativa prende a atenção do espectador do início ao fim. Vale a pena assistir.</t>
  </si>
  <si>
    <t>Um filme cheio de ação e suspense, com uma ótima atuação dos atores principais. No entanto, a trama poderia ser mais desenvolvida, deixando algumas lacunas na história.</t>
  </si>
  <si>
    <t>O filme apresenta uma trama envolvente e bem desenvolvida, com atuações sólidas e uma direção impecável. A fotografia e a trilha sonora contribuem para a atmosfera melancólica e intrigante da história. No entanto, o desfecho poderia ter sido mais impactante, deixando um certo gosto de insatisfação. No geral, é um filme imperdível para quem aprecia um bom suspense.</t>
  </si>
  <si>
    <t>Filme com belíssima fotografia e trilha sonora envolvente, porém com um roteiro previsível e atuações medianas. Vale a pena assistir para apreciar os aspectos visuais, mas não espere uma grande profundidade na história.</t>
  </si>
  <si>
    <t>Um filme emocionante que retrata de forma realista e impactante a história de superação de um grupo de amigos em meio a uma situação de adversidade. As atuações são brilhantes e a direção consegue manter a tensão e a emoção do início ao fim. Um filme que certamente irá emocionar e inspirar o público.</t>
  </si>
  <si>
    <t>A trama do filme é envolvente e cheia de reviravoltas, mantendo o espectador preso do início ao fim. As atuações dos atores estão impecáveis, transmitindo de forma brilhante as emoções dos personagens. A direção e a fotografia são primorosas, criando uma atmosfera única. No entanto, o desfecho poderia ter sido melhor trabalhado, deixando algumas pontas soltas.</t>
  </si>
  <si>
    <t>Incrível, um filme que consegue envolver o espectador desde o início, com uma trama bem elaborada e atuações excepcionais. Vale a pena conferir.</t>
  </si>
  <si>
    <t>O filme possui uma trama envolvente, com atuações cativantes e uma direção competente. No entanto, a narrativa poderia ter sido mais dinâmica, com alguns momentos arrastados. Mesmo assim, vale a pena assistir para os fãs do gênero.</t>
  </si>
  <si>
    <t>O filme possui uma trama envolvente, com personagens cativantes e diálogos inteligentes. No entanto, a direção de arte deixa a desejar, com cenários pouco inspirados e figurinos pouco originais. Mesmo assim, vale a pena assistir para apreciar a atuação do elenco principal.</t>
  </si>
  <si>
    <t>Um filme emocionante, com uma história cativante e atuações incríveis. Apesar de algumas cenas previsíveis, o desenvolvimento dos personagens compensa e prende a atenção do espectador do início ao fim. Vale a pena assistir para quem gosta de dramas intensos.</t>
  </si>
  <si>
    <t>O filme com uma trama complexa e bem desenvolvida, mas pecou na atuação do elenco, tornando as interações um tanto artificiais. Apesar disso, a direção de arte e os efeitos visuais merecem destaque, criando um universo visualmente deslumbrante.</t>
  </si>
  <si>
    <t>Um filme emocionante que apresenta uma história cativante e bem desenvolvida, mas que peca em algumas explorações de personagens. O visual e a trilha sonora são pontos altos, mas a narrativa poderia ser mais envolvente. No geral, vale a pena assistir.</t>
  </si>
  <si>
    <t>Um filme instigante que aborda questões sociais de forma criativa e emotiva, com atuações marcantes e uma trama envolvente. No entanto, o desfecho pode desapontar aqueles que esperam por uma conclusão mais impactante.</t>
  </si>
  <si>
    <t>O filme é uma emocionante história sobre superação e amizade, com atuações impecáveis e uma trilha sonora envolvente. Apesar de alguns momentos previsíveis, a mensagem positiva que o filme transmite é cativante e inspiradora.</t>
  </si>
  <si>
    <t>Uma comédia inteligente que consegue mesclar humor e crítica social de forma eficaz, com atuações memoráveis e um roteiro bem elaborado. No entanto, o desfecho da história poderia ter sido mais impactante, deixando um leve sentimento de insatisfação.</t>
  </si>
  <si>
    <t>Um ótimo filme, com uma trama envolvente e atuações brilhantes. A direção impecável e a fotografia deslumbrante contribuem para uma experiência cinematográfica emocionante. Vale a pena assistir!</t>
  </si>
  <si>
    <t>O filme é bem dirigido, com uma excelente atuação do elenco e uma trilha sonora envolvente. No entanto, a trama é previsível e clichê, faltando originalidade e surpresas. Mesmo assim, é um filme que vale a pena ser assistido para os fãs do gênero.</t>
  </si>
  <si>
    <t>O filme é uma obra-prima do cinema de suspense, com atuações brilhantes e uma trama envolvente que prende a atenção do espectador do início ao fim. A direção e a fotografia contribuem para criar uma atmosfera sombria e intrigante que complementa perfeitamente a história. No entanto, alguns aspectos do roteiro poderiam ter sido melhor explorados, deixando brechas na narrativa. Mesmo assim, é um filme imperdível para os amantes do gênero.</t>
  </si>
  <si>
    <t>Um filme envolvente que cativa o espectador do início ao fim, com atuações marcantes e um roteiro bem construído, porém, com algumas falhas na execução de algumas cenas que poderiam ter sido melhor trabalhadas.</t>
  </si>
  <si>
    <t>Um filme emocionante que cativa o espectador com uma narrativa envolvente e atuações marcantes. A trilha sonora também contribui para a atmosfera do filme, tornando a experiência ainda mais impactante. No entanto, o desfecho da história poderia ter sido mais bem desenvolvido para criar um final mais satisfatório para o público.</t>
  </si>
  <si>
    <t>Um filme que traz uma abordagem diferente sobre um tema comum, com atuações tocantes e um roteiro envolvente. Apesar de algumas cenas previsíveis, a trama consegue prender a atenção do espectador até o final.</t>
  </si>
  <si>
    <t>Um filme emocionante e inspirador que conta a história real de uma família enfrentando grandes desafios. As atuações são excelentes e a trilha sonora contribui para a narrativa impactante. No entanto, o ritmo da história pode ser lento em alguns pontos, prejudicando a fluidez da trama.</t>
  </si>
  <si>
    <t>Um filme emocionante e cativante que conta a história de uma família lutando para sobreviver em meio a um desastre natural. As atuações são convincentes e a trama prende a atenção do espectador do início ao fim. No entanto, o final poderia ter sido mais impactante e surpreendente, deixando um pouco a desejar. Mesmo assim, vale a pena assistir.</t>
  </si>
  <si>
    <t>Um filme incrível que mistura suspense, ação e drama de forma envolvente. As atuações dos protagonistas são brilhantes e a trama te prende do início ao fim, com reviravoltas surpreendentes. Recomendo assistir!</t>
  </si>
  <si>
    <t>Um filme com uma trama interessante e bem trabalhada, mas que pecou na execução. Os efeitos especiais deixaram a desejar, comprometendo a imersão do espectador. No entanto, as atuações dos protagonistas e a direção conseguiram manter o filme minimamente envolvente. Vale a pena assistir, mesmo com alguns pontos negativos.</t>
  </si>
  <si>
    <t>Um filme intrigante, que apresenta uma trama envolvente e personagens bem desenvolvidos. A atuação do elenco é o destaque, trazendo emoção e profundidade para a história. O ritmo do filme é um pouco lento, mas a reviravolta no final compensa. Vale a pena conferir.</t>
  </si>
  <si>
    <t>Um filme emocionante que aborda temas importantes de forma impactante, mas que acaba pecando em alguns aspectos técnicos.</t>
  </si>
  <si>
    <t>Um filme emocionante e impactante que retrata a luta de uma mulher forte e determinada em superar as adversidades de sua vida. A atuação da protagonista foi impecável, trazendo muita profundidade ao personagem. A trama envolvente e bem desenvolvida prende a atenção do espectador do início ao fim, tornando-se uma experiência cinematográfica que vale a pena conferir.</t>
  </si>
  <si>
    <t>Um filme com uma premissa interessante e um elenco talentoso, mas que infelizmente não consegue desenvolver seu potencial totalmente, deixando o espectador com a sensação de que faltou algo para torná-lo verdadeiramente memorável.</t>
  </si>
  <si>
    <t>Um filme emocionante e envolvente que aborda temas pertinentes de forma impactante, porém com algumas falhas na construção dos personagens.</t>
  </si>
  <si>
    <t>Um filme emocionante que aborda questões profundas sobre a vida e a morte, com atuações impecáveis e uma direção sensível. Um verdadeiro filme para fazer pensar e se emocionar.</t>
  </si>
  <si>
    <t>Um filme envolvente, com uma trama complexa e bem desenvolvida. As atuações dos principais atores são convincentes e cativantes. Os efeitos especiais são impressionantes e contribuem para a narrativa. No entanto, o ritmo do filme pode ser um pouco lento em algumas partes, o que pode desagradar alguns espectadores.</t>
  </si>
  <si>
    <t>O filme aborda de forma sensível e emocionante a jornada de amadurecimento de um grupo de jovens através da dança. Com atuações cativantes e uma trilha sonora envolvente, a obra consegue transmitir mensagens poderosas sobre autenticidade e aceitação. Mesmo com algumas cenas previsíveis, a direção de arte e fotografia são deslumbrantes, proporcionando uma experiência visualmente impactante.</t>
  </si>
  <si>
    <t>O filme é uma obra-prima do cinema contemporâneo, com uma narrativa envolvente, atuações impecáveis e uma direção brilhante. A trama aborda questões profundas de forma sensível e impactante, deixando o espectador reflexivo após o término da exibição.</t>
  </si>
  <si>
    <t>O filme é uma excelente adaptação do livro, com uma trama envolvente e atuações brilhantes. No entanto, a falta de fidelidade em relação ao desfecho decepciona os fãs mais assíduos da obra original.</t>
  </si>
  <si>
    <t>Uma obra prima que mistura suspense, drama e ação de forma envolvente, com atuações impecáveis e uma trama cativante. A fotografia e a trilha sonora contribuem para a atmosfera tensa do filme, que prende a atenção do espectador do início ao fim.</t>
  </si>
  <si>
    <t>Um drama envolvente, com atuações impecáveis e uma trama cativante que prende a atenção do espectador do início ao fim.</t>
  </si>
  <si>
    <t>Um filme emocionante e cativante, com uma história envolvente e personagens bem desenvolvidos. A atuação dos atores é brilhante e a trilha sonora é impactante. A direção e a fotografia são impecáveis, criando uma atmosfera única que prende a atenção do espectador do início ao fim.</t>
  </si>
  <si>
    <t>O filme apresenta uma narrativa envolvente e personagens cativantes, no entanto, a trama é previsível e o desfecho decepcionante. A atuação do elenco é destaque, mas a falta de originalidade prejudica a experiência do espectador.</t>
  </si>
  <si>
    <t>O filme é muito bem produzido, com ótimas atuações e uma trama interessante. No entanto, a narrativa pode parecer um pouco arrastada em alguns momentos, prejudicando o ritmo da história. Mesmo assim, vale a pena assistir pela qualidade geral da produção.</t>
  </si>
  <si>
    <t>O filme possui uma narrativa envolvente e bem construída, com atuações sólidas do elenco principal. No entanto, a falta de originalidade no roteiro e alguns clichês presentes na trama acabam enfraquecendo a experiência como um todo.</t>
  </si>
  <si>
    <t>Um filme com uma trama previsível e atuações medianas, porém com belas paisagens e uma trilha sonora envolvente. Vale a pena assistir para relaxar, mas não espere grandes surpresas.</t>
  </si>
  <si>
    <t>A história do filme é cativante, os personagens são bem desenvolvidos e a atuação do elenco é excepcional. A trilha sonora é envolvente e a fotografia é deslumbrante. Um filme imperdível para os amantes de cinema.</t>
  </si>
  <si>
    <t>Uma comédia divertida, mas com piadas previsíveis e um enredo um pouco fraco. Destaque para as atuações engraçadas do elenco principal. Vale a pena assistir para dar algumas risadas, mas não espere nada muito inovador.</t>
  </si>
  <si>
    <t>Um filme impactante, com uma história emocionante e atuações brilhantes. A trama envolvente prende a atenção do espectador do início ao fim, deixando uma reflexão sobre os temas abordados.</t>
  </si>
  <si>
    <t>Um filme emocionante que aborda temas relevantes de forma sensível e envolvente. As atuações são incríveis e a direção proporciona uma experiência cinematográfica única. Um dos melhores filmes do ano, definitivamente imperdível.</t>
  </si>
  <si>
    <t>O filme aborda de forma envolvente as complexidades da mente humana, com atuações impecáveis e uma direção impactante. No entanto, o ritmo lento pode afastar alguns espectadores menos pacientes.</t>
  </si>
  <si>
    <t>Este filme é uma emocionante história sobre superação e amizade, que prende a atenção do espectador do início ao fim. Com atuações marcantes e um roteiro bem construído, consegue transmitir mensagens importantes de forma tocante. No entanto, a trama poderia ter sido melhor desenvolvida em alguns momentos, deixando algumas lacunas. Mesmo assim, vale a pena assistir.</t>
  </si>
  <si>
    <t>Um filme emocionante e envolvente que retrata de forma realista e sensível a jornada de superação de um personagem. As atuações são brilhantes e a direção consegue manter o espectador cativado do início ao fim. No entanto, a trama por vezes parece previsível e poderia explorar mais a complexidade dos personagens secundários.</t>
  </si>
  <si>
    <t>O filme apresenta uma trama envolvente e emocionante, com atuações marcantes que prendem a atenção do espectador do início ao fim. Os personagens são bem desenvolvidos e a direção consegue criar uma atmosfera única. No entanto, a narrativa poderia ser um pouco mais dinâmica em certos momentos, para manter o ritmo do filme mais consistente.</t>
  </si>
  <si>
    <t>O filme apresenta uma história interessante, com atuações convincentes e uma trilha sonora envolvente. No entanto, a narrativa é um pouco arrastada em alguns momentos, prejudicando o ritmo da trama.</t>
  </si>
  <si>
    <t>Um filme emocionante e inspirador que aborda temas como superação e amizade, com atuações cativantes e uma trilha sonora marcante. No entanto, a trama poderia ter sido mais desenvolvida em alguns aspectos.</t>
  </si>
  <si>
    <t>Uma trama envolvente, com ótimas atuações e uma direção impecável. Porém, o desfecho da história deixou a desejar, com algumas pontas soltas e falta de resolução para certos elementos. No geral, um filme que prende a atenção do espectador, mas que poderia ter entregado mais.</t>
  </si>
  <si>
    <t>Um filme emocionante que retrata de forma realista a história de uma família em meio a um cenário de guerra. As atuações são incríveis e a trama prende a atenção do espectador do início ao fim. Recomendo fortemente para quem gosta de dramas intensos.</t>
  </si>
  <si>
    <t>Um filme emocionante e envolvente que conta a história real de um herói comum que supera grandes obstáculos. A atuação do elenco é brilhante, conseguindo transmitir toda a carga emocional necessária para o espectador se conectar com a trama. A direção é impecável, criando cenas impactantes e memoráveis. Uma obra-prima do cinema que merece ser vista e apreciada.</t>
  </si>
  <si>
    <t>O filme apresenta uma trama envolvente e personagens cativantes, porém o desenvolvimento da história é um pouco previsível. A atuação do elenco é excelente, proporcionando momentos emocionantes e cômicos. A direção consegue manter um bom ritmo, mas algumas cenas poderiam ser melhor trabalhadas. No geral, é uma produção que vale a pena ser assistida.</t>
  </si>
  <si>
    <t>Um filme emocionante e impactante que retrata de forma realista a história de superação de um grupo de pessoas. A atuação do elenco é incrível e a direção consegue transmitir toda a emoção e tensão da trama. No entanto, a narrativa poderia ser um pouco mais ágil em alguns momentos.</t>
  </si>
  <si>
    <t>O filme possui uma trama envolvente, repleta de reviravoltas e personagens cativantes. A atuação dos protagonistas é convincente e a direção consegue manter o suspense do início ao fim. No entanto, o desfecho poderia ter sido mais impactante, deixando um pouco a desejar. No geral, é um bom filme para quem gosta de mistérios e dramas.</t>
  </si>
  <si>
    <t>O filme apresenta uma trama instigante e um desenvolvimento de personagens bem construído, mas pecou em alguns momentos de roteiro previsível e atuações que não convenceram totalmente. No entanto, as cenas de ação e os efeitos visuais foram bem executados, garantindo uma experiência divertida para o espectador.</t>
  </si>
  <si>
    <t>O filme apresenta uma trama envolvente, com personagens complexos e bem desenvolvidos. A atuação do elenco é excelente, principalmente a do protagonista. A direção é competente, criando uma atmosfera de suspense do início ao fim. No entanto, o desfecho da história deixa a desejar, deixando algumas pontas soltas e sem uma conclusão satisfatória.</t>
  </si>
  <si>
    <t>Um filme emocionante que aborda de forma sensível temas como amizade, superação e a importância de seguir seus sonhos. As atuações são incríveis e a trilha sonora contribui para criar uma atmosfera envolvente. No entanto, o ritmo da narrativa pode cansar em alguns momentos, tornando a experiência um pouco arrastada.</t>
  </si>
  <si>
    <t>O filme possui uma trama interessante e boas atuações, porém pecou no desenvolvimento dos personagens e na falta de originalidade. Mesmo assim, é uma opção razoável para quem gosta do gênero.</t>
  </si>
  <si>
    <t>Um filme emocionante e inspirador, que prende a atenção do espectador do início ao fim. As atuações dos atores são incríveis e a trilha sonora contribui para a atmosfera envolvente da história. A direção é impecável, mostrando o talento do diretor em criar cenas impactantes e cheias de significado. Um verdadeiro deleite para os amantes do cinema.</t>
  </si>
  <si>
    <t>Um filme emocionante e bem dirigido, que consegue prender a atenção do espectador do início ao fim. As atuações são excelentes e a trilha sonora é envolvente, contribuindo para a atmosfera do longa. No entanto, o desfecho da trama poderia ser mais impactante e surpreendente.</t>
  </si>
  <si>
    <t>Um filme emocionante e inspirador que aborda a superação pessoal de forma tocante. As atuações são impecáveis e a direção consegue transmitir toda a emoção da história. No entanto, a trama pode parecer previsível em alguns momentos, mas isso não tira o brilho da mensagem positiva que o filme transmite.</t>
  </si>
  <si>
    <t>Um filme envolvente e emocionante, com uma trama bem construída e atuações impecáveis. A fotografia e a trilha sonora contribuem para a atmosfera misteriosa e cativante da história, que prende a atenção do espectador do início ao fim.</t>
  </si>
  <si>
    <t>O filme é uma obra-prima do cinema contemporâneo, com uma atmosfera envolvente e uma trama surpreendente que prende a atenção do espectador do início ao fim. As atuações do elenco são brilhantes e a direção consegue criar uma narrativa visualmente impactante e emocionante. Definitivamente um filme que vale a pena assistir.</t>
  </si>
  <si>
    <t>O filme é uma obra-prima do suspense, com uma trama envolvente e bem construída. As atuações dos atores principais são impecáveis, destacando-se a performance do protagonista. A direção é competente e consegue manter o espectador tenso do início ao fim. Vale a pena conferir para quem gosta do gênero.</t>
  </si>
  <si>
    <t>O filme apresenta uma trama envolvente e personagens cativantes, no entanto, peca na falta de originalidade e na previsibilidade de algumas cenas.</t>
  </si>
  <si>
    <t>Um filme emocionante que aborda temas complexos de forma sensível, com atuações incríveis e uma direção impecável. Vale a pena conferir.</t>
  </si>
  <si>
    <t>Um filme emocionante e envolvente que retrata de forma realista a difícil jornada de um personagem em busca de redenção. As atuações são impecáveis e a trama bem desenvolvida, prendendo a atenção do espectador do início ao fim.</t>
  </si>
  <si>
    <t>Uma análise bem detalhada e crítica sobre o filme, destacando a direção do cineasta e a atuação dos atores principais. Aponta algumas falhas de roteiro, mas ressalta os pontos positivos da obra e recomenda para os fãs do gênero.</t>
  </si>
  <si>
    <t>O filme possui uma trama envolvente, com ótimas atuações e uma fotografia incrível. No entanto, o ritmo da narrativa é um pouco lento, o que pode cansar alguns espectadores. No geral, é uma obra que vale a pena ser assistida.</t>
  </si>
  <si>
    <t>Um filme emocionante que mistura drama e ação de forma envolvente, com ótimo desenvolvimento de personagens e uma trama cativante. A atuação dos protagonistas é impecável, garantindo momentos de intensa emoção ao longo da história.</t>
  </si>
  <si>
    <t>O filme é uma obra-prima, com uma narrativa envolvente, atuações impecáveis e uma fotografia deslumbrante. Um verdadeiro deleite para os amantes do cinema.</t>
  </si>
  <si>
    <t>O filme apresenta uma trama envolvente e personagens cativantes, porém pecou na execução de algumas cenas de ação, que poderiam ter sido mais bem elaboradas. No geral, é uma boa opção para quem gosta de filmes de suspense.</t>
  </si>
  <si>
    <t>O filme é incrível, com uma trama envolvente, atuações impecáveis e uma direção muito competente. A fotografia e a trilha sonora também se destacam, criando uma atmosfera única que prende o espectador do início ao fim. No entanto, o desfecho da história pode decepcionar alguns espectadores, que esperavam por um final mais impactante. Mesmo assim, vale a pena assistir e se envolver com a história.</t>
  </si>
  <si>
    <t>O filme aborda de forma sensível e impactante a realidade da guerra e suas consequências na vida de soldados retornando para casa. A atuação dos atores é incrível, trazendo a complexidade e os traumas psicológicos de forma convincente. A direção consegue criar uma atmosfera intensa e emocionante, fazendo o espectador refletir sobre as marcas deixadas pela guerra. Uma obra-prima que merece ser vista e apreciada.</t>
  </si>
  <si>
    <t>Um filme surpreendente, com uma trama complexa e personagens cativantes. A atuação dos protagonistas é magnética, fazendo com que o espectador se envolva completamente na história. No entanto, o desfecho poderia ter sido mais impactante e algumas cenas pareceram arrastadas. Mesmo assim, é uma obra que vale a pena ser vista.</t>
  </si>
  <si>
    <t>Um filme de ação eletrizante, com cenas de luta bem coreografadas e um enredo intrigante. No entanto, o desenvolvimento dos personagens deixa a desejar, tornando a história um pouco rasa.</t>
  </si>
  <si>
    <t>O filme é interessante por apresentar uma premissa original e um bom desenvolvimento de personagens. No entanto, a falta de ritmo e algumas inconsistências no roteiro acabam prejudicando a experiência do espectador.</t>
  </si>
  <si>
    <t>Um filme emocionante e envolvente, com uma trama surpreendente e atuações brilhantes. Vale a pena ser assistido para quem gosta de suspense e drama.</t>
  </si>
  <si>
    <t>O filme é uma obra-prima do cinema de suspense, com uma trama envolvente, atuações brilhantes e uma direção impecável. No entanto, o final deixou a desejar, fazendo com que a experiência não fosse totalmente satisfatória.</t>
  </si>
  <si>
    <t>Ótimo filme com uma trama envolvente e atuações brilhantes, porém o desfecho poderia ter sido melhor trabalhado para surpreender o espectador.</t>
  </si>
  <si>
    <t>O filme é incrível, com uma trama envolvente e personagens cativantes. A atuação do elenco é impecável e a direção consegue manter o suspense e a tensão do início ao fim. Definitivamente uma obra-prima do cinema.</t>
  </si>
  <si>
    <t>O filme possui uma trama envolvente, bons personagens e uma direção precisa, porém peca em alguns aspectos técnicos que prejudicam a imersão do espectador.</t>
  </si>
  <si>
    <t>Um filme emocionante que aborda questões sociais de forma sensível, com atuações incríveis e uma trilha sonora envolvente. Imperdível para quem busca uma experiência cinematográfica impactante.</t>
  </si>
  <si>
    <t>O filme é emocionante e cativante, com uma trama envolvente e atuações impecáveis. A narrativa é bem desenvolvida, criando um suspense que prende a atenção do espectador do início ao fim. No entanto, alguns aspectos da produção poderiam ter sido melhor trabalhados, como a trilha sonora e alguns diálogos. Mesmo assim, é uma obra que vale a pena ser assistida.</t>
  </si>
  <si>
    <t>Um filme emocionante que mistura elementos de suspense e drama de forma brilhante, prendendo a atenção do espectador do início ao fim. As atuações são incríveis, especialmente a do protagonista, que entrega uma performance intensa e convincente. A trama bem elaborada e os cenários bem construídos contribuem para uma experiência cinematográfica envolvente e impactante.</t>
  </si>
  <si>
    <t>O filme traz uma narrativa envolvente e atuações marcantes, porém pecou no desenvolvimento do enredo, deixando algumas pontas soltas. Mesmo assim, vale a pena assistir pela direção criativa e pelas mensagens impactantes que transmite.</t>
  </si>
  <si>
    <t>O filme aborda de forma sensível e original a temática da solidão, através da jornada de um personagem em busca de conexão e significado. Apesar de alguns clichês e um ritmo um tanto lento, a atuação do elenco e a direção criativa conseguem prender a atenção do espectador até o desfecho emocionante.</t>
  </si>
  <si>
    <t>O filme apresenta uma trama envolvente, com boas atuações e uma direção competente, no entanto, peca em alguns momentos de ritmo lento e previsibilidade. Vale a pena conferir para quem gosta do gênero.</t>
  </si>
  <si>
    <t>Um filme emocionante que explora as complexidades das relações familiares, com atuações memoráveis e uma trama envolvente. Vale a pena assistir.</t>
  </si>
  <si>
    <t>Um filme emocionante que retrata a vida de uma família em meio à turbulência da guerra, destacando os aspectos humanos e emocionais dos personagens. A trama envolvente e a atuação dos atores garantem momentos de tensão e reflexão ao público.</t>
  </si>
  <si>
    <t>Um filme com uma trama envolvente e personagens bem construídos, porém com algumas falhas no desenvolvimento da história que deixam a desejar.</t>
  </si>
  <si>
    <t>Um filme bastante emocionante e que aborda temas importantes, como a superação e a amizade. As atuações são convincentes e a trilha sonora é envolvente. No entanto, o roteiro poderia ter sido mais original e surpreendente, deixando a desejar em alguns momentos.</t>
  </si>
  <si>
    <t>O filme apresenta uma trama envolvente, com atuações sólidas e uma direção competente. No entanto, alguns furos no roteiro e um desfecho previsível acabam prejudicando a experiência do espectador.</t>
  </si>
  <si>
    <t>O filme é uma obra-prima visual, com uma ambientação incrível e efeitos especiais impressionantes. No entanto, a narrativa é fraca e os personagens carecem de profundidade, tornando a experiência um tanto superficial.</t>
  </si>
  <si>
    <t>O filme tem uma trama interessante e bem desenvolvida, com ótimas atuações do elenco. No entanto, a direção poderia ter sido mais criativa e a edição mais dinâmica, deixando a narrativa um pouco arrastada em alguns momentos.</t>
  </si>
  <si>
    <t>Um filme envolvente, com uma trama complexa e personagens cativantes. A direção é impecável, com belas paisagens e uma trilha sonora marcante. As atuações são dignas de prêmios, em especial a do protagonista. Uma obra-prima que merece ser apreciada por todos os amantes do cinema.</t>
  </si>
  <si>
    <t>Um filme emocionante e bem construído, que prende a atenção do início ao fim com sua história envolvente e atuações brilhantes. Mesmo com alguns clichês, consegue entregar uma experiência satisfatória para os espectadores.</t>
  </si>
  <si>
    <t>O filme possui uma trama envolvente, com atuações marcantes e um final surpreendente. No entanto, a falta de desenvolvimento de alguns personagens e a previsibilidade em certos momentos acabam tirando um pouco o brilho da obra.</t>
  </si>
  <si>
    <t>O filme é emocionante e bem construído, com atuações marcantes e uma trilha sonora envolvente. No entanto, o final deixou a desejar e algumas cenas pareceram arrastadas.</t>
  </si>
  <si>
    <t>Incrível filme que combina suspense, ação e drama de forma excelente, com uma trama envolvente e surpreendente. As atuações são impecáveis e a direção consegue manter o ritmo do filme do início ao fim. Vale muito a pena assistir.</t>
  </si>
  <si>
    <t>Trazendo uma nova perspectiva ao gênero de filmes de terror, A Lenda Macabra apresenta uma trama envolvente e um visual marcante. Com performances excepcionais do elenco e uma direção impecável, o filme consegue manter o público tenso e intrigado do início ao fim.</t>
  </si>
  <si>
    <t>Um filme emocionante, com ótimas atuações e uma trama envolvente. Apesar de alguns clichês, a história consegue prender a atenção do espectador até o final.</t>
  </si>
  <si>
    <t>Um filme envolvente e bem dirigido, com uma trama intrigante e ótimas atuações. No entanto, o desfecho poderia ter sido mais impactante para realmente surpreender o espectador.</t>
  </si>
  <si>
    <t>Ótima atuação dos atores principais, fotografia impecável e um roteiro envolvente. No entanto, o ritmo lento pode desagradar alguns espectadores. No geral, um bom filme para quem aprecia dramas intensos.</t>
  </si>
  <si>
    <t>O filme apresenta uma trama envolvente com personagens cativantes, mas peca em sua execução, com falhas de roteiro e desenvolvimento de alguns acontecimentos. Apesar disso, a atuação do elenco principal é digna de destaque, garantindo momentos de emoção e suspense.</t>
  </si>
  <si>
    <t>Uma obra-prima do cinema atual, com atuações brilhantes e uma direção impecável. A trama envolvente prende a atenção do espectador do início ao fim, levando-o a uma reflexão profunda sobre a natureza humana e seus dilemas morais. Recomendo fortemente!</t>
  </si>
  <si>
    <t>Um filme com uma trama interessante, porém com uma execução confusa e personagens pouco cativantes. Apesar dos momentos de tensão e algumas reviravoltas, o desfecho deixou a desejar e não conseguiu criar um impacto satisfatório. No geral, é um filme que poderia ter sido melhor aproveitado se tivesse sido trabalhado de forma mais coesa.</t>
  </si>
  <si>
    <t>O filme possui uma trama interessante e envolvente, com atuações marcantes. No entanto, peca em alguns aspectos técnicos e no desenvolvimento de certos personagens, o que acaba prejudicando a obra como um todo.</t>
  </si>
  <si>
    <t>Um filme emocionante que mergulha nas complexidades da mente humana, explorando temas profundos de memória, identidade e realidade. As atuações são impecáveis e a direção cria uma atmosfera envolvente do início ao fim. No entanto, a narrativa pode se perder em alguns momentos, deixando o espectador um pouco confuso.</t>
  </si>
  <si>
    <t>O filme é uma obra-prima visual, com uma história envolvente e atuações excepcionais. No entanto, o enredo se torna confuso em alguns momentos, o que pode dificultar a compreensão para alguns espectadores.</t>
  </si>
  <si>
    <t>O filme apresenta uma trama envolvente e personagens cativantes, no entanto, a falta de originalidade no roteiro e algumas atuações um tanto superficiais acabam prejudicando a experiência do espectador.</t>
  </si>
  <si>
    <t>O filme apresentou uma trama confusa e mal desenvolvida, com atuações fracas e diálogos pouco interessantes. A direção também deixou a desejar, sem conseguir criar uma atmosfera envolvente. No geral, a experiência foi decepcionante.</t>
  </si>
  <si>
    <t>Um filme emocionante que aborda temas importantes de forma impactante, porém com algumas falhas na narrativa que podem deixar o espectador confuso em alguns momentos.</t>
  </si>
  <si>
    <t>Um filme surpreendente, com uma trama envolvente e personagens cativantes. A atuação do elenco é impecável, tornando a história ainda mais emocionante. No entanto, o desfecho poderia ter sido mais ousado e inovador, deixando um pouco a desejar. No geral, vale a pena assistir e se envolver com essa história.</t>
  </si>
  <si>
    <t>O filme apresenta uma narrativa instigante e bem construída, com atuações marcantes e uma trilha sonora envolvente. No entanto, a trama poderia ter sido mais explorada em alguns pontos, deixando algumas lacunas na história.</t>
  </si>
  <si>
    <t>Um filme interessante que aborda temas importantes de forma envolvente e com boas atuações, mas que peca em alguns aspectos técnicos, como a edição e trilha sonora. No geral, vale a pena assistir.</t>
  </si>
  <si>
    <t>Um filme emocionante e envolvente, que prende a atenção do espectador do início ao fim com uma trama surpreendente e atuações impecáveis.</t>
  </si>
  <si>
    <t>O filme é interessante, com uma trama envolvente e bons efeitos especiais. No entanto, o desenvolvimento dos personagens deixa a desejar e o desfecho da história parece apressado. Vale a pena assistir para se entreter, mas não espere grandes surpresas.</t>
  </si>
  <si>
    <t>Um filme envolvente e cheio de reviravoltas, com atuações incríveis e uma trama que te prende do início ao fim. Vale a pena conferir!</t>
  </si>
  <si>
    <t>O filme é uma mistura de ação e comédia com boas doses de violência e sarcasmo. As atuações dos protagonistas são o destaque, mas o roteiro poderia ter sido mais original. Mesmo assim, é um filme divertido e vale a pena conferir.</t>
  </si>
  <si>
    <t>Um filme com uma ótima atuação do elenco, principalmente da atriz principal, mas com um enredo previsível e que não traz nada de realmente inovador para o gênero. No entanto, as cenas de ação são bem executadas e garantem uma boa dose de entretenimento. Vale a pena assistir para quem gosta do gênero.</t>
  </si>
  <si>
    <t>O filme apresenta uma trama envolvente com ótimas atuações, porém peca em alguns momentos com um desenvolvimento arrastado da história. Mesmo assim, é uma obra impactante e que vale a pena ser assistida.</t>
  </si>
  <si>
    <t>Um filme com atuações excelentes e uma história emocionante, mas que deixa a desejar em alguns aspectos técnicos. Vale a pena assistir para se emocionar com a jornada dos personagens.</t>
  </si>
  <si>
    <t>O filme apresenta uma trama envolvente e personagens cativantes, além de uma direção impecável. Os efeitos especiais são impressionantes e a trilha sonora ajuda a aumentar a tensão nas cenas de ação. Definitivamente uma obra-prima do gênero.</t>
  </si>
  <si>
    <t>O filme apresenta uma trama interessante, porém a atuação dos atores deixa a desejar, tornando algumas cenas pouco convincentes. A direção também não consegue manter um ritmo consistente, alternando entre momentos de tensão e passagens arrastadas.</t>
  </si>
  <si>
    <t>O filme é empolgante e cheio de reviravoltas, mantendo o espectador preso do início ao fim. As atuações dos protagonistas são impecáveis, garantindo uma experiência cinematográfica envolvente e emocionante.</t>
  </si>
  <si>
    <t>O filme traz uma trama intrigante e cheia de reviravoltas, com atuações convincentes e uma direção competente. No entanto, o ritmo lento em determinados momentos pode cansar o espectador, comprometendo a experiência como um todo.</t>
  </si>
  <si>
    <t>O filme tem uma trama interessante e envolvente, com atuações marcantes dos protagonistas. No entanto, o desenvolvimento da história é um pouco lento, o que pode desagradar a alguns espectadores.</t>
  </si>
  <si>
    <t>O filme aborda de forma interessante questões familiares e de identidade, mas peca no desenvolvimento dos personagens e na falta de ritmo da narrativa.</t>
  </si>
  <si>
    <t>O filme aborda de forma intensa e emocionante a jornada de superação de um atleta em busca de seus sonhos, prendendo a atenção do espectador do início ao fim.</t>
  </si>
  <si>
    <t>Um filme cativante que retrata de forma realista o cotidiano de uma família disfuncional, explorando temas profundos como amor, perda e superação. A atuação dos atores é impecável e a direção consegue transmitir com maestria todas as emoções dos personagens. No entanto, a trama poderia ter sido mais desenvolvida em alguns momentos, deixando algumas lacunas na história.</t>
  </si>
  <si>
    <t>Um filme emocionante e intenso que retrata de forma realista os perigos da guerra e as consequências devastadoras para os soldados envolvidos. As atuações são ótimas e a trama prende a atenção do espectador do início ao fim.</t>
  </si>
  <si>
    <t>O filme aborda de forma sensível e realista a relação entre pai e filho, trazendo diálogos profundos e atuações emocionantes. No entanto, a trama poderia ter sido mais explorada, deixando algumas pontas soltas.</t>
  </si>
  <si>
    <t>Um filme que consegue mesclar perfeitamente a ação e o drama, mantendo o espectador envolvido do início ao fim. As atuações dos protagonistas são dignas de elogios, porém a trama poderia ser um pouco mais desenvolvida em certos momentos.</t>
  </si>
  <si>
    <t>O filme é incrivelmente emocionante, com uma trama envolvente que mantém o espectador vidrado do início ao fim. As atuações são brilhantes e a direção impecável, proporcionando uma experiência cinematográfica única.</t>
  </si>
  <si>
    <t>Um filme cheio de ação e efeitos especiais impressionantes, mas com um roteiro fraco e personagens pouco desenvolvidos.</t>
  </si>
  <si>
    <t>Um filme emocionante que aborda temas como amor e perda de forma intensa e realista. As atuações dos protagonistas são brilhantes e a trilha sonora complementa perfeitamente cada cena. No entanto, o ritmo da narrativa pode ser lento em alguns momentos, o que pode cansar o espectador menos paciente.</t>
  </si>
  <si>
    <t>Um filme emocionante e envolvente, com ótimas atuações e uma trama intrigante que mantém o espectador vidrado do início ao fim. Vale a pena assistir!</t>
  </si>
  <si>
    <t>Ótimo filme, com uma trama envolvente e atuações brilhantes. Recomendo fortemente para quem gosta de suspense e drama.</t>
  </si>
  <si>
    <t>Um ótimo filme que cativa o espectador do início ao fim, com atuações excepcionais e uma trama envolvente que prende a atenção. Vale a pena conferir!</t>
  </si>
  <si>
    <t>Um filme surpreendente que explora a complexidade das relações familiares de uma maneira muito sensível e emocionante, com atuações brilhantes e uma direção impecável. No entanto, o ritmo da narrativa pode parecer arrastado em alguns momentos, diminuindo um pouco o impacto da história.</t>
  </si>
  <si>
    <t>Sensível e emocionante, o filme aborda de forma delicada temas como amor, perda e superação. As atuações são excelentes e a trilha sonora contribui para a atmosfera envolvente da história. Vale a pena assistir para refletir sobre as complexidades da vida e das relações humanas.</t>
  </si>
  <si>
    <t>O filme possui uma trama cativante que mistura suspense e drama de forma envolvente. Os personagens bem construídos e a atuação do elenco são pontos altos da produção. No entanto, o final um pouco previsível e o ritmo lento em algumas partes acabam tirando um pouco do brilho da obra.</t>
  </si>
  <si>
    <t>Um filme emocionante com uma atuação impecável do elenco principal. A história envolvente prende a atenção do início ao fim, com reviravoltas surpreendentes. A trilha sonora contribui para criar a atmosfera perfeita para a trama, garantindo uma experiência cinematográfica impactante.</t>
  </si>
  <si>
    <t>O filme é incrível, com uma narrativa envolvente e atuações brilhantes. A trilha sonora é magnífica e a direção impecável. Vale muito a pena assistir e se emocionar com essa história cativante.</t>
  </si>
  <si>
    <t>O filme é uma obra-prima do cinema de suspense, com uma trama envolvente que mantém o espectador vidrado do início ao fim. Os personagens são bem desenvolvidos e a atuação do elenco é impecável. A direção é incrível, com cenas impactantes e uma atmosfera que aumenta a tensão a cada minuto. Uma experiência cinematográfica que não pode ser desperdiçada.</t>
  </si>
  <si>
    <t>O filme possui uma trama envolvente e cheia de reviravoltas, mantendo o espectador preso do início ao fim. As atuações dos protagonistas são excepcionais e a direção consegue criar uma atmosfera de suspense muito bem construída. No entanto, algumas cenas parecem ser desnecessariamente prolongadas, o que acaba tirando um pouco o ritmo da narrativa.</t>
  </si>
  <si>
    <t>Um filme emocionante que aborda temas complexos de maneira sensível e impactante, com atuações brilhantes e uma direção impecável. Vale a pena conferir essa obra-prima do cinema atual.</t>
  </si>
  <si>
    <t>Um filme emocionante e envolvente que aborda temas importantes de forma sensível, com atuações impecáveis e uma trama bem desenvolvida. No entanto, a direção poderia ser mais dinâmica e a edição mais envolvente para manter o ritmo da história.</t>
  </si>
  <si>
    <t>O filme é um misto de romance e drama que cativa o espectador desde o início. As atuações são impecáveis e a trama bem construída, com reviravoltas inesperadas. A fotografia e a trilha sonora são também pontos altos, contribuindo para a atmosfera envolvente da história. No entanto, o desfecho poderia ter sido mais impactante, deixando um leve sentimento de insatisfação. Mesmo assim, é uma obra que vale a pena ser assistida.</t>
  </si>
  <si>
    <t>Um filme emocionante que retrata de forma intensa os desafios enfrentados por uma família em meio a um cenário de guerra. As atuações dos protagonistas são brilhantes, proporcionando momentos de tensão e reflexão sobre os horrores da guerra. No entanto, a narrativa em alguns momentos torna-se confusa, prejudicando o entendimento da história.</t>
  </si>
  <si>
    <t>Uma história emocionante e bem construída, com atuações excepcionais e uma trilha sonora envolvente. O filme aborda temas profundos de uma maneira sensível e impactante, prendendo a atenção do espectador do início ao fim. No entanto, alguns aspectos da trama poderiam ter sido melhor desenvolvidos para tornar a narrativa mais coesa e satisfatória.</t>
  </si>
  <si>
    <t>Um filme envolvente e emocionante, que prende a atenção do espectador do início ao fim. A atuação dos atores é impecável e a trilha sonora contribui para criar a atmosfera perfeita. A narrativa é bem construída, com reviravoltas inesperadas que mantêm o suspense até o desfecho surpreendente. Recomendo para quem gosta de filmes de suspense e mistério.</t>
  </si>
  <si>
    <t>Um filme emocionante e bem dirigido, com atuações impecáveis que cativam o espectador do início ao fim. A trama envolvente e os efeitos visuais incríveis garantem uma experiência cinematográfica de tirar o fôlego.</t>
  </si>
  <si>
    <t>O filme aborda de forma brilhante questões sociais e políticas atuais, com um roteiro inteligente e atuações impecáveis. A trama envolvente e a direção certeira elevam a obra a um nível de excelência no cinema contemporâneo.</t>
  </si>
  <si>
    <t>O filme é uma obra-prima do cinema, com uma trama envolvente e personagens complexos. A atuação do elenco é excepcional e a direção é impecável, criando uma atmosfera única. Apesar de alguns pequenos problemas de ritmo, a obra como um todo é emocionante e imperdível para os amantes de cinema.</t>
  </si>
  <si>
    <t>O filme possui uma trama envolvente e boas atuações, porém pecou em alguns aspectos de desenvolvimento de personagens e ritmo da narrativa, o que acabou prejudicando a experiência do espectador.</t>
  </si>
  <si>
    <t>Um filme impactante, com uma narrativa envolvente e atuações brilhantes. A direção de arte e a trilha sonora contribuem para criar uma atmosfera única e emocionante. Uma obra-prima do cinema contemporâneo.</t>
  </si>
  <si>
    <t>O filme é uma mistura engenhosa de suspense e drama, com uma narrativa envolvente que prende a atenção do espectador do início ao fim. As atuações são excepcionais, especialmente a do ator principal, que entrega uma performance emocionante e cativante. A direção é impecável, utilizando de maneira criativa recursos visuais para criar uma atmosfera única. No entanto, o desfecho da trama pode deixar alguns espectadores insatisfeitos, mas no geral, é um filme que vale a pena ser assistido.</t>
  </si>
  <si>
    <t>O filme é uma obra incrível que mistura elementos de suspense, drama e ação de forma magistral. A atuação dos atores é excepcional, principalmente da protagonista, que entrega uma performance brilhante. A trama é envolvente e surpreendente, mantendo o espectador preso do início ao fim. No entanto, o desfecho poderia ter sido mais satisfatório, deixando algumas pontas soltas.</t>
  </si>
  <si>
    <t>O filme é uma obra-prima da cinematografia mundial, com uma trama envolvente e personagens cativantes. A atuação dos atores é impecável, a fotografia é deslumbrante e a trilha sonora emociona. Uma verdadeira experiência cinematográfica imperdível.</t>
  </si>
  <si>
    <t>Um filme emocionante e bem dirigido, com atuações marcantes e uma trama envolvente que prende a atenção do espectador do início ao fim.</t>
  </si>
  <si>
    <t>Um filme emocionante que aborda temas importantes de forma sensível, com atuações marcantes dos protagonistas. No entanto, a trama poderia ter sido melhor desenvolvida, deixando algumas pontas soltas.</t>
  </si>
  <si>
    <t>Um filme emocionante que aborda questões importantes sobre a vida e a morte, com atuações brilhantes e uma direção sensível. No entanto, a trama pode ser previsível em alguns momentos, tirando um pouco do impacto da história.</t>
  </si>
  <si>
    <t>Um filme emocionante que aborda temas como amor, amizade e superação. As atuações dos atores são excelentes e a trilha sonora contribui para a atmosfera envolvente da história. No entanto, o ritmo da narrativa pode ser lento em alguns momentos, o que pode desagradar quem busca mais ação. No geral, é um bom filme para quem aprecia dramas intensos.</t>
  </si>
  <si>
    <t>Um filme divertido e emocionante, com um elenco talentoso e uma direção competente. A trama tem alguns clichês, mas eles são bem executados, garantindo momentos de tensão e surpresas. A fotografia e os efeitos visuais também são muito bem feitos, contribuindo para a imersão do público na história. Uma boa opção para quem gosta de filmes de ação e suspense.</t>
  </si>
  <si>
    <t>Um filme emocionante que aborda temas complexos de forma sensível, com ótimas atuações e uma direção impecável. Apesar de alguns momentos arrastados, a trama envolvente consegue prender a atenção do espectador do início ao fim.</t>
  </si>
  <si>
    <t>Um filme com grandes atuações, principalmente de sua protagonista, que consegue conduzir a trama de forma envolvente. No entanto, a narrativa se mostra confusa em alguns momentos, dificultando a compreensão do enredo e deixando lacunas na história.</t>
  </si>
  <si>
    <t>Um filme emocionante, com uma história envolvente e atuações excepcionais. A trilha sonora é marcante e a fotografia é belíssima, contribuindo para criar uma atmosfera única. No entanto, o ritmo da narrativa pode ser lento em alguns momentos, o que pode cansar parte do público. Mesmo assim, vale a pena assistir pela mensagem poderosa que transmite.</t>
  </si>
  <si>
    <t>Um filme emocionante e impactante que retrata de forma realista a luta de uma família para sobreviver em meio a um cenário pós-apocalíptico. Com atuações excepcionais e uma direção impecável, a trama envolvente prende a atenção do espectador do início ao fim, deixando-o reflexivo sobre questões éticas e morais. Uma obra-prima do cinema contemporâneo.</t>
  </si>
  <si>
    <t>Um filme interessante, com boas atuações e uma história envolvente. No entanto, o ritmo lento pode acabar afastando alguns espectadores. Vale a pena conferir para quem gosta de dramas mais contemplativos.</t>
  </si>
  <si>
    <t>O filme é emocionante, com uma história cativante e personagens bem desenvolvidos. A atuação do elenco é excelente, contribuindo para a imersão do espectador na trama. A trilha sonora também é um ponto forte, complementando as cenas de forma perfeita. No entanto, a duração do filme é um pouco longa, o que pode cansar alguns espectadores mais impacientes. No geral, é uma ótima obra que merece ser apreciada.</t>
  </si>
  <si>
    <t>Um filme emocionante e impactante que aborda de forma sensível e realista a vida de uma família em meio a uma crise. As atuações são impecáveis, a direção é precisa e a trilha sonora contribui para a atmosfera envolvente da história. Um retrato poderoso e tocante que certamente deixará sua marca.</t>
  </si>
  <si>
    <t>O filme é uma excelente produção que consegue prender a atenção do espectador do início ao fim, com uma trama envolvente e atuações impecáveis. A direção, cenografia e trilha sonora são pontos fortes que contribuem para o sucesso do filme. No entanto, alguns detalhes do roteiro poderiam ter sido melhor explorados, o que impediu que a obra alcançasse seu potencial máximo.</t>
  </si>
  <si>
    <t>O filme apresenta uma trama envolvente e personagens bem desenvolvidos. As atuações são convincentes e a direção consegue manter o suspense do início ao fim. No entanto, o desfecho poderia ter sido mais impactante para fechar com chave de ouro.</t>
  </si>
  <si>
    <t>Um filme cativante e emocionante, com atuações brilhantes e uma trama envolvente. Apesar de alguns clichês e momentos previsíveis, a mensagem positiva e a química entre os personagens tornam a experiência válida. Vale a pena assistir.</t>
  </si>
  <si>
    <t>Um filme emocionante e impactante que aborda temas importantes de forma sensível e envolvente, com atuações brilhantes e uma direção impecável.</t>
  </si>
  <si>
    <t>O filme apresenta uma trama bem construída e cheia de reviravoltas, prendendo a atenção do espectador do início ao fim. As atuações dos protagonistas são dignas de destaque, com uma química impressionante em cena. A direção e fotografia são impecáveis, criando uma atmosfera envolvente e misteriosa. No entanto, o desfecho pode não agradar a todos os públicos, deixando algumas questões em aberto.</t>
  </si>
  <si>
    <t>Um filme com uma trama envolvente e personagens cativantes. A atuação do elenco é um destaque, levando o espectador a se emocionar com cada cena. No entanto, a conclusão da história deixa a desejar, deixando perguntas sem resposta e um sentimento de insatisfação ao final.</t>
  </si>
  <si>
    <t>O filme é emocionante e cativante, com uma ótima atuação dos atores principais. A história é envolvente e bem desenvolvida, prendendo a atenção do espectador do início ao fim. No entanto, houve momentos em que o ritmo da narrativa se tornou um pouco arrastado, prejudicando o seu impacto final.</t>
  </si>
  <si>
    <t>Excelente filme, com uma trama envolvente e personagens cativantes. A direção e a atuação do elenco são impecáveis, resultando em uma experiência cinematográfica memorável.</t>
  </si>
  <si>
    <t>Um filme cativante, com uma história envolvente e atuações memoráveis. A trama é bem construída e mantém o espectador interessado do início ao fim. No entanto, a narrativa poderia ser mais dinâmica em certos momentos, tornando a experiência um pouco arrastada.</t>
  </si>
  <si>
    <t>O filme é uma obra prima do gênero de terror, com uma atmosfera assustadora, personagens bem desenvolvidos e um enredo envolvente. As atuações são impecáveis e a direção consegue criar tensão do início ao fim. Um filme imperdível para os fãs do gênero.</t>
  </si>
  <si>
    <t>O filme é interessante e bem produzido, com uma trama envolvente e boas atuações. No entanto, o ritmo lento em algumas partes pode afastar parte do público.</t>
  </si>
  <si>
    <t>Um filme emocionante e bem construído, com atuações brilhantes e uma trama envolvente que prende a atenção do espectador do início ao fim.</t>
  </si>
  <si>
    <t>O filme apresenta uma trama cativante, com atuações marcantes e uma direção impecável. A fotografia e a trilha sonora contribuem para criar uma atmosfera envolvente. No entanto, o desfecho poderia ter sido mais surpreendente para impactar ainda mais o público.</t>
  </si>
  <si>
    <t>O filme apresenta uma trama envolvente com ótimas atuações dos atores principais, porém o ritmo da história deixa a desejar em alguns momentos, tornando a experiência um pouco arrastada. Mesmo assim, vale a pena assistir pela originalidade do roteiro e pela bela fotografia.</t>
  </si>
  <si>
    <t>Um filme emocionante, com uma história envolvente e atuações brilhantes. A fotografia é deslumbrante e a trilha sonora contribui muito para criar uma atmosfera intensa. Definitivamente um dos melhores filmes que já vi.</t>
  </si>
  <si>
    <t>Um filme emocionante que mistura drama e aventura, com um elenco talentoso e uma trama envolvente. No entanto, a falta de desenvolvimento de alguns personagens e o desfecho previsível acabam tirando um pouco do brilho da produção.</t>
  </si>
  <si>
    <t>O filme é uma obra que se destaca pela sua trama envolvente e pela atuação excepcional do elenco. No entanto, a direção de arte deixa a desejar, com cenários pouco realistas e figurinos mal elaborados. Mesmo com esses pontos negativos, é uma produção que vale a pena ser assistida, principalmente pelos fans do gênero.</t>
  </si>
  <si>
    <t>O filme é cativante e emocionante, prendendo a atenção do espectador do início ao fim. As atuações são brilhantes e a trama bem construída, levando o público a refletir sobre temas importantes. Vale a pena assistir.</t>
  </si>
  <si>
    <t>Um filme com uma trama interessante, porém com atuações medianas e um final previsível. Vale a pena assistir pelas reviravoltas, mas não espere nada extraordinário.</t>
  </si>
  <si>
    <t>Um filme emocionante que aborda temas delicados de forma sensível, com atuações brilhantes e uma trilha sonora envolvente. No entanto, o ritmo lento da narrativa pode não agradar a todos os espectadores.</t>
  </si>
  <si>
    <t>O filme aborda de forma impactante temas como depressão e solidão, com atuações intensas e uma trama envolvente que prende a atenção do espectador. No entanto, o desfecho poderia ter sido mais satisfatório, deixando pontas soltas e algumas questões sem resposta.</t>
  </si>
  <si>
    <t>O filme é uma emocionante história de superação que prende a atenção do espectador do início ao fim, com atuações envolventes e uma trilha sonora marcante. No entanto, a trama poderia ter sido mais desenvolvida em alguns pontos, deixando questões em aberto. Mesmo assim, é uma obra que vale a pena ser assistida.</t>
  </si>
  <si>
    <t>O filme aborda de forma envolvente a jornada de um grupo de amigos em busca da felicidade e do verdadeiro sentido da vida, com boas atuações e uma trilha sonora marcante. No entanto, a narrativa poderia ser mais aprofundada em alguns momentos, deixando algumas lacunas na história.</t>
  </si>
  <si>
    <t>Um filme que cativa o espectador com uma história emocionante e personagens bem desenvolvidos, porém com alguns momentos clichês e previsíveis. Vale a pena assistir para quem gosta de dramas familiares com uma pitada de romance.</t>
  </si>
  <si>
    <t>O filme é emocionante e envolvente, com uma trama bem desenvolvida e personagens cativantes. A atuação do elenco é incrível, transmitindo com autenticidade as emoções dos personagens. A fotografia também é um ponto forte, criando uma atmosfera única para a história. No entanto, o desfecho poderia ter sido mais surpreendente para elevar ainda mais o impacto do filme.</t>
  </si>
  <si>
    <t>O filme aborda de forma envolvente e realista temas complexos, como a vida após a perda de um ente querido, com atuações marcantes dos protagonistas e uma trilha sonora cativante. No entanto, a trama poderia ter sido mais explorada em alguns aspectos, deixando o espectador com algumas perguntas sem resposta. No geral, uma obra tocante e bem executada.</t>
  </si>
  <si>
    <t>O filme consegue retratar de forma emocionante a história de superação de um grupo de pessoas em meio à adversidades. A atuação dos atores é convincente e a trilha sonora contribui para a atmosfera envolvente da trama. No entanto, o desfecho da narrativa poderia ter sido mais impactante, deixando um certo sentimento de insatisfação ao espectador.</t>
  </si>
  <si>
    <t>Um filme emocionante e bem produzido, com atuações brilhantes e uma história envolvente. No entanto, a trama poderia ter sido mais desenvolvida em alguns pontos, deixando algumas lacunas ao longo do filme.</t>
  </si>
  <si>
    <t>Um filme empolgante, com uma trama envolvente e um elenco fantástico. As cenas de ação são espetaculares e a direção é impecável. No entanto, o desenvolvimento dos personagens deixa um pouco a desejar, tornando a história um pouco previsível em alguns momentos.</t>
  </si>
  <si>
    <t>O filme é uma obra-prima que combina uma história emocionante com atuações brilhantes e uma direção impecável. As cenas de ação são eletrizantes e a trilha sonora é envolvente, fazendo com que o espectador fique vidrado do início ao fim. Imperdível para os amantes de cinema.</t>
  </si>
  <si>
    <t>Um filme cativante e emocionante, com uma história envolvente e atuações incríveis. As cenas de ação são bem construídas e a trilha sonora é marcante. No entanto, o roteiro poderia ter sido mais desenvolvido em alguns aspectos.</t>
  </si>
  <si>
    <t>Um filme emocionante que aborda temas profundos de forma sensível, com atuações brilhantes e uma trilha sonora envolvente. No entanto, o roteiro poderia ter explorado mais o desenvolvimento dos personagens secundários.</t>
  </si>
  <si>
    <t>Um filme emocionante e cativante, com uma história triste que nos faz refletir sobre a vida e os relacionamentos humanos. As atuações são convincentes e a trilha sonora contribui para a atmosfera melancólica da narrativa. No entanto, o desfecho previsível pode decepcionar alguns espectadores.</t>
  </si>
  <si>
    <t>O filme é uma emocionante história de superação, com atuações impecáveis e uma trilha sonora envolvente. No entanto, o ritmo da narrativa pode ser lento em alguns momentos, o que acaba prejudicando a experiência do espectador.</t>
  </si>
  <si>
    <t>O filme é uma obra-prima que mescla com maestria elementos de suspense, drama e ação. A atuação dos atores é impecável, a trilha sonora é envolvente e a direção consegue manter o espectador vidrado do início ao fim. O desfecho surpreendente e os efeitos visuais incríveis elevam ainda mais a qualidade da produção.</t>
  </si>
  <si>
    <t>Um filme que mistura suspense e comédia de forma bem equilibrada, com atuações marcantes e um roteiro envolvente. Apesar de algumas cenas previsíveis, a trama consegue prender a atenção do espectador do início ao fim, garantindo boas risadas e momentos de tensão.</t>
  </si>
  <si>
    <t>O filme é uma obra-prima do cinema de suspense, com uma atuação brilhante do elenco e uma história envolvente que prende a atenção do espectador do início ao fim. No entanto, a falta de desenvolvimento de alguns personagens e o desfecho previsível acabam prejudicando um pouco a experiência como um todo.</t>
  </si>
  <si>
    <t>O filme possui uma trama envolvente e bem desenvolvida, com atuações convincentes e uma direção competente. No entanto, o desfecho da história pode deixar o espectador um pouco desapontado, pois acaba sendo previsível e clichê. Mesmo assim, é uma obra que vale a pena ser assistida, especialmente para os fãs do gênero.</t>
  </si>
  <si>
    <t>O filme é bastante envolvente e emocionante, com uma trama cativante e bem desenvolvida. A atuação dos atores é excelente, proporcionando momentos de grande intensidade e emoção. No entanto, o final poderia ter sido melhor executado, deixando algumas pontas soltas e questões sem resposta. Mesmo assim, vale a pena assistir pela história impactante e pelas atuações brilhantes.</t>
  </si>
  <si>
    <t>Um filme cativante, que prende a atenção do espectador do início ao fim. Com uma trama envolvente e atuações incríveis, é uma obra que merece ser vista. No entanto, alguns momentos parecem arrastados, prejudicando o ritmo da narrativa.</t>
  </si>
  <si>
    <t>O filme possui uma trama envolvente com ótimas atuações, porém o final deixou a desejar com algumas pontas soltas.</t>
  </si>
  <si>
    <t>O filme apresenta uma trama envolvente, com personagens cativantes e boas atuações. A direção é competente, criando uma atmosfera instigante. No entanto, a narrativa pode ser confusa em alguns momentos, o que pode dificultar a compreensão da história.</t>
  </si>
  <si>
    <t>Um filme emocionante que prende a atenção do espectador do início ao fim, com uma trama repleta de reviravoltas e atuações brilhantes. No entanto, o desfecho poderia ter sido mais impactante para elevar a experiência do público. Mesmo assim, vale a pena conferir.</t>
  </si>
  <si>
    <t>O filme possui uma narrativa envolvente e personagens bem desenvolvidos, no entanto, a trama apresenta alguns clichês e reviravoltas previsíveis. A atuação do elenco é competente e a direção consegue criar uma atmosfera de suspense cativante. No entanto, o desfecho da história deixa a desejar e não surpreende o espectador como poderia. Vale a pena assistir, mas não é um filme memorável.</t>
  </si>
  <si>
    <t>Um filme emocionante que aborda temas profundos e atuais sobre a vida e a morte, com atuações marcantes e uma direção impecável. No entanto, o ritmo lento e a falta de desenvolvimento de alguns personagens acabam tirando parte do brilho da narrativa.</t>
  </si>
  <si>
    <t>Um filme emocionante, que prende a atenção do espectador do início ao fim com uma trama envolvente e atuações brilhantes. As cenas de ação são impressionantes e a trilha sonora contribui para criar uma atmosfera de suspense e emoção. Uma obra-prima do cinema que não pode ser desperdiçada.</t>
  </si>
  <si>
    <t>O filme apresenta uma trama interessante, mas com algumas falhas de desenvolvimento que prejudicam a experiência do espectador. As atuações dos principais atores são convincentes, no entanto, o roteiro poderia ser mais coeso e envolvente. A direção consegue criar uma atmosfera misteriosa e tensa, porém, a falta de profundidade em alguns personagens acaba deixando a desejar. No geral, é um filme que vale a pena assistir, mas com ressalvas.</t>
  </si>
  <si>
    <t>O filme é uma bela obra cinematográfica, com uma trama envolvente e atuações brilhantes. No entanto, o ritmo lento em alguns momentos pode cansar o espectador, que precisa ter paciência para apreciar a profundidade da história.</t>
  </si>
  <si>
    <t>O filme é uma obra-prima visual, com uma história emocionante e personagens cativantes. No entanto, a trama às vezes se torna previsível e clichê, o que tira um pouco do brilho da experiência. Mesmo assim, vale a pena assistir pela direção habilidosa e pelas atuações marcantes dos protagonistas.</t>
  </si>
  <si>
    <t>O filme apresenta uma trama interessante e personagens bem desenvolvidos, no entanto, possui algumas falhas no roteiro e na direção que acabam prejudicando a experiência do espectador.</t>
  </si>
  <si>
    <t>Este filme consegue capturar a essência da história original de forma brilhante, com atuações convincentes e uma trilha sonora cativante. No entanto, alguns momentos parecem arrastados e a trama poderia ter sido mais desenvolvida. No geral, é uma boa adaptação que vai agradar aos fãs.</t>
  </si>
  <si>
    <t>Este filme consegue capturar a essência do livro original, com uma história emocionante e bem desenvolvida. As performances dos atores principais são convincentes e cativantes, tornando a experiência do espectador envolvente. No entanto, o ritmo da narrativa pode ser um pouco lento em alguns momentos, o que pode prejudicar a experiência de alguns espectadores.</t>
  </si>
  <si>
    <t>Um filme incrível, com uma narrativa cativante e atuações impecáveis. A trilha sonora é envolvente e a fotografia é de tirar o fôlego. No entanto, alguns momentos do roteiro poderiam ter sido melhor desenvolvidos, o que acaba tirando um pouco do brilho da obra.</t>
  </si>
  <si>
    <t>Um filme emocionante e repleto de reviravoltas, que prende a atenção do espectador do início ao fim. Com uma atuação brilhante do elenco principal, a história consegue abordar temas importantes de forma sensível e envolvente. No entanto, a narrativa poderia ter sido mais bem desenvolvida em alguns momentos, deixando algumas pontas soltas e questões sem resposta.</t>
  </si>
  <si>
    <t>Um filme emocionante e impactante que aborda questões profundas sobre a natureza humana e o poder das escolhas. A atuação dos atores é incrível e a trama envolvente prende a atenção do espectador do início ao fim.</t>
  </si>
  <si>
    <t>Um filme que entrega uma história cativante e bem construída, com atuações impecáveis e cenas de ação empolgantes. No entanto, a falta de originalidade em alguns momentos pode diminuir o impacto geral da obra.</t>
  </si>
  <si>
    <t>Este filme traz uma abordagem interessante sobre o tema da sobrevivência no oceano, com cenas de ação bem construídas e um bom desenvolvimento dos personagens principais. No entanto, a trama apresenta alguns clichês e situações previsíveis que podem prejudicar a experiência do espectador.</t>
  </si>
  <si>
    <t>Interessante e bem elaborado, o filme aborda temas complexos de forma envolvente. A atuação dos atores é digna de destaque, porém a trama poderia ter sido mais desenvolvida em alguns pontos.</t>
  </si>
  <si>
    <t>Um filme emocionante e impactante, que aborda de forma sensível a relação entre pai e filho em meio a uma jornada de autodescoberta e superação. As performances dos atores são excepcionais, levando o espectador a se conectar profundamente com os personagens e suas histórias. A direção e a fotografia também são pontos fortes, contribuindo para criar uma atmosfera envolvente e tocante. Uma obra-prima do cinema que certamente deixará uma marca duradoura em quem assistir.</t>
  </si>
  <si>
    <t>O filme é uma obra prima do cinema contemporâneo, com uma trama envolvente e atuações excepcionais. A fotografia e a trilha sonora complementam perfeitamente a narrativa, criando uma atmosfera única e cativante. Vale a pena assistir e se emocionar com essa história impactante.</t>
  </si>
  <si>
    <t>O filme apresenta uma trama envolvente e cheia de reviravoltas, com atuações marcantes e uma direção impecável. A fotografia e a trilha sonora também se destacam, criando uma atmosfera única. No entanto, o ritmo da narrativa pode ser um pouco lento em alguns momentos, prejudicando o impacto geral da história.</t>
  </si>
  <si>
    <t>Um filme emocionante que captura o espectador desde o início, com atuações brilhantes e uma trama envolvente. No entanto, o desfecho poderia ter sido mais impactante, deixando um leve sentimento de insatisfação.</t>
  </si>
  <si>
    <t>Um filme com uma premissa interessante e bons efeitos especiais, mas que acaba pecando na execução e na construção dos personagens, tornando a experiência um pouco cansativa.</t>
  </si>
  <si>
    <t>O filme apresenta uma trama envolvente e personagens cativantes, porém peca em algumas cenas de ação previsíveis e diálogos clichês. No entanto, a atuação do elenco é excepcional e a cinematografia é de tirar o fôlego. Vale a pena conferir para quem gosta de um bom drama com uma pitada de ação.</t>
  </si>
  <si>
    <t>Um filme que se destaca pela atuação incrível do elenco, mas que peca no desenvolvimento da trama e na falta de originalidade. Mesmo com seus defeitos, consegue entreter e proporcionar momentos de diversão.</t>
  </si>
  <si>
    <t>Um filme emocionante que aborda temas profundos de forma sensível, com uma atuação brilhante do elenco principal. No entanto, peca em alguns momentos por seu ritmo lento e roteiro previsível.</t>
  </si>
  <si>
    <t>O filme mostra uma história emocionante e repleta de reviravoltas, com atuações brilhantes dos protagonistas. Porém, o ritmo da narrativa pode ser um pouco lento em determinados momentos, prejudicando a experiência do espectador.</t>
  </si>
  <si>
    <t>O filme é uma obra-prima do cinema contemporâneo, com uma trama envolvente e atuações marcantes. A direção e a fotografia são impecáveis, criando uma atmosfera única que prende a atenção do espectador do início ao fim.</t>
  </si>
  <si>
    <t>Um filme com um enredo instigante e personagens bem desenvolvidos, porém a atuação dos atores deixou a desejar em algumas cenas, prejudicando a fluidez da narrativa.</t>
  </si>
  <si>
    <t>Um filme emocionante que retrata a história real de uma família em busca de sobrevivência durante um desastre natural. As atuações são intensas e o roteiro bem construído, envolvendo o espectador do início ao fim.</t>
  </si>
  <si>
    <t>O filme é uma emocionante jornada sobre superação e amizade, com ótimas atuações e uma trama envolvente. O desfecho, no entanto, deixou a desejar, com algumas pontas soltas e clichês que já vimos em outras produções. Mesmo assim, vale a pena assistir.</t>
  </si>
  <si>
    <t>Um filme emocionante que retrata de forma fiel e impactante a realidade da vida de uma família durante a guerra. As atuações são impressionantes e a direção consegue transmitir toda a angústia e o drama vivido pelos personagens. O roteiro, apesar de previsível em alguns momentos, consegue manter o espectador interessado e comovido até o final.</t>
  </si>
  <si>
    <t>O filme é uma emocionante história de amor e perda, com atuações brilhantes e uma trilha sonora marcante. Apesar de alguns momentos previsíveis, a narrativa envolvente e os belos cenários conseguem cativar o espectador do início ao fim.</t>
  </si>
  <si>
    <t>O filme tem uma trama interessante, com boas atuações e um final surpreendente. No entanto, a produção pecou em alguns aspectos técnicos, como a falta de originalidade na direção de arte e alguns diálogos previsíveis.</t>
  </si>
  <si>
    <t>Um filme excelente, com uma trama envolvente e atuações brilhantes. A direção é impecável, criando uma atmosfera única que prende a atenção do espectador do início ao fim. Vale muito a pena assistir.</t>
  </si>
  <si>
    <t>O filme apresenta uma trama envolvente e interessante, com atuações convincentes e uma direção competente. No entanto, alguns momentos parecem arrastados e o desfecho da história deixa a desejar, faltando um desfecho mais impactante. Mesmo assim, vale a pena assistir para quem gosta de filmes de suspense.</t>
  </si>
  <si>
    <t>Um filme emocionante e cativante, com atuações brilhantes e uma história envolvente. A trilha sonora também contribui para a experiência, criando uma atmosfera impactante. No entanto, o desenvolvimento dos personagens poderia ter sido mais aprofundado, o que deixou a trama um pouco rasa em alguns momentos. No geral, vale a pena assistir.</t>
  </si>
  <si>
    <t>O filme é incrivelmente emocionante e envolvente, com uma história cativante e atuações impecáveis. A trilha sonora é marcante e a fotografia é deslumbrante. Uma obra-prima que merece ser apreciada por todos os amantes do cinema.</t>
  </si>
  <si>
    <t>Um filme emocionante e envolvente, que aborda de forma sensível temas como família, superação e amizade. As atuações são excelentes e a trilha sonora contribui para criar uma atmosfera única. No entanto, o roteiro poderia ser mais desenvolvido em alguns pontos, deixando lacunas na história que poderiam ser melhor exploradas.</t>
  </si>
  <si>
    <t>O filme é uma obra cinematográfica emocionante e envolvente, com uma história cativante e atuações brilhantes. No entanto, o ritmo lento em alguns momentos pode cansar o espectador mais impaciente. Vale a pena assistir para quem aprecia dramas profundos.</t>
  </si>
  <si>
    <t>Um filme com uma trama promissora, porém que se perde em subtramas desnecessárias e personagens pouco desenvolvidos. A atuação dos protagonistas se destaca, mas o desfecho da história deixa a desejar, deixando o espectador com uma sensação de falta de conclusão.</t>
  </si>
  <si>
    <t>Um filme emocionante, com uma ótima direção de arte e boas atuações. No entanto, a trama é um pouco previsível em alguns momentos, o que pode tirar um pouco do impacto da história.</t>
  </si>
  <si>
    <t>O filme é emocionante e apresenta uma trama envolvente que prende a atenção do espectador do início ao fim. As atuações dos atores principais são brilhantes e a direção consegue transmitir com maestria a mensagem proposta pela obra.</t>
  </si>
  <si>
    <t>Um filme envolvente, com uma narrativa emocionante e atuações incríveis. A direção de arte e fotografia são excepcionais, criando uma atmosfera única. No entanto, o ritmo da história pode ser um pouco lento em alguns momentos.</t>
  </si>
  <si>
    <t>Um filme emocionante e envolvente, que explora de forma intensa a jornada de superação de um personagem em meio a uma situação desafiadora. As atuações são incríveis e a direção consegue transmitir toda a tensão e emoção da história de maneira excepcional. Recomendo para quem gosta de dramas inspiradores.</t>
  </si>
  <si>
    <t>O filme tem uma trama envolvente, com atuações marcantes e uma direção impecável. No entanto, a falta de desenvolvimento de alguns personagens e algumas cenas clichês acabam prejudicando a experiência do espectador.</t>
  </si>
  <si>
    <t>O filme tem uma trama cativante, com ótimas atuações e um desfecho surpreendente. No entanto, a direção poderia ser mais ousada e a fotografia mais impactante. Mesmo assim, é uma obra que vale a pena ser assistida.</t>
  </si>
  <si>
    <t>O filme apresenta uma trama envolvente e cheia de reviravoltas, com atuações marcantes do elenco. No entanto, o ritmo da narrativa é um pouco lento em algumas partes, o que pode cansar o espectador. Mesmo assim, vale a pena assistir para conferir a originalidade da história.</t>
  </si>
  <si>
    <t>Ótimo filme, com atuações cativantes e uma trama envolvente que prende a atenção do espectador do início ao fim. A direção e fotografia também se destacam, proporcionando uma experiência visualmente impactante.</t>
  </si>
  <si>
    <t>Um filme com uma trama interessante e bons efeitos visuais, porém falha na construção dos personagens e no desenvolvimento da história.</t>
  </si>
  <si>
    <t>Uma obra-prima do cinema, recheada de atuações brilhantes e uma trama envolvente que prende a atenção do espectador do início ao fim.</t>
  </si>
  <si>
    <t>Um filme emocionante e inspirador que aborda temas universais como amor, perda e superação. As atuações são excepcionais e a trama envolvente prende a atenção do espectador do início ao fim. No entanto, alguns clichês podem tornar a história previsível em alguns momentos.</t>
  </si>
  <si>
    <t>Uma trama envolvente e cheia de reviravoltas, que mantém o espectador preso do início ao fim. As atuações dos protagonistas também se destacam, trazendo credibilidade aos personagens e suas histórias. No entanto, o desfecho poderia ter sido mais impactante, deixando um leve sentimento de insatisfação.</t>
  </si>
  <si>
    <t>Um filme emocionante que retrata de forma brilhante a história de superação de um personagem marcante. As atuações são impecáveis e a trilha sonora complementa perfeitamente cada cena, proporcionando uma experiência cinematográfica envolvente.</t>
  </si>
  <si>
    <t>Um filme envolvente e emocionante, com atuações impressionantes e uma trama bem desenvolvida. A fotografia e a trilha sonora são de tirar o fôlego, mas o ritmo poderia ser mais dinâmico em alguns momentos.</t>
  </si>
  <si>
    <t>O filme é uma obra-prima do suspense, com uma trama inteligente e bem desenvolvida. Os atores entregam performances excepcionais, especialmente o protagonista, que consegue transmitir toda a tensão do personagem. A direção é impecável, criando uma atmosfera de suspense do início ao fim. Recomendo fortemente para quem gosta de filmes que mexem com a mente e com as emoções.</t>
  </si>
  <si>
    <t>Um filme emocionante, com uma trama envolvente e atuações impecáveis. Vale muito a pena assistir!</t>
  </si>
  <si>
    <t>O filme apresenta uma trama complexa e envolvente, com atuações poderosas e uma direção impecável. A história cativa o espectador do início ao fim, com reviravoltas surpreendentes e uma abordagem original. Uma obra-prima do cinema contemporâneo.</t>
  </si>
  <si>
    <t>O filme é emocionante e cativante, com uma ótima atuação dos atores principais e uma trilha sonora envolvente. A história é bem desenvolvida e prende a atenção do espectador do início ao fim. Vale a pena assistir!</t>
  </si>
  <si>
    <t>Um filme emocionante que explora temas profundos como amor, amizade e sacrifício. A atuação dos atores é impecável e a direção consegue transmitir toda a complexidade dos personagens. No entanto, o ritmo da narrativa pode ser um pouco lento em certos momentos, mas no geral é uma obra que vale a pena assistir.</t>
  </si>
  <si>
    <t>Um filme emocionante e impactante que aborda temas profundos como família, fé e redenção. Com atuações envolventes e uma trilha sonora marcante, a história prende a atenção do público do início ao fim, culminando em um desfecho emocionante e surpreendente. No entanto, a narrativa pode se arrastar em alguns momentos, prejudicando o ritmo da trama.</t>
  </si>
  <si>
    <t>O filme possui uma trama interessante e bem desenvolvida, com atuações convincentes e cenas de ação empolgantes. No entanto, o ritmo pode ser um pouco lento em algumas partes, prejudicando o dinamismo da narrativa. No geral, é uma boa opção para quem gosta de filmes de suspense e ação.</t>
  </si>
  <si>
    <t>Um filme emocionante que mistura suspense e drama de forma brilhante, com atuações impecáveis e uma trama envolvente que prende a atenção do espectador do início ao fim. Uma obra-prima que emociona e faz refletir.</t>
  </si>
  <si>
    <t>Um filme emocionante e impactante que aborda questões sociais de forma sensível e realista, com atuações incríveis e uma direção impecável.</t>
  </si>
  <si>
    <t>Um filme emocionante que consegue cativar o espectador com uma história envolvente e atuações brilhantes. No entanto, a narrativa pode ser um pouco previsível em alguns momentos, o que acaba tirando um pouco do impacto da trama.</t>
  </si>
  <si>
    <t>Um belo filme com uma trama envolvente e atuações marcantes, porém com alguns momentos previsíveis que poderiam ter sido melhor desenvolvidos.</t>
  </si>
  <si>
    <t>Este filme possui uma trama interessante e personagens bem desenvolvidos, porém a atuação dos protagonistas deixa a desejar em alguns momentos. A direção consegue criar uma atmosfera envolvente, mas a edição poderia ser mais eficiente. No geral, é uma obra que vale a pena ser assistida.</t>
  </si>
  <si>
    <t>O filme é uma obra-prima do cinema contemporâneo, com ótima atuação dos atores e uma trama envolvente que prende a atenção do espectador do início ao fim.</t>
  </si>
  <si>
    <t>Um filme emocionante e bem atuado, porém com alguns momentos previsíveis. Destaque para a trilha sonora marcante e para a química entre os protagonistas. Vale a pena assistir para quem gosta de dramas românticos.</t>
  </si>
  <si>
    <t>Um filme emocionante que aborda de forma sensível o tema da perda e do luto. Com uma bela atuação do elenco, a trama envolvente prende a atenção do espectador do início ao fim, porém a narrativa poderia ter sido mais explorada em alguns pontos.</t>
  </si>
  <si>
    <t>O filme aborda de forma emocionante e sensível a jornada de superação de um personagem complexo, com atuações impecáveis e uma trilha sonora envolvente. No entanto, o enredo poderia ser mais desenvolvido, deixando lacunas no desfecho da história.</t>
  </si>
  <si>
    <t>Um filme emocionante que aborda temas profundos e impactantes, mas que peca em algumas cenas forçadas e diálogos clichês. Mesmo assim, a atuação dos protagonistas é brilhante e a trilha sonora é envolvente, proporcionando uma experiência satisfatória para o espectador.</t>
  </si>
  <si>
    <t>Um filme com uma trama envolvente e personagens bem desenvolvidos, mas que pecou na direção e na edição, resultando em um ritmo arrastado em algumas partes.</t>
  </si>
  <si>
    <t>Um filme emocionante que retrata de forma realista a jornada de superação de um personagem em meio a um cenário de guerra. As atuações são excepcionais, especialmente a do protagonista, que consegue transmitir toda a dor e esperança de seu personagem de forma impactante. No entanto, a trama poderia ser mais desenvolvida em alguns pontos, deixando algumas lacunas na história.</t>
  </si>
  <si>
    <t>Um filme emocionante que nos prende do início ao fim, com atuações incríveis e uma trama envolvente. No entanto, peca em alguns detalhes de roteiro que poderiam ser melhor explorados.</t>
  </si>
  <si>
    <t>Um filme emocionante e bem dirigido, com atuações cativantes. No entanto, o roteiro poderia ter sido mais desenvolvido para tornar a história mais envolvente.</t>
  </si>
  <si>
    <t>O filme apresenta uma trama cativante e bem estruturada, porém peca na atuação dos personagens principais e no desenvolvimento de alguns arcos secundários.</t>
  </si>
  <si>
    <t>Um filme bastante emocionante que aborda temas profundos de forma tocante, com atuações excelentes e uma trilha sonora marcante. No entanto, o ritmo da narrativa pode ser lento em alguns momentos, o que pode desmotivar alguns espectadores.</t>
  </si>
  <si>
    <t>O filme apresenta uma trama envolvente e bem construída, com atuações impecáveis dos protagonistas. No entanto, o desfecho da história deixa a desejar, trazendo um desfecho previsível e clichê. Mesmo assim, é uma obra recomendada para quem busca um drama emocionante.</t>
  </si>
  <si>
    <t>O filme possui uma trama cativante e bem desenvolvida, com ótimas atuações e uma direção impecável. No entanto, a narrativa poderia ser mais ágil em certos momentos, tornando a experiência um pouco arrastada.</t>
  </si>
  <si>
    <t>O filme é bastante divertido e consegue prender a atenção do espectador do início ao fim. As atuações são convincentes e a trama tem reviravoltas interessantes, porém a falta de originalidade e alguns clichês acabam prejudicando a experiência. Vale a pena assistir para quem gosta do gênero.</t>
  </si>
  <si>
    <t>O filme é uma obra-prima do suspense, com uma trama envolvente e atuações impecáveis. A ambientação sombria contribui para a tensão crescente ao longo da história. Os twists e reviravoltas surpreendem e mantêm o espectador intrigado até o final. Vale a pena assistir para quem gosta de um bom thriller psicológico.</t>
  </si>
  <si>
    <t>Um filme emocionante e envolvente, com uma história cativante e atuações emocionantes. Vale a pena assistir para quem gosta de dramas intensos.</t>
  </si>
  <si>
    <t>Um filme emocionante, repleto de reviravoltas e com atuações excepcionais. A trama prende a atenção do início ao fim, com um desfecho surpreendente. Vale a pena assistir para se emocionar e refletir sobre as relações humanas.</t>
  </si>
  <si>
    <t>Um filme emocionante, com uma história envolvente e atuações brilhantes. A trama é bem desenvolvida e consegue prender a atenção do espectador do início ao fim. Além disso, a fotografia e a trilha sonora contribuem para criar uma atmosfera cativante. No entanto, o desfecho da história poderia ter sido mais bem elaborado, deixando algumas pontas soltas. Mesmo assim, é uma obra que vale a pena assistir.</t>
  </si>
  <si>
    <t>O filme é uma mistura de suspense e drama que prende a atenção do espectador do início ao fim. As atuações dos atores principais são bastante convincentes, criando uma atmosfera de tensão e mistério. A trama, apesar de previsível em alguns momentos, consegue surpreender com reviravoltas inesperadas. No entanto, o desfecho poderia ter sido mais bem trabalhado para dar um fechamento mais satisfatório à história.</t>
  </si>
  <si>
    <t>Um filme emocionante que aborda questões importantes de forma sensível e tocante, com atuações excelentes e uma trama cativante. No entanto, o ritmo um pouco lento pode desagradar aqueles que buscam mais ação e reviravoltas.</t>
  </si>
  <si>
    <t>Um filme emocionante que aborda temas importantes de forma sensível e realista, com atuações marcantes e uma direção impecável. Apesar de algumas falhas no roteiro, vale a pena ser assistido.</t>
  </si>
  <si>
    <t>O filme é uma obra-prima do cinema contemporâneo, com uma narrativa envolvente e atuações brilhantes. A direção é impecável, criando uma atmosfera única que prende o espectador do início ao fim. Recomendo a todos os amantes de cinema.</t>
  </si>
  <si>
    <t>Um filme emocionante e bem dirigido que aborda de forma sensível temas como amor, superação e familia. As atuações são convincentes e a trilha sonora contribui para a atmosfera do filme. No entanto, o final pode deixar alguns espectadores insatisfeitos.</t>
  </si>
  <si>
    <t>Um filme emocionante que retrata de forma realista a vida de uma família disfuncional. As atuações dos atores são incríveis e a direção consegue transmitir toda a complexidade das relações familiares. No entanto, o roteiro poderia ser mais original e surpreendente.</t>
  </si>
  <si>
    <t>Um filme emocionante que aborda questões familiares de forma sensível e emocionante. As atuações são excelentes e a trama nos prende do início ao fim, porém o final poderia ser mais satisfatório.</t>
  </si>
  <si>
    <t>Um filme emocionante e inspirador, que aborda temas importantes como superação e amizade. As atuações dos protagonistas são brilhantes e a trilha sonora contribui para a intensidade das cenas. No entanto, o desfecho da história poderia ter sido mais bem desenvolvido, deixando algumas pontas soltas.</t>
  </si>
  <si>
    <t>Um filme emocionante e envolvente, com uma história cativante e atuações brilhantes. A direção consegue manter o suspense do início ao fim, prendendo a atenção do espectador. Vale a pena assistir e se surpreender com as reviravoltas da trama.</t>
  </si>
  <si>
    <t>O filme possui uma trama envolvente, com personagens cativantes e atuações convincentes. No entanto, o desfecho da história deixou a desejar, com alguns pontos mal resolvidos e um final abrupto. No geral, é uma boa opção para quem gosta de filmes de suspense.</t>
  </si>
  <si>
    <t>Um filme instigante, com uma trama complexa e cheia de reviravoltas. As atuações dos protagonistas são excelentes, porém o desfecho da história deixou a desejar, gerando certa insatisfação no desfecho.</t>
  </si>
  <si>
    <t>O filme apresenta uma trama intrigante e cheia de reviravoltas, com atuações convincentes e uma direção competente. No entanto, o ritmo lento em alguns momentos pode acabar cansando o espectador.</t>
  </si>
  <si>
    <t>Um filme com uma história interessante e bem desenvolvida, mas que peca pela atuação fraca dos atores principais e pela falta de emoção nas cenas mais importantes. No entanto, os efeitos visuais são muito bem feitos e conseguem prender a atenção do espectador até o final.</t>
  </si>
  <si>
    <t>Um filme cativante que retrata de forma emocionante as dificuldades e superações de um grupo de amigos em meio ao caos da Segunda Guerra Mundial. A trama bem desenvolvida e os personagens complexos garantem uma experiência envolvente para o espectador.</t>
  </si>
  <si>
    <t>Um filme emocionante e envolvente que retrata de forma realista a jornada de um personagem em busca de redenção. As atuações são ótimas e a trama é bem construída, prendendo a atenção do espectador do início ao fim. No entanto, a conclusão poderia ter sido mais impactante, deixando uma sensação de querer um pouco mais.</t>
  </si>
  <si>
    <t>Um filme que apresenta uma história interessante e personagens cativantes, porém peca na execução e na falta de profundidade em alguns aspectos. Mesmo assim, consegue prender a atenção do espectador e trazer reflexões importantes.</t>
  </si>
  <si>
    <t>Um filme de ação com uma trama envolvente, mas que acaba pecando nos efeitos especiais e na atuação de alguns personagens. Apesar disso, consegue prender a atenção do espectador e garantir boas cenas de suspense.</t>
  </si>
  <si>
    <t>Um filme emocionante e impactante, que aborda de forma sensível temas como amor, perda e superação. A atuação do elenco é excepcional, garantindo momentos de intensa conexão com os personagens. A trilha sonora envolvente complementa de forma magistral a narrativa, tornando a experiência cinematográfica ainda mais marcante. No entanto, o ritmo da história pode ser um pouco arrastado em alguns momentos, o que pode incomodar os espectadores mais impacientes.</t>
  </si>
  <si>
    <t>Um filme emocionante e tocante que explora os desafios enfrentados por uma família em meio a uma tragédia. As atuações são brilhantes e a história envolvente prende a atenção do espectador do início ao fim.</t>
  </si>
  <si>
    <t>Um filme emocionante e envolvente que aborda questões importantes de forma sensível e impactante. As atuações são brilhantes e a trilha sonora contribui para a atmosfera do filme. No entanto, o ritmo da narrativa pode ser lento em alguns momentos, prejudicando o desenvolvimento da história.</t>
  </si>
  <si>
    <t>Um filme emocionante que retrata de forma sensível a jornada de superação de um grupo de amigos em meio a uma tragédia pessoal. A atuação dos atores é convincente e a trilha sonora contribui para a atmosfera envolvente da história. No entanto, o roteiro poderia explorar mais a profundidade dos personagens secundários e evitar clichês previsíveis.</t>
  </si>
  <si>
    <t>O filme apresenta uma trama intrigante e personagens cativantes, porém peca no desenvolvimento da história e na resolução dos conflitos. A atuação do elenco é elogiável, mas a direção deixa a desejar em alguns momentos. Vale a pena assistir, mas não espere um desfecho satisfatório.</t>
  </si>
  <si>
    <t>Um filme com uma trama interessante e bem construída, porém com atuações medianas que acabam comprometendo o resultado final.</t>
  </si>
  <si>
    <t>Um filme envolvente e emocionante, com uma trama bem desenvolvida e atuações impressionantes. A fotografia e a direção também se destacam, contribuindo para uma experiência cinematográfica única.</t>
  </si>
  <si>
    <t>O filme apresenta uma trama envolvente com boas atuações, mas peca na falta de originalidade e desenvolvimento dos personagens. A narrativa é instigante e mantém o espectador interessado, porém poderia ter explorado melhor os conflitos e motivações dos protagonistas.</t>
  </si>
  <si>
    <t>Um filme com uma trama interessante e personagens cativantes, mas com um ritmo lento que acaba prejudicando o desenvolvimento da história.</t>
  </si>
  <si>
    <t>O filme possui uma trama envolvente e personagens bem desenvolvidos, mas o final deixou a desejar. Mesmo com esse ponto negativo, as atuações são brilhantes e a direção consegue manter o suspense do início ao fim. Vale a pena assistir para quem gosta de filmes de mistério.</t>
  </si>
  <si>
    <t>Um filme emocionante e cativante, com atuações brilhantes e uma trama envolvente que prende a atenção do espectador do início ao fim. A trilha sonora é marcante e ajuda a criar a atmosfera perfeita para a história. Recomendo para quem gosta de dramas intensos.</t>
  </si>
  <si>
    <t>O filme é uma obra-prima do cinema de suspense, com atuações brilhantes e uma trama envolvente que prende a atenção do espectador do início ao fim. A direção e a fotografia são impecáveis, criando uma atmosfera sinistra e angustiante que contribui para a tensão crescente ao longo da narrativa. Imperdível para os fãs do gênero.</t>
  </si>
  <si>
    <t>Um filme emocionante que explora de maneira profunda as complexidades das relações humanas, com atuações marcantes e uma trama envolvente. No entanto, a narrativa poderia ter sido mais dinâmica e alguns personagens secundários careceram de desenvolvimento.</t>
  </si>
  <si>
    <t>O filme apresenta uma trama envolvente e surpreendente, com atuações memoráveis e uma direção impecável. No entanto, o desfecho da história poderia ter sido mais bem desenvolvido, deixando algumas pontas soltas.</t>
  </si>
  <si>
    <t>O filme é uma obra-prima visual, com uma fotografia deslumbrante e efeitos especiais impecáveis. A trama é envolvente e cheia de reviravoltas, mantendo o espectador vidrado do início ao fim. As atuações dos atores principais são brilhantes e o roteiro bem desenvolvido. No entanto, o desfecho da história poderia ter sido mais impactante. Mesmo assim, é um filme que vale a pena ser visto.</t>
  </si>
  <si>
    <t>O filme é uma obra-prima do cinema contemporâneo, com uma trama envolvente e atuações impressionantes. A direção e a fotografia são impecáveis, criando uma atmosfera única que prende a atenção do espectador do início ao fim. Uma verdadeira obra de arte que merece ser apreciada por todos os amantes do cinema.</t>
  </si>
  <si>
    <t>Um filme emocionante e fiel à obra original, com atuações excepcionais e uma trama envolvente. No entanto, a narrativa poderia ser mais dinâmica em alguns momentos, tornando a experiência um pouco arrastada. No geral, uma boa adaptação que vale a pena ser assistida.</t>
  </si>
  <si>
    <t>Um filme com uma trama interessante e bem desenvolvida, porém com atuações superficiais e um final previsível. Vale a pena assistir para quem busca uma história envolvente, mas não espere grandes surpresas.</t>
  </si>
  <si>
    <t>Um filme emocionante, com uma história envolvente e atuação impecável dos atores principais. A trilha sonora é marcante e contribui para a atmosfera do filme. No entanto, a trama poderia ter sido um pouco mais desenvolvida em certos pontos.</t>
  </si>
  <si>
    <t>O filme apresenta uma trama envolvente e bem desenvolvida, com atuações marcantes e uma direção impecável. Apesar de alguns clichês, a narrativa consegue surpreender e manter o espectador interessado durante toda a projeção.</t>
  </si>
  <si>
    <t>Um filme emocionante que explora temas profundos e impactantes, mas que sofre com um ritmo lento em algumas partes. As atuações são excelentes e a direção de arte é impecável, criando uma atmosfera envolvente e realista. No entanto, a trama poderia ser mais desenvolvida em alguns momentos, deixando o espectador um pouco perdido. Mesmo assim, vale a pena assistir para refletir sobre questões importantes.</t>
  </si>
  <si>
    <t>Um filme envolvente, com uma trama cativante e atuações excepcionais. A direção é impecável, criando uma atmosfera de suspense do início ao fim. No entanto, o desfecho poderia ter sido mais impactante para fechar com chave de ouro uma história tão bem construída.</t>
  </si>
  <si>
    <t>Um filme emocionante e envolvente, com atuações marcantes e uma trama cativante que prende a atenção do espectador do início ao fim.</t>
  </si>
  <si>
    <t>O filme apresenta uma trama cativante, com personagens bem desenvolvidos e atuações convincentes. A direção impecável contribui para criar uma atmosfera envolvente e cheia de suspense, prendendo a atenção do espectador do início ao fim.</t>
  </si>
  <si>
    <t>O filme mostrou-se promissor no início, mas acabou se perdendo em uma confusa narrativa que não conseguiu cativar o espectador. As atuações foram razoáveis, mas o roteiro deixou a desejar, tornando a experiência pouco empolgante.</t>
  </si>
  <si>
    <t>Maravilhoso! O filme é repleto de emoção e boas atuações, um verdadeiro exemplo de cinema de qualidade. Recomendo a todos os amantes de dramas.</t>
  </si>
  <si>
    <t>Um filme que tenta abordar questões importantes, mas acaba pecando na execução, com atuações fracas e um roteiro confuso. No entanto, a cinematografia e a trilha sonora são pontos positivos que merecem destaque.</t>
  </si>
  <si>
    <t>Um filme intrigante, com uma trama complexa e cheia de reviravoltas. As atuações dos protagonistas são convincentes, porém o ritmo da narrativa pode ser lento em alguns momentos. A ambientação e a fotografia são pontos fortes, criando uma atmosfera sombria e misteriosa. No geral, é uma obra que vale a pena ser assistida, principalmente para quem gosta de suspense e mistério.</t>
  </si>
  <si>
    <t>O filme é uma obra-prima da cinematografia contemporânea, com uma direção impecável, atuações envolventes e um roteiro que prende a atenção do espectador do início ao fim. Os efeitos visuais também são impressionantes, trazendo uma atmosfera única para a história. No entanto, a falta de desenvolvimento de alguns personagens e a resolução apressada de certos arcos podem deixar o público um pouco insatisfeito. Mesmo assim, é um filme que vale a pena ser assistido.</t>
  </si>
  <si>
    <t>Um filme emocionante, com atuações envolventes e uma trama que prende a atenção do início ao fim. A direção é impecável, criando uma atmosfera envolvente e visualmente deslumbrante. Uma obra-prima do cinema contemporâneo.</t>
  </si>
  <si>
    <t>Uma obra-prima do cinema contemporâneo, com uma trama envolvente, atuações excepcionais e uma direção impecável. O filme consegue mesclar de forma brilhante drama, suspense e ação, criando uma experiência cinematográfica única e impactante.</t>
  </si>
  <si>
    <t>Um filme emocionante que consegue prender a atenção do começo ao fim, com atuações marcantes e uma trama cativante. No entanto, algumas cenas poderiam ser mais bem desenvolvidas para criar uma maior conexão emocional com o público.</t>
  </si>
  <si>
    <t>O filme apresenta uma trama envolvente e cativante, com atuações brilhantes e uma direção impecável. No entanto, o desfecho da história deixa a desejar e algumas cenas parecem forçadas, prejudicando o ritmo da narrativa.</t>
  </si>
  <si>
    <t>Um filme emocionante e cativante, com uma atuação impecável do elenco principal. A narrativa é envolvente e te prende do início ao fim, com reviravoltas surpreendentes que mantêm o espectador vidrado na tela. A trilha sonora também contribui para a atmosfera do filme, criando momentos de tensão e emoção. No entanto, o desfecho poderia ter sido mais bem desenvolvido, deixando algumas questões em aberto.</t>
  </si>
  <si>
    <t>Um filme que apresenta uma narrativa emocionante e cativante, com atuações brilhantes que prendem a atenção do espectador. No entanto, a trama parece um pouco previsível em certos momentos, o que pode tirar um pouco do impacto da história.</t>
  </si>
  <si>
    <t>Um filme emocionante e impactante que aborda questões profundas como a perda, a superação e a redescoberta do sentido da vida. A atuação dos atores é brilhante e a direção consegue transmitir toda a carga dramática de forma incrível. Uma obra que certamente ficará marcada na memória do espectador.</t>
  </si>
  <si>
    <t>A história é envolvente e emocionante, com atuações brilhantes e uma direção impecável. No entanto, o ritmo lento em certos momentos pode desagradar quem busca mais ação e adrenalina. Mesmo assim, vale a pena assistir pela bela fotografia e pelo roteiro bem elaborado.</t>
  </si>
  <si>
    <t>Um filme que prometia muito com um início empolgante, mas que acabou se perdendo em um terceiro ato confuso e sem conclusão satisfatória. As atuações foram consistentes e a trilha sonora envolvente, porém a falta de desenvolvimento dos personagens prejudicou a narrativa. No geral, uma experiência assistível, mas que deixou a desejar.</t>
  </si>
  <si>
    <t>Ótimo filme com atuações brilhantes e uma trama envolvente. A fotografia e a trilha sonora também se destacam, criando uma atmosfera única. No entanto, o desfecho da história poderia ter sido mais bem desenvolvido, deixando algumas pontas soltas.</t>
  </si>
  <si>
    <t>O filme é intrigante e bem construído, com ótimas atuações e uma trama envolvente. No entanto, o desfecho pode decepcionar alguns espectadores que esperam um final mais impactante.</t>
  </si>
  <si>
    <t>Uma obra cinematográfica que consegue capturar a essência de uma história clássica, com atuações brilhantes e uma direção impecável. No entanto, o ritmo lento e a falta de inovação podem afastar parte do público mais jovem. Vale a pena assistir para apreciar o talento dos envolvidos.</t>
  </si>
  <si>
    <t>Um filme emocionante que aborda temas importantes de forma sensível e impactante. As atuações são excepcionais e a trama envolvente prende a atenção do espectador do início ao fim.</t>
  </si>
  <si>
    <t>O filme é uma obra prima do cinema moderno, com excelentes atuações e uma trama envolvente. No entanto, o ritmo lento em algumas partes pode desagradar alguns espectadores.</t>
  </si>
  <si>
    <t>O filme é uma ótima opção para quem gosta de comédias românticas. Com um elenco carismático e uma trama envolvente, consegue prender a atenção do espectador do início ao fim. Apesar de seguir um roteiro previsível, consegue surpreender com algumas reviravoltas interessantes. Vale a pena assistir para quem procura um entretenimento leve e divertido.</t>
  </si>
  <si>
    <t>O filme tem um enredo interessante, porém a execução deixa a desejar com atuações fracas e uma direção confusa. A trama poderia ter sido melhor explorada, mas acaba se perdendo em meio a tantas subtramas e reviravoltas desnecessárias. No geral, é uma obra que tem potencial, mas acaba não cumprindo todas as promessas.</t>
  </si>
  <si>
    <t>Um filme emocionante e inspirador que aborda de forma sensível temas como superação e amor familiar. As atuações dos atores são incríveis e a direção consegue envolver o espectador do início ao fim.</t>
  </si>
  <si>
    <t>Um filme com uma trama envolvente e personagens bem desenvolvidos, porém com algumas falhas na resolução do enredo que deixam a desejar. Mesmo assim, vale a pena assistir para quem gosta de suspense e ação.</t>
  </si>
  <si>
    <t>O filme é uma mistura de ação e comédia, com cenas de luta bem coreografadas e um protagonista carismático. No entanto, a trama é previsível e o desenvolvimento dos personagens deixa a desejar. Mesmo assim, é uma boa opção para quem procura um entretenimento leve e descontraído.</t>
  </si>
  <si>
    <t>Um filme que aborda questões importantes de forma cativante e emocionante. Com atuações poderosas e um roteiro bem construído, o longa consegue prender a atenção do espectador do início ao fim. No entanto, algumas cenas parecem ser excessivamente melodramáticas, o que acaba prejudicando a fluidez da narrativa. Mesmo assim, vale a pena assistir para refletir sobre temas relevantes.</t>
  </si>
  <si>
    <t>Um filme com uma trama envolvente e personagens bem desenvolvidos, porém com algumas falhas na execução que acabam tirando um pouco do brilho da história.</t>
  </si>
  <si>
    <t>Um filme emocionante que nos leva a refletir sobre a condição humana e a importância de valorizarmos nossas relações interpessoais.</t>
  </si>
  <si>
    <t>O filme apresenta uma trama envolvente e bem desenvolvida, com atuações marcantes dos protagonistas. No entanto, alguns momentos da narrativa parecem arrastados e previsíveis, reduzindo o impacto geral da obra.</t>
  </si>
  <si>
    <t>O filme apresenta uma trama envolvente, porém possui algumas falhas de ritmo que podem cansar o espectador. As atuações dos protagonistas são excelentes e a fotografia é belíssima, mas o roteiro poderia ter sido mais enxuto. No geral, é uma obra interessante, porém que poderia ter sido melhor executada.</t>
  </si>
  <si>
    <t>Um filme emocionante que retrata de forma realista a vida de um lutador de boxe, com cenas impactantes e atuações incríveis. Apesar de algumas falhas no roteiro, a história cativante e a mensagem positiva fazem valer a pena assistir.</t>
  </si>
  <si>
    <t>A narrativa do filme é envolvente, explorando temas profundos de forma sensível e impactante. A atuação dos atores é excepcional, transmitindo com maestria as emoções dos personagens. A trilha sonora é arrebatadora, contribuindo para a imersão do espectador na história. No entanto, alguns momentos do roteiro poderiam ter sido mais desenvolvidos, a fim de evitar certos clichês. Mesmo assim, é uma obra que merece ser apreciada pela sua qualidade e originalidade.</t>
  </si>
  <si>
    <t>O filme apresenta uma trama envolvente, com atuações marcantes e uma direção impecável. No entanto, a falta de desenvolvimento de alguns personagens e o desfecho previsível acabam prejudicando a experiência do espectador.</t>
  </si>
  <si>
    <t>Um filme emocionante que retrata de forma realista o cotidiano de uma família em meio a uma crise financeira. As atuações são convincentes e a trama consegue prender a atenção do espectador do início ao fim. No entanto, a história poderia ter sido mais aprofundada em alguns aspectos, deixando algumas lacunas na narrativa.</t>
  </si>
  <si>
    <t>Um filme empolgante e com uma trama envolvente, que prende a atenção do espectador do início ao fim. As atuações são incríveis e a direção é impecável, criando uma atmosfera única. Um excelente filme para quem gosta de suspense e ação.</t>
  </si>
  <si>
    <t>O filme possui uma trama envolvente e cheia de reviravoltas, com atuações marcantes e um cenário bem construído. No entanto, o ritmo em alguns momentos pode se tornar um pouco lento, prejudicando o desenvolvimento da história. No geral, é uma obra que vale a pena ser assistida, especialmente para os fãs do gênero.</t>
  </si>
  <si>
    <t>O filme é uma obra-prima do cinema moderno, com uma narrativa envolvente e atuações brilhantes. A direção é impecável, criando uma atmosfera única que prende o espectador do início ao fim. Mesmo com alguns pequenos problemas de ritmo, a experiência proporcionada por este filme é inesquecível.</t>
  </si>
  <si>
    <t>Um filme que apresenta uma narrativa envolvente e personagens cativantes, porém pecando na falta de originalidade e na previsibilidade do roteiro. A atuação do elenco principal é destaque, mas o desfecho da trama deixa a desejar, não trazendo surpresas ou reviravoltas impactantes.</t>
  </si>
  <si>
    <t>O filme é envolvente e cheio de suspense, mantendo o espectador interessado do início ao fim. Os personagens são bem desenvolvidos e a trama é intrigante, porém algumas cenas poderiam ter sido melhor exploradas para dar mais profundidade à história.</t>
  </si>
  <si>
    <t>O filme apresenta uma trama envolvente e cheia de suspense, com atuações marcantes e uma direção impecável. No entanto, a narrativa possui alguns momentos arrastados que acabam prejudicando o ritmo da história.</t>
  </si>
  <si>
    <t>Um filme de ação incrivelmente intenso e cheio de reviravoltas surpreendentes. As cenas de luta são muito bem coreografadas e a atuação dos protagonistas é digna de aplausos. No entanto, a trama poderia ter sido mais desenvolvida e alguns personagens secundários ficaram subutilizados. Mesmo assim, vale a pena assistir para os fãs do gênero.</t>
  </si>
  <si>
    <t>O filme "Inception" é uma mistura de suspense, ficção científica e ação que prende a atenção do espectador do início ao fim. Com uma trama complexa e cheia de reviravoltas, o diretor Christopher Nolan entrega uma obra cinematográfica intrigante e visualmente deslumbrante. No entanto, a duração e o ritmo do filme podem torná-lo cansativo e confuso para alguns espectadores, o que pode comprometer a experiência como um todo.</t>
  </si>
  <si>
    <t>O filme apresenta uma trama inteligente e emocionante, com atuações excepcionais e uma direção impecável. No entanto, a narrativa pode ser um pouco confusa em alguns momentos, o que acaba prejudicando o ritmo da história.</t>
  </si>
  <si>
    <t>Um filme emocionante e envolvente, que prende a atenção do espectador do início ao fim. Destaque para as atuações incríveis do elenco, especialmente da protagonista. No entanto, a história poderia ter sido mais bem desenvolvida em alguns momentos, deixando pontas soltas e algumas questões sem resposta.</t>
  </si>
  <si>
    <t>O filme possui uma trama interessante e bem desenvolvida, com atuações convincentes. No entanto, o desfecho da história deixou a desejar, prejudicando a experiência do espectador.</t>
  </si>
  <si>
    <t>Um filme que possui uma história interessante e bem construída, mas que falha em desenvolver alguns personagens de forma satisfatória. A atuação dos protagonistas se destaca, porém o ritmo da narrativa poderia ser mais dinâmico. No geral, uma obra que vale a pena ser assistida.</t>
  </si>
  <si>
    <t>Uma história emocionante e envolvente, com atuações fantásticas e uma direção impecável. O filme prende a atenção do espectador do início ao fim, proporcionando uma experiência cinematográfica incrível.</t>
  </si>
  <si>
    <t>Um filme interessante, porém com alguns problemas de ritmo e desenvolvimento de personagens. A trama apresenta elementos criativos, mas a execução deixa a desejar em alguns momentos. No entanto, a atuação do elenco principal é convincente e consegue manter o espectador envolvido na história.</t>
  </si>
  <si>
    <t>Um filme com uma trama interessante, porém com atuações fracas e diálogos clichês. A direção consegue manter o suspense, mas o desfecho é previsível e decepcionante.</t>
  </si>
  <si>
    <t>O filme é uma excelente obra cinematográfica, com uma trama envolvente e atuações brilhantes. No entanto, o desfecho da história deixou a desejar, trazendo um certo anticlímax que pode decepcionar os espectadores. Mesmo assim, vale a pena assistir pela qualidade do roteiro e da direção.</t>
  </si>
  <si>
    <t>Um filme emocionante que explora de forma profunda as relações familiares e a superação de traumas do passado. As atuações são impecáveis e a trama é envolvente, prendendo a atenção do espectador do início ao fim.</t>
  </si>
  <si>
    <t>Um filme emocionante que aborda temas profundos de forma delicada, com atuações incríveis e uma trilha sonora marcante. Uma obra-prima do cinema contemporâneo.</t>
  </si>
  <si>
    <t>O filme possui uma trama confusa e pouco envolvente, com atuações abaixo da média e efeitos especiais decepcionantes. A falta de originalidade na história e a previsibilidade dos acontecimentos tornam a experiência de assistir a este filme bastante tediosa.</t>
  </si>
  <si>
    <t>Esse filme é uma obra-prima do cinema contemporâneo, com atuações marcantes e um enredo envolvente que prende a atenção do espectador do início ao fim. A direção é impecável, mostrando todo o talento do diretor em criar uma atmosfera única e cativante. No entanto, a trama poderia ter sido um pouco mais desenvolvida em certos pontos, deixando algumas pontas soltas ao final. Mesmo assim, é uma experiência cinematográfica imperdível para quem aprecia um bom filme.</t>
  </si>
  <si>
    <t>Um filme emocionante e envolvente que cativa o espectador desde o início. Com atuações brilhantes e uma trama bem construída, a obra consegue transmitir mensagens profundas e impactantes sobre a vida e os relacionamentos humanos. Um verdadeiro deleite para os amantes do cinema.</t>
  </si>
  <si>
    <t>O filme é um drama emocionante que aborda questões complexas de forma sensível e inteligente. A atuação dos atores é incrível, destacando-se a performance da atriz principal. A direção consegue criar uma atmosfera envolvente que prende a atenção do espectador do início ao fim. No entanto, a trama poderia ser um pouco mais desenvolvida em alguns momentos, o que acabou deixando pontas soltas. Mesmo assim, é um filme que vale a pena ser assistido.</t>
  </si>
  <si>
    <t>O filme possui uma trama interessante e personagens cativantes, porém o desenvolvimento da história é um tanto confuso e inconsistente. A atuação do elenco é satisfatória, mas o roteiro deixa a desejar em alguns pontos importantes, o que acaba impactando no desfecho da trama. No geral, é um filme que tem potencial, mas que poderia ter sido melhor executado.</t>
  </si>
  <si>
    <t>O filme é um thriller psicológico envolvente, que mantém a tensão do início ao fim. Com atuações brilhantes e uma trama surpreendente, o longa consegue prender a atenção do espectador até a última cena. No entanto, o desfecho poderia ter sido mais impactante para fechar com chave de ouro essa história intrigante.</t>
  </si>
  <si>
    <t>Um filme que entrega muito da ação e dos efeitos especiais, mas peca na falta de profundidade dos personagens e na construção do enredo. A trama se desenvolve de maneira previsível e não traz grandes surpresas, o que pode decepcionar quem procura por uma história mais envolvente. No entanto, as cenas de ação são bem elaboradas e garantem momentos de pura adrenalina para os fãs do gênero.</t>
  </si>
  <si>
    <t>Um filme emocionante e envolvente que retrata de forma magistral a jornada pessoal dos personagens, com atuações brilhantes e uma trilha sonora impactante. Uma verdadeira obra-prima do cinema.</t>
  </si>
  <si>
    <t>O filme é emocionante e consegue prender a atenção do espectador do início ao fim, com ótimas atuações e uma trama envolvente. No entanto, o desfecho poderia ter sido melhor trabalhado, deixando algumas pontas soltas.</t>
  </si>
  <si>
    <t xml:space="preserve">Um filme com uma premissa interessante, mas que falha ao desenvolver seus personagens e enredos de forma satisfatória. As atuações são apenas razoáveis e a direção deixa a desejar em diversos momentos. No geral, uma obra que poderia ter sido melhor executada. </t>
  </si>
  <si>
    <t>O filme é uma verdadeira obra-prima do cinema contemporâneo, com uma narrativa envolvente e atuações excepcionais. A trilha sonora é emocionante e as cenas de ação são de tirar o fôlego. Uma experiência cinematográfica imperdível para os amantes do gênero.</t>
  </si>
  <si>
    <t>O filme tem uma história envolvente e personagens cativantes, mas pecou um pouco na execução, com alguns momentos arrastados e um desfecho previsível. No entanto, as atuações e a trilha sonora conseguem manter o interesse do espectador do início ao fim.</t>
  </si>
  <si>
    <t>Um filme emocionante e envolvente, com uma história impactante e atuações memoráveis. A direção e a fotografia são impecáveis, criando uma atmosfera única que prende a atenção do espectador do início ao fim. Definitivamente um dos melhores filmes que já assisti.</t>
  </si>
  <si>
    <t>O filme apresenta uma trama interessante, porém falha na execução, com atuações fracas e pouca conexão emocional com os personagens.</t>
  </si>
  <si>
    <t>Um filme com uma trama interessante e bem desenvolvida, mas que pecou na falta de profundidade dos personagens. As atuações foram convincentes e a direção soube manter o suspense até o final, porém faltou um pouco de originalidade na execução. No geral, uma boa opção para quem gosta de filmes de suspense.</t>
  </si>
  <si>
    <t>Um filme com uma trama interessante e boas atuações, porém com alguns clichês e um final previsível.</t>
  </si>
  <si>
    <t>O filme é uma escolha interessante para quem gosta de tramas de suspense com reviravoltas. As atuações dos protagonistas são convincentes e a direção consegue manter a tensão do início ao fim. No entanto, o desfecho pode deixar algumas pontas soltas, o que pode frustrar parte do público. Mesmo assim, é um filme que vale a pena assistir para quem busca algo diferente no gênero.</t>
  </si>
  <si>
    <t>Um filme intrigante e envolvente, com uma trama complexa que mantém o espectador preso do início ao fim. As atuações são excepcionais e a direção é impecável, criando uma atmosfera de suspense que permeia toda a narrativa. No entanto, o desfecho pode deixar algumas pontas soltas, o que pode frustrar quem busca respostas claras.</t>
  </si>
  <si>
    <t>O filme aborda temas importantes e atuais sobre as questões raciais nos Estados Unidos, utilizando uma abordagem criativa e impactante. No entanto, a narrativa poderia ser mais desenvolvida em alguns momentos, causando certa confusão no espectador.</t>
  </si>
  <si>
    <t>Um filme emocionante que aborda questões profundas de amor e superação. As atuações dos protagonistas são excelentes e a trama cativa do início ao fim, porém o desfecho pode deixar um pouco a desejar.</t>
  </si>
  <si>
    <t>Um filme emocionante que aborda temas profundos de forma sensível e envolvente. As atuações são impecáveis e a trama bem construída, porém o ritmo um pouco lento pode incomodar alguns espectadores. No geral, uma obra que vale a pena ser assistida.</t>
  </si>
  <si>
    <t>Um filme que mistura comédia e drama de forma equilibrada, com ótimas atuações e diálogos envolventes. A trama aborda temas delicados de forma sensível, sem perder o tom leve e divertido. No entanto, o desfecho poderia ser mais impactante para cativar ainda mais o espectador.</t>
  </si>
  <si>
    <t>Um filme que retrata de maneira realista e envolvente a história de superação de um grupo de pessoas em um contexto difícil. As atuações são convincentes e a trama emociona, porém, o ritmo lento e algumas cenas previsíveis podem cansar parte do público.</t>
  </si>
  <si>
    <t>Um filme emocionante que consegue prender a atenção do espectador do início ao fim, com uma atuação marcante dos atores principais e uma trilha sonora envolvente. No entanto, a trama poderia ser um pouco mais desenvolvida em alguns momentos.</t>
  </si>
  <si>
    <t>O filme possui uma trama envolvente e personagens cativantes, porém peca em algumas cenas de ação que parecem ser exageradas e pouco realistas. A atuação do elenco principal é competente, mas o roteiro poderia explorar melhor o desenvolvimento dos personagens secundários.</t>
  </si>
  <si>
    <t>O filme é um drama emocionante que retrata a história de uma família em crise. A atuação dos atores é brilhante e a trilha sonora ajuda a intensificar as emoções. No entanto, a trama poderia ter sido mais desenvolvida em alguns aspectos, deixando algumas pontas soltas. No geral, é um filme que vale a pena assistir, mas poderia ter tido um potencial maior se tivesse explorado melhor certos elementos da história.</t>
  </si>
  <si>
    <t>O filme é uma obra emocionante que aborda questões familiares e pessoais de forma tocante. A atuação dos atores é excelente, especialmente a protagonista, que entrega uma performance incrível. A trilha sonora é envolvente e contribui para a experiência do espectador. No entanto, o ritmo da narrativa pode ser lento em alguns momentos, o que pode afetar o envolvimento do público. Mesmo assim, é um filme que vale a pena ser assistido.</t>
  </si>
  <si>
    <t>O filme é um marco no cinema de suspense, com uma trama envolvente e reviravoltas surpreendentes. As atuações dos protagonistas são excepcionais, mantendo o espectador grudado na tela do início ao fim. A direção e a fotografia também são pontos altos, criando uma atmosfera de tensão e mistério. No entanto, o desfecho pode dividir opiniões, deixando algumas questões em aberto. Em resumo, vale muito a pena assistir.</t>
  </si>
  <si>
    <t>O filme é uma obra-prima da cinematografia contemporânea, com uma trama envolvente e atuações brilhantes. A direção é impecável, criando uma atmosfera de suspense do início ao fim. Recomendo para quem gosta de filmes complexos e bem elaborados.</t>
  </si>
  <si>
    <t>Um filme repleto de ação e suspense, com belas paisagens e ótimas atuações. No entanto, a história pode parecer um pouco previsível em alguns momentos, o que pode decepcionar quem busca por reviravoltas surpreendentes. Mesmo assim, vale a pena assistir para quem gosta do gênero.</t>
  </si>
  <si>
    <t>O filme apresenta uma trama interessante e cheia de reviravoltas, com atuações competentes que cativam o espectador. No entanto, o desenvolvimento da história pode parecer confuso e apressado em alguns momentos, prejudicando a experiência geral.</t>
  </si>
  <si>
    <t>Um filme emocionante, com uma história envolvente e atuações brilhantes. A direção e a fotografia são impecáveis, criando uma atmosfera única. Definitivamente, um dos melhores filmes que já assisti.</t>
  </si>
  <si>
    <t>O filme é emocionante e envolvente, com ótimas atuações e uma trilha sonora marcante. A história é bem construída e mantém o espectador interessado do início ao fim. Recomendo para quem gosta de dramas intensos e impactantes.</t>
  </si>
  <si>
    <t>O filme apresenta uma trama envolvente com bons momentos de suspense e ação. As atuações são convincentes, porém o desenvolvimento dos personagens poderia ser mais aprofundado. A fotografia e a trilha sonora contribuem para a atmosfera sombria e misteriosa da história.</t>
  </si>
  <si>
    <t>O filme é uma obra-prima do cinema de suspense, com atuações marcantes e uma trama envolvente que prende a atenção do espectador do início ao fim. Os aspectos técnicos, como a fotografia e a trilha sonora, contribuem para criar uma atmosfera de tensão e mistério que faz com que o filme se destaque dentro do gênero.</t>
  </si>
  <si>
    <t>Um filme que retrata de forma emocionante e sensível a jornada de superação de um músico em busca de reconstruir sua vida após uma tragédia. Com atuações marcantes e uma trilha sonora envolvente, a obra consegue emocionar e inspirar o espectador, mesmo que em alguns momentos o roteiro pareça previsível. Uma bela história sobre resiliência e amor pela música.</t>
  </si>
  <si>
    <t>Interessante abordagem sobre a complexidade dos relacionamentos familiares, porém a execução deixou a desejar em alguns momentos, tornando a trama um tanto confusa.</t>
  </si>
  <si>
    <t>O filme traz uma trama envolvente com ótimas atuações, porém peca na falta de originalidade e no desfecho previsível. Mesmo assim, a produção é bem executada e consegue entreter o espectador.</t>
  </si>
  <si>
    <t>Um filme emocionante que cativa o espectador do início ao fim com uma história envolvente e performances magistrais dos atores principais. A direção impecável e a trilha sonora marcante contribuem para uma experiência cinematográfica inesquecível.</t>
  </si>
  <si>
    <t>O filme é extremamente cativante, com uma trama envolvente e personagens bem desenvolvidos. A atuação do elenco é impecável, e a direção consegue manter o suspense do início ao fim. Uma obra-prima do cinema.</t>
  </si>
  <si>
    <t>Um filme emocionante, com uma história envolvente e atuações incríveis. A direção e fotografia foram impecáveis, deixando o espectador vidrado do início ao fim. Uma obra prima do cinema.</t>
  </si>
  <si>
    <t>O filme é uma obra-prima do suspense, com uma atmosfera tensa e envolvente que prende a atenção do espectador do início ao fim. As atuações são impecáveis e a trama bem construída, com reviravoltas surpreendentes que deixam o público ansioso para saber o desfecho. Uma experiência cinematográfica imperdível para os fãs do gênero.</t>
  </si>
  <si>
    <t>O filme é uma obra-prima do cinema contemporâneo, com uma narrativa cativante e atuações brilhantes. A direção impecável, aliada a uma fotografia deslumbrante, fazem desta obra um must-see para os amantes da sétima arte.</t>
  </si>
  <si>
    <t>Um filme com uma trama promissora e boas atuações, porém peca na execução e no desenvolvimento dos personagens.</t>
  </si>
  <si>
    <t>O filme possui uma boa trama, mas peca na execução. As atuações são convincentes, porém a direção e a edição deixam a desejar. O desfecho da história é previsível, mas ainda assim consegue prender a atenção do espectador até o fim.</t>
  </si>
  <si>
    <t>O filme é uma obra-prima do suspense, com atuações impecáveis e uma trama envolvente que prende a atenção do espectador do início ao fim.</t>
  </si>
  <si>
    <t>O filme aborda de forma sensível e realista a luta de uma família para superar os desafios da vida. As atuações são convincentes e a trama bem desenvolvida, porém alguns momentos parecem um pouco forçados, o que acaba prejudicando o ritmo da narrativa. No geral, é uma obra que emociona e faz refletir sobre a importância do apoio familiar.</t>
  </si>
  <si>
    <t>O filme possui uma trama cativante, com boas atuações e efeitos visuais impressionantes, porém a narrativa pode se tornar confusa em alguns momentos, prejudicando o desenvolvimento da história.</t>
  </si>
  <si>
    <t>O filme é uma obra-prima do suspense, com uma trama envolvente que mantém o espectador intrigado até o desfecho surpreendente. As atuações são impecáveis e a direção consegue criar uma atmosfera de tensão do início ao fim. No entanto, o ritmo em algumas partes do filme pode ser um pouco lento, deixando a história arrastada em alguns momentos.</t>
  </si>
  <si>
    <t>Um filme emocionante que aborda temas complexos de forma sensível e realista, com ótimas atuações e uma trama bem construída. No entanto, o desenvolvimento de alguns personagens poderia ter sido mais aprofundado, prejudicando um pouco o impacto final da história.</t>
  </si>
  <si>
    <t>O filme é uma obra-prima do suspense, com uma trama envolvente e personagens cativantes. A atuação dos atores é excepcional e a direção é impecável. Recomendo fortemente assistir a esse filme.</t>
  </si>
  <si>
    <t>Um filme empolgante e cheio de reviravoltas, com atuações marcantes e uma direção impecável. A trama envolvente e surpreendente prende a atenção do espectador do início ao fim. Um verdadeiro suspense que não deixa a desejar.</t>
  </si>
  <si>
    <t>O filme é uma emocionante história de superação e redenção, com atuações marcantes e uma bela fotografia. No entanto, o roteiro pode deixar a desejar em alguns momentos, tornando a narrativa um pouco previsível.</t>
  </si>
  <si>
    <t>O filme apresenta uma narrativa envolvente e emocionante, com atuações brilhantes e uma trilha sonora marcante. No entanto, o desenvolvimento da trama pode ser um pouco lento em determinados momentos, o que pode cansar alguns espectadores. No geral, é uma obra que vale a pena ser assistida.</t>
  </si>
  <si>
    <t>Um filme nostálgico que transporta o espectador de volta à década de 80, com uma trama envolvente e uma excelente trilha sonora. No entanto, a história poderia ter sido mais desenvolvida, deixando algumas pontas soltas ao final. Mesmo assim, vale a pena assistir para os fãs de filmes no estilo coming-of-age.</t>
  </si>
  <si>
    <t>O filme apresenta uma história emocionante e bem desenvolvida, com atuações convincentes e um visual deslumbrante. No entanto, o ritmo lento em alguns momentos pode desagradar alguns espectadores.</t>
  </si>
  <si>
    <t>Excelente filme, com uma trama envolvente e atuações impecáveis. A direção e a fotografia contribuem para criar uma atmosfera única, prendendo a atenção do espectador do início ao fim.</t>
  </si>
  <si>
    <t>Um filme emocionante que retrata de forma intensa a jornada de um personagem em busca de redenção. A atuação do elenco é incrível e a trilha sonora envolvente, porém, o ritmo da narrativa pode se tornar lento em alguns momentos.</t>
  </si>
  <si>
    <t>O filme é uma obra-prima visual, com uma narrativa envolvente e personagens cativantes. No entanto, o ritmo da trama pode ser um pouco lento em alguns momentos, prejudicando o desenvolvimento da história. Mesmo assim, a direção e atuação são impecáveis, garantindo uma experiência cinematográfica memorável.</t>
  </si>
  <si>
    <t>Um filme que aborda temas importantes de forma sensível e emocionante, com ótimas atuações e uma direção impecável. Apesar de algumas falhas no roteiro, consegue prender a atenção do espectador do início ao fim.</t>
  </si>
  <si>
    <t>Um filme emocionante que aborda temas importantes de forma sensível e realista. Destaque para a atuação dos protagonistas e a trilha sonora envolvente. No entanto, a trama poderia explorar mais algumas questões para garantir um desfecho mais impactante.</t>
  </si>
  <si>
    <t>O filme possui uma narrativa envolvente, com atuações marcantes e uma trilha sonora cativante. No entanto, o desfecho da trama deixou a desejar, com algumas pontas soltas e um desfecho previsível.</t>
  </si>
  <si>
    <t>Um filme extremamente emocionante e envolvente, com uma trama repleta de reviravoltas e personagens cativantes. A atuação dos atores é impressionante, assim como a trilha sonora e a cinematografia. Uma experiência imperdível para quem gosta de filmes de suspense e drama.</t>
  </si>
  <si>
    <t>O filme é emocionante e traz uma reflexão profunda sobre a vida e a família. As atuações são convincentes e a trama bem desenvolvida, no entanto, o ritmo em alguns momentos pode parecer um pouco arrastado. Vale a pena assistir para quem gosta de dramas familiares.</t>
  </si>
  <si>
    <t>Um filme emocionante que explora temas profundos de redenção e perdão, com atuações brilhantes e uma trama envolvente. Apesar de alguns clichês, a direção segura e a fotografia impecável conseguem prender a atenção do espectador até o final.</t>
  </si>
  <si>
    <t>O filme é uma obra-prima do cinema contemporâneo, com uma trama envolvente e atuações brilhantes. A direção de arte e a trilha sonora também contribuem para a experiência única que o filme proporciona ao espectador.</t>
  </si>
  <si>
    <t>Um filme emocionante e envolvente que prende a atenção do espectador do início ao fim, com atuações brilhantes e uma trama bem construída.</t>
  </si>
  <si>
    <t>O filme é bem produzido, com efeitos visuais impressionantes e uma trilha sonora marcante. No entanto, a história é fraca e clichê, tornando a experiência geral apenas mediana.</t>
  </si>
  <si>
    <t>Um filme interessante e bem dirigido, porém com um roteiro previsível e atuações medianas. Vale a pena assistir para quem gosta do gênero.</t>
  </si>
  <si>
    <t>Um filme emocionante que retrata de forma realista a luta de uma família para superar suas dificuldades. As atuações são brilhantes e a trama é envolvente, prendendo a atenção do espectador do início ao fim. Uma obra-prima do cinema.</t>
  </si>
  <si>
    <t>O filme é uma obra-prima do suspense, com atuações impecáveis e uma trama envolvente que mantém o espectador vidrado do início ao fim. A direção é brilhante e a fotografia contribui para criar uma atmosfera sombria e angustiante. Os momentos de tensão são bem construídos e o desfecho surpreendente deixa um impacto duradouro. Recomendo fortemente para os fãs do gênero.</t>
  </si>
  <si>
    <t>Um filme emocionante que explora de forma profunda a relação entre os personagens principais. A trama bem construída prende a atenção do espectador do início ao fim, com atuações marcantes e um roteiro envolvente. No entanto, algumas cenas poderiam ser mais desenvolvidas para dar maior contexto à história.</t>
  </si>
  <si>
    <t>Um filme emocionante e bem dirigido, com excelentes atuações e uma trama envolvente que prende a atenção do espectador do início ao fim.</t>
  </si>
  <si>
    <t>O filme apresenta uma trama envolvente, repleta de reviravoltas e personagens cativantes. A atuação do elenco é excelente, com destaque para a performance do protagonista. A trilha sonora é emocionante e contribui para a atmosfera do filme. No entanto, a narrativa pode ser um pouco arrastada em alguns momentos, mas no geral é uma obra cinematográfica de qualidade.</t>
  </si>
  <si>
    <t>O filme tem uma trama interessante e envolvente, mostrando a jornada de superação do protagonista. As atuações são convincentes e a direção consegue manter o suspense até o final, prendendo a atenção do espectador.</t>
  </si>
  <si>
    <t>O filme apresenta uma trama envolvente e bem desenvolvida, com atuações marcantes dos protagonistas. No entanto, a falta de originalidade em certos aspectos pode desapontar quem busca por inovação. Mesmo assim, o desfecho emocionante e as reviravoltas garantem uma experiência satisfatória para os fãs do gênero.</t>
  </si>
  <si>
    <t>Um filme emocionante e envolvente que aborda questões sociais de forma profunda e impactante. As atuações são incríveis, a trama é bem desenvolvida e a direção é impecável. Uma obra-prima do cinema moderno.</t>
  </si>
  <si>
    <t>O filme é bem dirigido e tem uma trama interessante, porém alguns personagens são mal desenvolvidos, o que acaba afetando o ritmo da história. Mesmo assim, vale a pena assistir para conferir as reviravoltas e o desfecho surpreendente.</t>
  </si>
  <si>
    <t>Um filme com uma trama fraca e previsível, não conseguindo cativar o espectador. A atuação dos atores também deixa a desejar, com diálogos pouco convincentes. No entanto, os efeitos visuais são bem feitos e as cenas de ação são emocionantes.</t>
  </si>
  <si>
    <t>O filme é envolvente e emocionante, com ótima atuação dos atores principais. A trama bem construída mantém o espectador interessado do início ao fim. No entanto, o desfecho poderia ter sido mais impactante e surpreendente, deixando um pouco a desejar. Mesmo assim, vale a pena assistir.</t>
  </si>
  <si>
    <t>O filme aborda de forma interessante temas como solidão e superação, com atuações convincentes e uma trilha sonora envolvente. No entanto, o ritmo da narrativa é um pouco lento em alguns momentos, prejudicando o desenvolvimento da história.</t>
  </si>
  <si>
    <t>Um filme emocionante que prende a atenção do espectador do início ao fim, com atuações impecáveis e uma trama envolvente. Apesar de alguns clichês, a mensagem principal do filme é poderosa e impactante.</t>
  </si>
  <si>
    <t>O filme é uma produção interessante e bem executada, com boas atuações e uma trama cativante. No entanto, o desfecho da história deixou a desejar, parecendo apressado e pouco satisfatório.</t>
  </si>
  <si>
    <t>Um filme emocionante e tocante, com atuações brilhantes e uma trama envolvente que prende a atenção do espectador do início ao fim. Apesar de algumas falhas na narrativa, a mensagem passada é poderosa e deixa uma marca duradoura. Vale a pena conferir.</t>
  </si>
  <si>
    <t>O filme é incrivelmente cativante, com atuações poderosas e uma trama envolvente que prende a atenção do espectador do início ao fim. A direção é impecável, garantindo uma experiência cinematográfica memorável. Altamente recomendado.</t>
  </si>
  <si>
    <t>O filme é uma obra cinematográfica emocionante, que mistura drama e suspense de forma brilhante. A atuação dos atores é impecável e a trama bem desenvolvida prende a atenção do espectador do início ao fim. No entanto, o final poderia ter sido mais surpreendente e impactante, deixando um pouco a desejar nesse aspecto.</t>
  </si>
  <si>
    <t>O filme aborda temas importantes de forma sensível, com atuações surpreendentes e uma trilha sonora marcante. No entanto, a narrativa pode ser um pouco arrastada em alguns momentos, tirando um pouco do brilho da obra.</t>
  </si>
  <si>
    <t>Um filme emocionante que aborda temas complexos de forma sensível e realista, com atuações marcantes e uma bela fotografia. No entanto, a trama poderia ser mais desenvolvida em alguns pontos, deixando algumas perguntas em aberto para o espectador.</t>
  </si>
  <si>
    <t>O filme apresenta uma trama interessante e personagens bem desenvolvidos, porém tem um ritmo lento e algumas cenas desnecessárias que acabam afetando o desenrolar da história. A atuação do elenco é satisfatória, mas a direção de arte se destaca positivamente, criando uma atmosfera envolvente para a narrativa.</t>
  </si>
  <si>
    <t>Um filme emocionante e impactante que aborda questões profundas sobre a vida e a morte, com atuações brilhantes e uma direção impecável. Uma obra-prima do cinema contemporâneo.</t>
  </si>
  <si>
    <t>O filme apresenta uma trama confusa e personagens pouco desenvolvidos, o que torna difícil se conectar com a história. As atuações são medianas e a direção não consegue aproveitar todo o potencial do roteiro.</t>
  </si>
  <si>
    <t>Suspense envolvente do início ao fim, com atuações impecáveis e uma trama intrigante que mantém o espectador vidrado na tela. Uma verdadeira obra-prima do gênero.</t>
  </si>
  <si>
    <t>O filme apresenta uma trama envolvente, com atuações cativantes e ótima direção. No entanto, o desfecho da história acaba sendo previsível e um tanto decepcionante. Mesmo assim, vale a pena conferir pela sua atmosfera intrigante e pelos questionamentos que levanta.</t>
  </si>
  <si>
    <t>O filme é uma divertida comédia romântica, com boas atuações e diálogos engraçados. No entanto, a trama é previsível e não traz nada de realmente inovador para o gênero.</t>
  </si>
  <si>
    <t>Um filme emocionante e envolvente, com uma trama cativante e atuações brilhantes. A direção impecável garante uma experiência cinematográfica única, que prende a atenção do espectador do início ao fim.</t>
  </si>
  <si>
    <t>Um verdadeiro clássico do cinema, com uma trama envolvente que prende a atenção do espectador do início ao fim. As atuações são impecáveis e a direção de arte é deslumbrante. No entanto, a trilha sonora poderia ter sido melhor trabalhada, deixando a desejar em alguns momentos. Mesmo assim, é um filme que vale a pena ser assistido, com certeza.</t>
  </si>
  <si>
    <t>O filme é uma obra-prima do cinema contemporâneo, com uma trama envolvente e emocionante, atuações brilhantes e uma direção impecável. A fotografia e a trilha sonora contribuem para criar uma atmosfera única e intensa, que prende a atenção do espectador do início ao fim. Uma verdadeira experiência cinematográfica que não pode ser desperdiçada.</t>
  </si>
  <si>
    <t>O filme apresenta uma trama envolvente e personagens bem desenvolvidos, porém a atuação dos atores deixa a desejar em algumas cenas. A direção de arte é impressionante e a fotografia consegue transmitir a atmosfera adequada para a história.</t>
  </si>
  <si>
    <t>O filme apresenta uma história cativante com personagens bem desenvolvidos e atuações convincentes. No entanto, a narrativa pode se tornar um pouco previsível em certos momentos, prejudicando o impacto emocional da trama.</t>
  </si>
  <si>
    <t>O filme apresenta uma trama envolvente e personagens cativantes, mas peca no desenvolvimento da história e na resolução do conflito principal, deixando algumas pontas soltas e sem explicação.</t>
  </si>
  <si>
    <t>Um filme emocionante, com uma trama envolvente e atuações incríveis. A fotografia também é um ponto forte, proporcionando cenas de tirar o fôlego.</t>
  </si>
  <si>
    <t>Um filme emocionante e envolvente, que prende a atenção do espectador do início ao fim. As atuações são incríveis, a trilha sonora é arrebatadora e a fotografia é deslumbrante. Uma obra-prima do cinema que merece ser vista e apreciada. Altamente recomendado.</t>
  </si>
  <si>
    <t>Um filme envolvente, com ótimas atuações e uma trama intrigante que mantém o espectador vidrado do início ao fim. A direção e a fotografia são impecáveis, criando uma atmosfera única que contribui para a experiência do público. No entanto, o desfecho da história poderia ter sido mais impactante, deixando um leve sentimento de insatisfação. Mesmo assim, é um filme que vale a pena ser assistido.</t>
  </si>
  <si>
    <t>Um filme emocionante e cativante, com uma trama envolvente e atuações memoráveis. A fotografia e a trilha sonora complementam perfeitamente a história, que prende a atenção do espectador do início ao fim.</t>
  </si>
  <si>
    <t>O filme possui uma trama envolvente e intrigante, com atuações impecáveis e uma direção competente. No entanto, o ritmo da narrativa é um pouco lento, o que pode desagradar alguns espectadores.</t>
  </si>
  <si>
    <t>Um filme emocionante e cativante que prende a atenção do espectador do início ao fim, com atuações excelentes e uma trama envolvente que surpreende a cada reviravolta. Uma obra-prima do cinema que emociona e deixa uma mensagem profunda sobre a vida e as escolhas que fazemos.</t>
  </si>
  <si>
    <t>O filme aborda de forma intensa e realista a história de uma família durante a Segunda Guerra Mundial. A atuação dos atores é excelente, principalmente a da protagonista, que entrega uma performance emocionante. Porém, o ritmo da narrativa é um pouco lento em alguns momentos, o que pode tirar um pouco do impacto da trama.</t>
  </si>
  <si>
    <t>O filme possui uma trama interessante e bons momentos de suspense, porém a atuação dos atores deixa a desejar e o desfecho da história é previsível.</t>
  </si>
  <si>
    <t>Um filme com uma trama interessante e bem desenvolvida, mas que deixa a desejar no desenvolvimento dos personagens. As atuações são convincentes e a direção consegue manter o suspense até o desfecho. No entanto, alguns aspectos da narrativa poderiam ter sido explorados com mais profundidade para criar um impacto maior no espectador.</t>
  </si>
  <si>
    <t>Um filme com uma história cativante e personagens bem desenvolvidos, porém com alguns clichês e um ritmo um pouco lento em alguns momentos.</t>
  </si>
  <si>
    <t>Um filme emocionante que conta a história de uma família em meio à guerra, com ótimas atuações e uma trama envolvente. No entanto, a falta de originalidade e o final previsível podem decepcionar alguns espectadores.</t>
  </si>
  <si>
    <t>Um filme emocionante e impactante que aborda de maneira tocante temas profundos como perda e superação. As atuações dos protagonistas são incríveis e a trilha sonora contribui para a atmosfera envolvente da narrativa.</t>
  </si>
  <si>
    <t>O filme é uma obra-prima da cinematografia moderna, com uma excelente atuação dos atores, uma trama envolvente e uma direção impecável. Vale muito a pena assistir.</t>
  </si>
  <si>
    <t>O filme possui uma trama envolvente e personagens cativantes, no entanto, peca na execução e no desenvolvimento da história, deixando algumas pontas soltas e sem um desfecho satisfatório. No geral, é uma obra que entretém, mas poderia ter sido melhor aproveitada.</t>
  </si>
  <si>
    <t>O filme possui uma trama envolvente e bem desenvolvida, com atuações marcantes. No entanto, o desfecho poderia ter sido mais impactante e surpreendente.</t>
  </si>
  <si>
    <t>O filme aborda temas complexos de maneira sensível e realista, com atuações brilhantes e uma direção impecável. A trama envolvente prende a atenção do espectador do início ao fim, deixando uma forte mensagem sobre a condição humana.</t>
  </si>
  <si>
    <t>O filme é uma obra-prima do cinema contemporâneo, com uma direção impecável e atuações cativantes. A trama envolvente e surpreendente mantém o espectador preso do início ao fim, e a trilha sonora contribui para a atmosfera emocionante da narrativa. No entanto, o desfecho poderia ter sido mais impactante, deixando um pouco a desejar.</t>
  </si>
  <si>
    <t>Um filme emocionante e envolvente, com uma trama instigante e personagens cativantes. A atuação do elenco é impressionante, tornando a experiência única e marcante.</t>
  </si>
  <si>
    <t>O filme é emocionante e envolvente, com ótimas atuações e uma trama surpreendente. A direção é impecável e a fotografia contribui para a atmosfera misteriosa da história. O desfecho é impactante e deixa o espectador refletindo sobre as escolhas dos personagens. No entanto, alguns diálogos parecem forçados e a trilha sonora poderia ser mais marcante.</t>
  </si>
  <si>
    <t>Este filme mantém o espectador preso do início ao fim com uma trama envolvente e cheia de reviravoltas. As atuações dos atores são brilhantes e a fotografia é incrível. No entanto, o desfecho pode dividir opiniões.</t>
  </si>
  <si>
    <t>Um filme emocionante, com uma história cativante e atuações brilhantes. O ritmo é intenso e cheio de reviravoltas, prendendo a atenção do espectador do início ao fim.</t>
  </si>
  <si>
    <t>Um drama emocionante que explora a relação entre mãe e filho diante de uma situação de adversidade. As atuações são convincentes e a direção consegue manter a tensão durante todo o filme, criando um clima envolvente para o espectador. No entanto, o desfecho da história pode deixar alguns espectadores insatisfeitos.</t>
  </si>
  <si>
    <t>Um filme envolvente que combina comédia e drama de forma brilhante, com atuações excepcionais dos protagonistas. A história cativante e emocionante prende a atenção do espectador do início ao fim.</t>
  </si>
  <si>
    <t>O filme é emocionante e bem interpretado, com uma direção impecável que prende a atenção do espectador do início ao fim. No entanto, a trama poderia ser mais original e surpreendente, faltando um elemento que realmente se destaque. Mesmo assim, é uma boa opção para quem gosta de dramas intensos.</t>
  </si>
  <si>
    <t>Um filme repleto de ação e aventura, com uma trama envolvente e bons efeitos especiais. Entretanto, o desenvolvimento dos personagens deixa a desejar, tornando a história um pouco superficial.</t>
  </si>
  <si>
    <t>Maravilhoso! O filme possui uma história envolvente, atuações excepcionais e uma trilha sonora marcante. As cenas de ação são bem coreografadas e os efeitos visuais são impressionantes.</t>
  </si>
  <si>
    <t>O filme apresenta uma trama envolvente, com atuações marcantes e uma direção excepcional. Os efeitos especiais são impressionantes e contribuem para a imersão do espectador. No entanto, o desfecho da história pode deixar a desejar para alguns espectadores.</t>
  </si>
  <si>
    <t>O filme apresenta uma trama envolvente, com personagens cativantes e atuações marcantes. A direção de arte é impecável, transportando o espectador para a época em que a história se passa. No entanto, o ritmo lento em alguns momentos pode cansar um pouco, e o desfecho da narrativa deixa a desejar. Mesmo assim, é uma obra que vale a pena ser conferida.</t>
  </si>
  <si>
    <t>O filme apresenta uma trama interessante, porém a atuação dos atores deixa a desejar, além disso, a direção e a edição poderiam ter sido melhor trabalhadas. No entanto, a fotografia e a trilha sonora são pontos positivos que merecem destaque.</t>
  </si>
  <si>
    <t>Um filme emocionante e impactante que retrata de forma realista a luta pela liberdade e igualdade. As atuações dos protagonistas são incríveis, fazendo com que o espectador se conecte profundamente com suas histórias. Apesar de alguns momentos clichês, a mensagem poderosa e a direção habilidosa tornam esse filme imperdível para quem busca uma reflexão sobre questões sociais.</t>
  </si>
  <si>
    <t>Um filme emocionante que aborda questões familiares de forma tocante, com atuações incríveis e uma história envolvente. Vale a pena assistir.</t>
  </si>
  <si>
    <t>Um filme emocionante e surpreendente que prende a atenção do espectador do início ao fim. Com uma trama envolvente e atuações excepcionais, é uma obra que merece ser assistida e apreciada por todos os amantes de cinema.</t>
  </si>
  <si>
    <t>Um filme emocionante e impactante que aborda questões sociais de forma sensível e realista. As atuações são excelentes e a trama prende a atenção do espectador do início ao fim.</t>
  </si>
  <si>
    <t>Um filme emocionante que traz uma mensagem poderosa sobre a importância da amizade e da família. A atuação dos atores é incrível, a trilha sonora completa a experiência e a direção é impecável. Uma obra-prima que merece ser assistida por todos.</t>
  </si>
  <si>
    <t>O filme apresenta uma trama complexa e envolvente, porém a atuação dos atores deixa a desejar em alguns momentos. A direção consegue criar uma atmosfera misteriosa, mas o desfecho da história pode decepcionar alguns espectadores.</t>
  </si>
  <si>
    <t>Um filme muito bem produzido, com uma trama envolvente e atuações poderosas. No entanto, a história poderia ter sido mais original e surpreendente, além de algumas cenas arrastadas. Mesmo assim, vale a pena conferir.</t>
  </si>
  <si>
    <t>O filme apresenta uma trama interessante, com boas atuações e efeitos visuais impressionantes. No entanto, a falta de desenvolvimento dos personagens e o desfecho previsível acabam prejudicando a experiência do espectador.</t>
  </si>
  <si>
    <t>O filme é uma obra de arte visualmente deslumbrante, com uma narrativa envolvente e personagens cativantes. No entanto, o ritmo da história é um pouco lento e a trama pode ser previsível em alguns momentos. Mesmo assim, vale a pena assistir pela sua estética única e atuações marcantes.</t>
  </si>
  <si>
    <t>Um filme emocionante que prende a atenção do espectador do início ao fim, com atuações brilhantes e uma história cativante. Vale a pena ser assistido.</t>
  </si>
  <si>
    <t>Um filme cheio de ação, com efeitos especiais incríveis e uma trama envolvente. O elenco está impecável, entregando atuações poderosas e emocionantes. Uma experiência cinematográfica que certamente vale a pena assistir.</t>
  </si>
  <si>
    <t>O filme é uma obra-prima do suspense, com atuações impecáveis e uma trama envolvente que prende a atenção do espectador do início ao fim. A direção e a fotografia são incríveis, criando uma atmosfera sombria e misteriosa que contribui para o clima de tensão. Os diálogos são afiados e inteligentes, e as reviravoltas surpreendem a cada momento. Uma verdadeira obra-prima do gênero.</t>
  </si>
  <si>
    <t>O filme apresenta uma narrativa instigante e cheia de reviravoltas, que mantém o espectador vidrado do início ao fim. As atuações dos atores são convincentes e a trilha sonora contribui para a atmosfera misteriosa da história. No entanto, o desfecho da trama poderia ter sido mais bem elaborado, deixando algumas pontas soltas.</t>
  </si>
  <si>
    <t>A obra aborda temas importantes de forma superficial, falhando em criar conexões emocionais com o público. Apesar disso, destaca-se a atuação do elenco, especialmente da protagonista, que entrega uma performance cativante.</t>
  </si>
  <si>
    <t>Um filme impactante e emocionante, com uma atuação brilhante do elenco e uma história envolvente que prende a atenção do espectador do início ao fim. As cenas de ação são espetaculares e a trilha sonora contribui para criar uma atmosfera de tensão e suspense. Apesar de alguns clichês, o filme consegue surpreender e emocionar, deixando uma mensagem poderosa sobre a força do amor e da determinação.</t>
  </si>
  <si>
    <t>Um filme emocionante que traz uma história cativante e atuações marcantes. Apesar de alguns clichês, a produção consegue prender a atenção do espectador do início ao fim, com uma trama envolvente e surpreendente. Vale a pena assistir!</t>
  </si>
  <si>
    <t>O filme é um verdadeiro espetáculo visual, com uma trama envolvente e personagens cativantes. A atuação do elenco é impecável e a direção de arte é deslumbrante. No entanto, o ritmo da narrativa pode ser um pouco lento em algumas partes. No geral, vale a pena assistir pela experiência cinematográfica que oferece.</t>
  </si>
  <si>
    <t>Um filme emocionante, com uma história envolvente e atuações brilhantes. A trilha sonora é cativante e a fotografia contribui para criar uma atmosfera única. No entanto, a edição poderia ser melhor trabalhada, tornando a narrativa mais fluida. No geral, um ótimo filme para quem aprecia dramas intensos.</t>
  </si>
  <si>
    <t>O filme tem uma fotografia incrível e uma trilha sonora envolvente, porém a história é um pouco confusa e o desenvolvimento dos personagens deixa a desejar.</t>
  </si>
  <si>
    <t>Um filme surpreendente, com uma trama envolvente e atuações impecáveis. A cinematografia é de tirar o fôlego, trabalhando de forma brilhante as diferentes camadas da história. Recomendo para quem gosta de suspense e drama.</t>
  </si>
  <si>
    <t>Uma análise profunda e envolvente sobre as complexidades das relações humanas, com atuações excepcionais e uma trilha sonora marcante. Um filme que fica na mente do espectador muito tempo depois de assistido.</t>
  </si>
  <si>
    <t>Um filme repleto de ação e suspense, com ótimas atuações e uma trama envolvente. No entanto, o desfecho da história deixou a desejar, não conseguindo manter o nível de tensão e surpresa apresentado no início.</t>
  </si>
  <si>
    <t>O filme é uma mistura de drama e comédia que aborda de forma inteligente e sensível questões familiares e de relacionamento. As atuações são convincentes, principalmente da protagonista, que consegue transmitir de forma natural as emoções de seu personagem. Apesar de alguns clichês, a trama é bem desenvolvida e envolvente, mantendo o espectador interessado até o final. No entanto, o desfecho parece um pouco apressado e poderia ter sido mais explorado.</t>
  </si>
  <si>
    <t>O filme é uma obra-prima que consegue capturar a essência do livro de forma excepcional, com atuações brilhantes e uma direção impecável. A riqueza de detalhes e a profundidade dos personagens fazem com que o espectador se sinta imerso na história, sendo uma experiência cinematográfica incrível.</t>
  </si>
  <si>
    <t>O filme possui uma trama envolvente e bem desenvolvida, mas peca na execução e nos efeitos especiais, que parecem amadores em vários momentos.</t>
  </si>
  <si>
    <t>Um filme que se destaca pela atuação intensa dos atores principais, mas que deixa a desejar no roteiro previsível e na falta de profundidade dos personagens secundários.</t>
  </si>
  <si>
    <t>Um filme emocionante que aborda a luta pela liberdade e justiça social. Com uma excelente atuação do elenco e uma trama envolvente, a produção consegue prender a atenção do espectador do início ao fim.</t>
  </si>
  <si>
    <t>Um filme emocionante e intrigante, com atuações impecáveis e uma trama envolvente que prende a atenção do espectador do início ao fim. A direção é excepcional, garantindo uma experiência cinematográfica única.</t>
  </si>
  <si>
    <t>Um filme emocionante que retrata de forma sensível a luta de uma mãe para encontrar seu filho desaparecido. A atuação da protagonista é impressionante e a trama é envolvente do início ao fim, com reviravoltas surpreendentes. Recomendo para quem gosta de dramas intensos e bem construídos.</t>
  </si>
  <si>
    <t>O filme é um verdadeiro espetáculo visual, com uma direção de arte incrível e efeitos especiais impressionantes. No entanto, a trama deixa a desejar, com personagens rasos e um enredo previsível. Mesmo assim, vale a pena assistir pela experiência cinematográfica única que proporciona.</t>
  </si>
  <si>
    <t>Um filme emocionante, com uma história tocante e atuações incríveis. A trama bem construída cativa o espectador do início ao fim, mostrando a força dos laços familiares e a superação diante das adversidades. Recomendo vivamente!</t>
  </si>
  <si>
    <t>O filme apresenta uma trama confusa e personagens superficiais, o que limita o envolvimento do espectador com a história. A atuação dos atores também deixa a desejar, não conseguindo transmitir as emoções necessárias para criar empatia com o público.</t>
  </si>
  <si>
    <t>O filme é emocionante e envolvente, com atuações brilhantes e uma trama surpreendente. A direção é impecável e a trilha sonora é marcante. Uma verdadeira obra-prima do cinema.</t>
  </si>
  <si>
    <t>O filme retrata de forma sensível e realista a história de uma família lidando com questões delicadas em meio a uma sociedade conservadora. As atuações são marcantes e a direção consegue imprimir uma atmosfera de tensão e emoção ao longo da trama, envolvendo o espectador de maneira profunda.</t>
  </si>
  <si>
    <t>O filme é uma excelente adaptação do livro, conseguindo capturar a essência da história e dos personagens. A atuação do elenco é impecável, especialmente do protagonista. A direção e a fotografia são muito bem feitas, criando uma atmosfera envolvente do início ao fim. No entanto, o ritmo da narrativa pode ser um pouco lento em alguns momentos, o que pode desagradar quem busca uma ação mais intensa. No geral, é um filme que vale a pena ser assistido para os fãs do livro e para quem gosta de dramas emocionantes.</t>
  </si>
  <si>
    <t>O filme apresenta uma história interessante e bem desenvolvida, com atuações convincentes. No entanto, a falta de originalidade em certos momentos e o desfecho previsível acabam prejudicando a experiência do espectador.</t>
  </si>
  <si>
    <t>Um filme impactante e emocionante, com uma história envolvente e personagens cativantes. A atuação do elenco principal é impecável, trazendo vida e profundidade às suas personagens. A direção e a cinematografia são de tirar o fôlego, criando uma atmosfera única que prende a atenção do espectador do início ao fim. Certamente um dos melhores filmes do ano.</t>
  </si>
  <si>
    <t>Um filme emocionante que aborda temas complexos de maneira sensível e impactante, com atuações impecáveis e uma direção brilhante. Um verdadeiro sucesso que merece ser visto por todos.</t>
  </si>
  <si>
    <t>O filme apresenta uma trama interessante e bem desenvolvida, com atuações convincentes e uma direção competente. No entanto, o ritmo lento e algumas falhas no roteiro acabam prejudicando a experiência do espectador, tornando-o um filme mediano.</t>
  </si>
  <si>
    <t>O filme é uma obra-prima do suspense, com uma trama envolvente e cheia de reviravoltas que mantém o espectador vidrado do início ao fim. As atuações são impecáveis e a direção é excepcional, criando uma atmosfera de tensão e mistério que prende a atenção do público. Definitivamente um dos melhores filmes do gênero nos últimos anos.</t>
  </si>
  <si>
    <t>Um filme emocionante e inspirador, com uma bela fotografia e atuações intensas. Apesar de algumas falhas no roteiro, a mensagem principal é forte e impactante. Vale a pena assistir para refletir sobre questões importantes da vida.</t>
  </si>
  <si>
    <t>O filme é bem produzido e possui uma trama interessante, mas a atuação dos atores deixa a desejar em alguns momentos. A fotografia e a direção são pontos positivos, porém o roteiro poderia ser mais desenvolvido para cativar o espectador.</t>
  </si>
  <si>
    <t>O filme apresenta uma trama envolvente e bem construída, com atuações sólidas e um desfecho surpreendente, porém a edição poderia ser mais dinâmica e algumas cenas arrastadas poderiam ter sido cortadas.</t>
  </si>
  <si>
    <t>Um filme emocionante e envolvente, com atuações impressionantes e uma trama instigante que prende a atenção do espectador do início ao fim. Uma obra-prima do cinema que deve ser apreciada por todos os amantes de filmes de qualidade.</t>
  </si>
  <si>
    <t>Um filme surpreendente que mescla elementos de suspense e drama de forma envolvente. A atuação dos atores é excelente, especialmente a protagonista, que entrega uma performance emocionante. A trama bem construída mantém o espectador preso do início ao fim, com reviravoltas que adicionam camadas à história. No entanto, o desfecho poderia ter sido mais impactante para fechar com chave de ouro.</t>
  </si>
  <si>
    <t>O filme é uma incrível história de amor que reúne um elenco talentoso e uma trilha sonora emocionante. Apesar de alguns clichês, a química entre os protagonistas e a direção habilidosa garantem momentos de pura emoção.</t>
  </si>
  <si>
    <t>O filme possui um enredo interessante e cheio de reviravoltas, mas a atuação dos atores deixou a desejar em alguns momentos. A trilha sonora, por outro lado, contribuiu significativamente para a atmosfera do filme.</t>
  </si>
  <si>
    <t>O filme é uma emocionante história de amor entre dois personagens cativantes, ambientada em um cenário deslumbrante. No entanto, algumas cenas podem parecer um pouco forçadas e o desfecho é previsível. Mesmo assim, a atuação dos protagonistas e a trilha sonora impecável tornam a experiência cinematográfica bastante agradável.</t>
  </si>
  <si>
    <t>Um filme com ótimo elenco e boas atuações, mas a trama se perde em excessos de reviravoltas e falta de foco.</t>
  </si>
  <si>
    <t>O filme possui uma narrativa envolvente e atuações convincentes, no entanto, peca na falta de desenvolvimento de alguns personagens e na resolução apressada da trama.</t>
  </si>
  <si>
    <t>Um filme emocionante e envolvente que aborda temas como superação, amizade e esperança. A atuação dos atores é impressionante e a trilha sonora contribui para criar uma atmosfera tocante. No entanto, o ritmo da narrativa pode se arrastar em alguns momentos, prejudicando a experiência do espectador.</t>
  </si>
  <si>
    <t>Um filme emocionante e imperdível, com atuações incríveis e uma história envolvente que prende a atenção do espectador do início ao fim.</t>
  </si>
  <si>
    <t>Um filme emocionante que retrata a luta de uma família para superar seus problemas e se manter unida diante das adversidades. A atuação dos atores principais é brilhante e a trilha sonora contribui para criar uma atmosfera envolvente. No entanto, a narrativa apresenta alguns clichês e o desfecho poderia ser mais surpreendente.</t>
  </si>
  <si>
    <t>Filme com uma trama interessante e bem desenvolvida, mas que peca um pouco na atuação dos atores principais. Vale a pena assistir para quem gosta do gênero.</t>
  </si>
  <si>
    <t>O filme tem uma trama confusa e personagens mal desenvolvidos, mas se destaca pela excelente atuação do elenco principal e pela bela fotografia. Vale a pena assistir para apreciar esses pontos positivos.</t>
  </si>
  <si>
    <t>Um filme cativante e emocionante que aborda temas profundos de maneira sensível e envolvente. A atuação dos atores é brilhante e a direção consegue criar uma atmosfera única. Uma obra-prima do cinema contemporâneo.</t>
  </si>
  <si>
    <t>Um filme envolvente e emocionante, com atuações brilhantes e uma trama cheia de reviravoltas. Imperdível para os fãs de suspense e drama.</t>
  </si>
  <si>
    <t>O filme apresenta uma trama complexa e interessante, com atuações convincentes e uma direção segura. No entanto, a narrativa pode ser confusa em alguns momentos, o que prejudica o aproveitamento da história.</t>
  </si>
  <si>
    <t>Um filme emocionante que consegue transmitir mensagens profundas sobre a vida e o amor, com atuações brilhantes e uma trilha sonora envolvente. No entanto, apresenta algumas falhas na narrativa que podem deixar o espectador confuso em alguns momentos.</t>
  </si>
  <si>
    <t>O filme possui uma trama envolvente e bem desenvolvida, com atuações marcantes. No entanto, o desfecho da história deixou a desejar e algumas cenas poderiam ter sido mais exploradas.</t>
  </si>
  <si>
    <t>O filme é um emocionante drama que aborda temas profundos de forma sensível e envolvente, com atuações impecáveis e uma trilha sonora marcante. No entanto, a história poderia ter sido mais desenvolvida em alguns aspectos, deixando o espectador com algumas dúvidas no final.</t>
  </si>
  <si>
    <t>O filme apresenta uma trama envolvente, com atuações convincentes e um final surpreendente. No entanto, a narrativa poderia ser mais desenvolvida em alguns pontos, tornando a experiência do espectador ainda mais impactante.</t>
  </si>
  <si>
    <t>O filme apresenta uma trama complexa e cheia de reviravoltas, com atuações incríveis do elenco. No entanto, a direção falha em manter o ritmo da história, tornando algumas partes cansativas e confusas.</t>
  </si>
  <si>
    <t>Um filme emocionante que mistura ação, suspense e drama de forma envolvente, com atuações brilhantes e uma direção impecável. Uma obra-prima do cinema contemporâneo que prende a atenção do espectador do início ao fim.</t>
  </si>
  <si>
    <t>Um filme empolgante e emocionante que mistura ação, drama e suspense de forma brilhante. As atuações são excepcionais e a trama é envolvente do início ao fim, mantendo o espectador vidrado na tela. Uma obra-prima do cinema contemporâneo que merece ser assistida por todos os amantes de filmes de qualidade.</t>
  </si>
  <si>
    <t>O filme é uma emocionante história de amor e superação, porém poderia ter sido mais bem desenvolvido em algumas partes. A atuação dos protagonistas é excelente e a trilha sonora é envolvente, prendendo a atenção do espectador do início ao fim. No entanto, o desfecho da trama deixou a desejar, tornando-se previsível e sem impacto. Mesmo com suas falhas, é uma obra que vale a pena ser vista.</t>
  </si>
  <si>
    <t>O filme é uma obra emocionante que aborda de forma sensível temas como solidão e superação. A atuação dos atores é fantástica e a trilha sonora é envolvente. No entanto, o ritmo da história pode ser um pouco arrastado em alguns momentos, prejudicando o desenvolvimento. Mesmo assim, vale a pena assistir pela mensagem positiva que transmite.</t>
  </si>
  <si>
    <t>Um filme emocionante que aborda temas profundos de forma sensível, mas que acaba pecando em alguns aspectos da narrativa.</t>
  </si>
  <si>
    <t>Um filme emocionante que explora temas importantes de forma sensível e impactante, com atuações brilhantes e uma direção impecável. Vale a pena assistir para refletir sobre questões profundas e se emocionar.</t>
  </si>
  <si>
    <t>O filme tem bons momentos de suspense e ação, mas peca no desenvolvimento dos personagens e na falta de originalidade da trama. A atuação dos protagonistas é convincente, mas a história em si deixa a desejar.</t>
  </si>
  <si>
    <t>DiCaprio e Winslet entregam ótimas atuações em Titanic, que traz uma bela história de amor ambientada no trágico naufrágio do navio. No entanto, o filme é longo demais e alguns aspectos da trama parecem forçados, prejudicando a experiência do espectador.</t>
  </si>
  <si>
    <t>A narrativa do filme é cativante, com personagens bem desenvolvidos e uma trama envolvente. A direção é impecável, com belas cenas e um ótimo ritmo. No entanto, o desfecho da história pode desapontar alguns espectadores, que esperavam um final mais impactante.</t>
  </si>
  <si>
    <t>O filme é uma obra-prima de suspense e drama, com atuações brilhantes e um enredo envolvente. A direção é impecável e a trilha sonora contribui para a atmosfera tensa e intrigante da história. Imperdível para os amantes do gênero.</t>
  </si>
  <si>
    <t>O filme possui uma trama envolvente e cheia de reviravoltas, com atuações brilhantes dos protagonistas. No entanto, o desfecho da história deixou a desejar, resultando em algumas pontas soltas e questões não totalmente esclarecidas.</t>
  </si>
  <si>
    <t>O filme é uma emocionante história de superação e amizade, com atuações excepcionais e uma trilha sonora envolvente. No entanto, a trama poderia ter sido mais desenvolvida em alguns aspectos, o que acabou deixando algumas pontas soltas. Mesmo assim, a mensagem positiva transmitida pela obra é inspiradora e tocante.</t>
  </si>
  <si>
    <t>Um filme emocionante e bem dirigido, com atuações excepcionais. A trama é envolvente, mas o desfecho poderia ter sido mais surpreendente.</t>
  </si>
  <si>
    <t>Um filme envolvente e emocionante, com uma excelente atuação do elenco e uma trama cheia de reviravoltas surpreendentes. A fotografia e a trilha sonora também contribuem para uma experiência cinematográfica única. No entanto, o ritmo da narrativa pode ser um pouco lento em alguns momentos, mas no geral é uma obra que vale a pena assistir.</t>
  </si>
  <si>
    <t>O filme possui uma ótima trama e atuações convincentes, porém peca um pouco na direção e na trilha sonora, o que acaba prejudicando a experiência geral.</t>
  </si>
  <si>
    <t>Um relato envolvente e emocionante sobre a jornada de autodescoberta de um personagem em meio a um cenário de guerra. A narrativa bem construída, aliada à atuação impecável do elenco, torna este filme uma experiência imperdível para quem aprecia dramas intensos e reflexivos.</t>
  </si>
  <si>
    <t>Um filme emocionante e impactante que aborda questões profundas sobre a vida e a morte, com atuações brilhantes e uma direção impecável. No entanto, a trama pode ser um pouco densa e arrastada em alguns momentos, o que pode afastar parte do público.</t>
  </si>
  <si>
    <t>Um filme emocionante que traz uma reflexão profunda sobre a vida e a morte, explorando as complexidades dos relacionamentos familiares. A atuação do elenco é brilhante, a trilha sonora envolvente e a direção impecável. Uma obra que certamente irá mexer com as emoções do público e deixar uma marca duradoura.</t>
  </si>
  <si>
    <t>O filme apresenta uma trama instigante e personagens bem desenvolvidos, com atuações convincentes. No entanto, a narrativa pode se tornar confusa em alguns momentos, atrapalhando o ritmo da história.</t>
  </si>
  <si>
    <t>O filme apresenta uma trama envolvente, ótimo desenvolvimento dos personagens e uma atuação impecável do elenco. No entanto, pecou em alguns aspectos do roteiro, deixando lacunas e pontas soltas que poderiam ter sido melhor exploradas para um desfecho mais satisfatório.</t>
  </si>
  <si>
    <t>O filme apresenta uma trama confusa e personagens mal desenvolvidos, porém se destaca pela bela fotografia e pela trilha sonora envolvente.</t>
  </si>
  <si>
    <t>O filme possui uma trama envolvente, com ótimas atuações e efeitos especiais impecáveis. No entanto, o desfecho da história deixou a desejar, com algumas pontas soltas e um final abrupto.</t>
  </si>
  <si>
    <t>Um filme emocionante e bem desenvolvido, com uma trama envolvente e atuações marcantes. A direção e a fotografia são impecáveis, criando uma atmosfera única que mantém o espectador interessado do início ao fim. No entanto, o desfecho da história deixou a desejar, causando uma certa frustração no desfecho. Mesmo assim, vale a pena conferir essa obra que certamente irá mexer com as emoções do público.</t>
  </si>
  <si>
    <t>O filme é uma obra-prima do cinema contemporâneo, com uma narrativa envolvente, atuações impecáveis e uma trilha sonora marcante. A direção do filme é brilhante, conseguindo capturar a essência da história e transmitir as emoções dos personagens de forma impactante. Uma verdadeira experiência cinematográfica que com certeza ficará na memória do espectador.</t>
  </si>
  <si>
    <t>O filme é uma aventura emocionante e cheia de ação, com ótimos efeitos visuais e uma trilha sonora envolvente. No entanto, a trama poderia ser mais desenvolvida, deixando algumas lacunas na história. Mesmo assim, é uma ótima opção para quem gosta de filmes de aventura.</t>
  </si>
  <si>
    <t>O filme é uma emocionante história de amor ambientada durante a Segunda Guerra Mundial, mostrando a luta e sacrifício dos protagonistas em meio ao caos do conflito. As atuações são cativantes e a trama, apesar de previsível em alguns momentos, consegue manter o espectador interessado até o final.</t>
  </si>
  <si>
    <t>O filme apresenta uma trama intrigante e bem desenvolvida, com atuações competentes do elenco principal. No entanto, a direção por vezes parece perdida, resultando em cenas confusas e desconexas que prejudicam o ritmo da narrativa.</t>
  </si>
  <si>
    <t>Um filme emocionante que aborda temas profundos de forma tocante, com atuações impecáveis e uma direção primorosa. Apesar de alguns clichês, consegue envolver o espectador do início ao fim.</t>
  </si>
  <si>
    <t>O filme possui uma trama interessante e personagens bem desenvolvidos, mas acaba pecando na execução e na falta de ritmo em determinados momentos. A atuação do elenco é um ponto positivo, porém a direção precisa de mais firmeza para manter o espectador envolvido até o final.</t>
  </si>
  <si>
    <t>O filme apresenta uma trama envolvente e personagens carismáticos, porém peca em algumas cenas de ação mal desenvolvidas e no desfecho previsível. No geral, é uma boa opção para quem gosta de filmes de suspense.</t>
  </si>
  <si>
    <t>Um filme emocionante que aborda temas complexos da vida cotidiana com sensibilidade e profundidade. As atuações dos personagens principais são brilhantes e cativantes, garantindo uma experiência cinematográfica envolvente.</t>
  </si>
  <si>
    <t>Um filme emocionante e bem dirigido, com atuações intensas e uma trama envolvente que prende a atenção do espectador do início ao fim.</t>
  </si>
  <si>
    <t>O filme é uma mistura de ação e suspense, com cenas intensas e bem coreografadas. As atuações são convincentes, destacando-se o protagonista que se mostra carismático e determinado. A trama, apesar de previsível em alguns momentos, consegue manter o espectador interessado até o desfecho surpreendente. Uma ótima opção para quem gosta de filmes do gênero.</t>
  </si>
  <si>
    <t>Um filme emocionante e envolvente que consegue capturar a atenção do espectador do início ao fim, com atuações incríveis e uma trama bem construída. Mesmo com alguns clichês do gênero, a obra consegue surpreender e emocionar, deixando uma mensagem poderosa sobre amor e superação.</t>
  </si>
  <si>
    <t>Um filme envolvente e emocionante, com atuações fortes e uma trama bem construída. A fotografia é deslumbrante e a trilha sonora ajuda a criar uma atmosfera única. No entanto, o ritmo da história pode ser um pouco lento em alguns momentos, o que pode afetar a experiência do espectador.</t>
  </si>
  <si>
    <t>O filme é emocionante, com uma trama envolvente e bem desenvolvida. As atuações são convincentes e a direção é muito competente. Uma obra que vale a pena ser assistida.</t>
  </si>
  <si>
    <t>Um filme emocionante e envolvente, com atuações cativantes e uma trama que prende a atenção do espectador do início ao fim. Apesar de alguns clichês, a produção consegue surpreender com reviravoltas inesperadas e um desfecho impactante.</t>
  </si>
  <si>
    <t>Excelente filme, com uma trama instigante e ótimas atuações. A direção soube equilibrar perfeitamente a tensão e o drama, proporcionando uma experiência cinematográfica envolvente.</t>
  </si>
  <si>
    <t>O filme é uma obra-prima que mistura drama e comédia de forma brilhante, com atuações impecáveis e um roteiro envolvente. Vale a pena conferir!</t>
  </si>
  <si>
    <t>O filme é emocionante e envolvente, com uma trama complexa que prende a atenção do espectador do início ao fim. As atuações dos protagonistas são brilhantes, conseguindo transmitir toda a carga emocional necessária para a história. A direção e fotografia também se destacam, criando uma atmosfera única que contribui para a imersão do público no universo do filme.</t>
  </si>
  <si>
    <t>Um filme emocionante que explora as complexidades da vida de uma forma sensível e profunda, com atuações brilhantes e uma trilha sonora envolvente. Uma experiência cinematográfica que vai além do entretenimento, deixando uma marca duradoura no espectador.</t>
  </si>
  <si>
    <t>Incrível filme! A atuação dos atores foi impecável, a direção soube criar um clima envolvente e a trilha sonora complementou perfeitamente cada cena. A história é envolvente e surpreendente, mantendo o espectador sempre interessado. Um filme que vale muito a pena assistir.</t>
  </si>
  <si>
    <t>Um filme emocionante e envolvente que retrata de forma realista a história de amor entre os personagens principais. As atuações são convincentes e a trilha sonora contribui para a ambientação da trama. No entanto, o desfecho da história poderia ter sido melhor elaborado, deixando algumas pontas soltas. No geral, vale a pena assistir.</t>
  </si>
  <si>
    <t>O filme é uma emocionante história de amor que conquista o público com sua trama envolvente e atuações impecáveis. No entanto, a falta de originalidade em alguns aspectos pode deixar a desejar para quem busca algo inovador.</t>
  </si>
  <si>
    <t>Um filme cativante que aborda de maneira sensível temas delicados como a solidão e a busca pelo significado da vida. As atuações são impecáveis e a direção consegue transmitir emoções de forma intensa. No entanto, o ritmo em alguns momentos pode ser um pouco arrastado.</t>
  </si>
  <si>
    <t>O filme é uma obra-prima do cinema de suspense, com uma trama envolvente, diálogos afiados e atuações impecáveis. A direção precisa e a fotografia sombria contribuem para criar uma atmosfera angustiante, que prende a atenção do espectador do início ao fim.</t>
  </si>
  <si>
    <t>O filme é um drama envolvente que retrata de forma sensível a jornada de superação de um personagem principal cativante. A trama bem construída e a atuação impecável do elenco garantem uma experiência emocionante e reflexiva para o espectador.</t>
  </si>
  <si>
    <t>O filme é uma obra prima da ficção científica, com efeitos visuais incríveis e uma trama envolvente que prende a atenção do público do início ao fim. Apesar de alguns pequenos pontos fracos no roteiro, a atuação dos atores e a direção são impecáveis, garantindo uma experiência cinematográfica emocionante.</t>
  </si>
  <si>
    <t>O filme é uma obra-prima do cinema nacional, com uma história emocionante e atuações brilhantes. A direção de arte e a trilha sonora são impecáveis, criando uma atmosfera envolvente que prende a atenção do espectador do início ao fim. No entanto, o ritmo da narrativa pode se tornar um pouco lento em alguns momentos, prejudicando a fluidez da trama.</t>
  </si>
  <si>
    <t>Um filme emocionante e cativante, com atuações poderosas e uma trama envolvente que prende a atenção do espectador do início ao fim. No entanto, o desfecho da história pode deixar um pouco a desejar, prejudicando a experiência como um todo.</t>
  </si>
  <si>
    <t>O filme apresenta uma trama envolvente, com atuações sólidas e uma direção competente. No entanto, a narrativa poderia ser mais dinâmica e menos previsível, deixando um pouco a desejar em termos de originalidade.</t>
  </si>
  <si>
    <t>Um filme emocionante e surpreendente, com uma trama envolvente e atuações impecáveis. Os efeitos visuais e a direção cinematográfica são impressionantes, fazendo desta obra uma experiência única e memorável para o espectador.</t>
  </si>
  <si>
    <t>Um filme emocionante e cativante, que prende a atenção do espectador do início ao fim. Com uma atuação excepcional do elenco e uma trama bem desenvolvida, é uma obra que vale a pena ser assistida. No entanto, alguns aspectos da trama poderiam ter sido melhor explorados para tornar a história ainda mais impactante.</t>
  </si>
  <si>
    <t>Um filme interessante que mistura diversos elementos e gêneros, resultando em uma trama complexa e envolvente. As atuações são convincentes e a direção consegue manter um bom ritmo ao longo da narrativa, embora em alguns momentos a história pareça um pouco confusa. Vale a pena assistir para quem gosta de tramas intrigantes e cheias de reviravoltas.</t>
  </si>
  <si>
    <t>O filme apresenta uma trama envolvente com personagens cativantes, porém acaba pecando em alguns aspectos técnicos, como a direção e o ritmo da narrativa. Mesmo assim, é uma obra que consegue prender a atenção do espectador e vale a pena ser assistida.</t>
  </si>
  <si>
    <t>O filme possui uma trama interessante e boas atuações, porém o ritmo lento e a falta de desenvolvimento de alguns personagens acabam tirando o brilho da obra.</t>
  </si>
  <si>
    <t>Um filme emocionante, com atuações excepcionais e uma trama envolvente que prende a atenção do público do início ao fim. As cenas de ação são bem executadas e a direção consegue manter um bom ritmo ao longo da narrativa. Definitivamente recomendado para quem gosta de um bom thriller.</t>
  </si>
  <si>
    <t>A atuação dos atores e a trilha sonora são os pontos fortes deste filme, enquanto o roteiro poderia ter sido melhor desenvolvido. No entanto, a direção de arte e os efeitos especiais são impecáveis, criando uma experiência visualmente deslumbrante.</t>
  </si>
  <si>
    <t>Um filme emocionante que retrata de forma realista a luta de um grupo de amigos para estabelecer uma startup de sucesso. As atuações são incríveis e a trama é envolvente, mantendo o espectador vidrado do início ao fim.</t>
  </si>
  <si>
    <t>O filme tem uma trama envolvente e personagens cativantes, mas o desfecho foi previsível e deixou a desejar. A atuação do elenco principal foi o ponto alto da produção.</t>
  </si>
  <si>
    <t>Um filme emocionante que consegue envolver o espectador do início ao fim, com uma trama bem construída e atuações impecáveis. Vale muito a pena assistir.</t>
  </si>
  <si>
    <t>Um drama envolvente com atuações poderosas e uma direção impecável, que aborda temas profundos de forma sensível e impactante. Uma obra-prima do cinema contemporâneo.</t>
  </si>
  <si>
    <t>Um filme emocionante que aborda temas profundos, como o impacto da violência na sociedade e a busca por redenção. As atuações são impecáveis e a direção consegue transmitir toda a tensão e emoção da trama. Uma obra-prima do cinema contemporâneo.</t>
  </si>
  <si>
    <t>O filme é uma obra-prima do suspense, com uma trama envolvente e atuações impecáveis. A direção de arte e a trilha sonora são igualmente impressionantes, criando uma atmosfera de tensão do início ao fim. No entanto, o desfecho da história pode deixar alguns espectadores insatisfeitos, já que algumas pontas soltas são deixadas sem explicação. Mesmo assim, é um filme que vale a pena ser assistido.</t>
  </si>
  <si>
    <t>O filme apresenta uma trama envolvente e cheia de reviravoltas, mantendo o espectador vidrado do início ao fim. As atuações são impecáveis e a direção consegue criar uma atmosfera de suspense e tensão muito bem executada. Um ótimo filme para quem gosta de um bom thriller.</t>
  </si>
  <si>
    <t>Um filme emocionante e envolvente que aborda questões sociais com sensibilidade e realismo. As atuações são impecáveis, o roteiro é envolvente e a direção é competente. No entanto, a trama poderia ser mais desenvolvida em alguns pontos, o que acabou prejudicando um pouco a experiência do espectador.</t>
  </si>
  <si>
    <t>Um filme emocionante, com uma história cativante e atuações brilhantes. A trilha sonora envolvente e os efeitos especiais surpreendentes elevam ainda mais a qualidade da produção. No entanto, o desfecho poderia ter sido mais bem desenvolvido, deixando algumas pontas soltas. Mesmo assim, é uma obra imperdível para os amantes de filmes de drama e suspense.</t>
  </si>
  <si>
    <t>Um filme que traz uma abordagem única e impactante sobre a realidade urbana, com um visual incrível e uma trilha sonora envolvente. No entanto, a falta de desenvolvimento dos personagens e um enredo um pouco confuso acabam prejudicando a experiência como um todo.</t>
  </si>
  <si>
    <t>O filme apresenta uma história envolvente e personagens bem desenvolvidos, porém o ritmo lento pode tornar a trama arrastada em alguns momentos. A atuação do elenco principal se destaca, trazendo emoção e profundidade para a narrativa. Vale a pena assistir para quem aprecia dramas com uma abordagem mais reflexiva.</t>
  </si>
  <si>
    <t>Um filme emocionante que explora temas universais como amor, perda e redenção. As atuações são convincentes e a trama bem desenvolvida, prendendo a atenção do espectador do início ao fim.</t>
  </si>
  <si>
    <t>Um filme emocionante e intenso que aborda questões profundas sobre a natureza humana e os limites da razão. Com atuações poderosas e uma direção impactante, a trama se desenrola de forma envolvente, prendendo a atenção do espectador do início ao fim. No entanto, a falta de desenvolvimento de alguns personagens e alguns clichês narrativos acabam impactando a experiência como um todo.</t>
  </si>
  <si>
    <t>O filme é uma obra-prima do cinema contemporâneo, com uma história envolvente e atuações impecáveis. A trilha sonora é marcante e a fotografia é deslumbrante, contribuindo para a atmosfera única do longa. Os efeitos visuais são incríveis e a direção consegue manter o espectador conectado do início ao fim. Uma verdadeira obra-prima que merece ser apreciada por todos os amantes do cinema.</t>
  </si>
  <si>
    <t>Um filme emocionante que retrata a força da família em meio a adversidades, com atuações marcantes e uma trilha sonora envolvente. No entanto, o enredo poderia ser mais desenvolvido em certos momentos.</t>
  </si>
  <si>
    <t>O filme apresenta uma história complexa e envolvente, com ótimas atuações e uma direção de arte impecável. No entanto, o ritmo lento e a falta de desenvolvimento de alguns personagens podem cansar o espectador em determinados momentos.</t>
  </si>
  <si>
    <t>Um filme emocionante e envolvente, com atuações brilhantes e uma trama cativante. Apesar de algumas falhas no roteiro, a direção consegue prender a atenção do espectador do início ao fim.</t>
  </si>
  <si>
    <t>O filme apresenta uma trama envolvente e bem desenvolvida, com atuações convincentes e uma direção competente. No entanto, a falta de originalidade e previsibilidade do enredo podem decepcionar o espectador que espera por reviravoltas surpreendentes.</t>
  </si>
  <si>
    <t>Um filme emocionante e envolvente que aborda de forma sensível a vida de um artista em busca de reconhecimento e aceitação. A atuação do elenco é impecável e a trilha sonora complementa perfeitamente as cenas, trazendo uma atmosfera ainda mais tocante. Apesar de alguns clichês presentes no roteiro, a mensagem principal sobre perseverança e autenticidade é transmitida de forma impactante. Vale a pena conferir.</t>
  </si>
  <si>
    <t>Este filme é uma obra-prima do cinema, com uma narrativa envolvente e atuações impecáveis. A direção é brilhante e a trilha sonora complementa perfeitamente cada cena. No entanto, o desfecho da história pode deixar alguns espectadores insatisfeitos, mas, no geral, é um filme imperdível para os amantes do cinema.</t>
  </si>
  <si>
    <t>Um filme impressionante que prende a atenção do espectador do início ao fim, com uma trama envolvente e atuações brilhantes. As reviravoltas inesperadas e a construção dos personagens são pontos altos, resultando em uma experiência cinematográfica emocionante.</t>
  </si>
  <si>
    <t>O filme aborda de forma delicada e emocionante a jornada de autodescoberta de um jovem em meio a uma cidade turbulenta. As atuações são excelentes e a trilha sonora adiciona camadas de emoção às cenas. No entanto, a narrativa poderia ter sido mais dinâmica em certos momentos para manter o espectador mais envolvido.</t>
  </si>
  <si>
    <t>O filme possui uma trama envolvente e personagens cativantes, porém pecou na falta de desenvolvimento de alguns aspectos da história, o que deixou algumas lacunas e perguntas sem resposta. Mesmo assim, a atuação do elenco e a direção de arte foram pontos positivos, proporcionando uma experiência visualmente impactante.</t>
  </si>
  <si>
    <t>Um filme que cativa o espectador do início ao fim, com uma trama envolvente e atuações impecáveis. A direção é precisa e a fotografia é deslumbrante, contribuindo para a atmosfera misteriosa e envolvente da história. Uma obra-prima do cinema que não decepciona.</t>
  </si>
  <si>
    <t xml:space="preserve">Um filme emocionante que explora de forma intensa os conflitos familiares e a superação de traumas do passado. As atuações são poderosas, especialmente a da protagonista, que entrega uma performance marcante. No entanto, a trama poderia ter sido mais desenvolvida em alguns pontos, deixando algumas lacunas. No geral, uma obra impactante, mas que poderia ter sido ainda melhor. </t>
  </si>
  <si>
    <t>O filme tem uma trama interessante e cativante, porém peca em alguns aspectos técnicos e na atuação dos atores. Vale a pena assistir, mas sem grandes expectativas.</t>
  </si>
  <si>
    <t>Um filme emocionante que aborda temas atuais de forma impactante, com atuações brilhantes e uma trilha sonora envolvente. No entanto, o desfecho da história pode deixar a desejar para alguns espectadores.</t>
  </si>
  <si>
    <t>O filme é uma obra-prima que explora de forma brilhante as nuances dos personagens, com atuações excepcionais e uma direção impecável. A trama envolvente e os cenários bem construídos cativam o espectador do início ao fim.</t>
  </si>
  <si>
    <t>O filme possui uma trama envolvente, cheia de reviravoltas e suspense. As atuações dos protagonistas são cativantes, tornando a história ainda mais interessante. No entanto, o desfecho da trama poderia ter sido melhor desenvolvido, deixando algumas pontas soltas.</t>
  </si>
  <si>
    <t>Um filme surpreendente que mistura elementos de fantasia com uma trama emocionante e envolvente. As atuações dos personagens principais foram convincentes e a fotografia do filme é de tirar o fôlego.</t>
  </si>
  <si>
    <t>Um filme emocionante que apresenta uma história envolvente com atuações brilhantes. A trama se desenrola de forma cativante, mantendo o espectador preso do início ao fim. As cenas de ação são bem coreografadas e a direção consegue criar uma atmosfera de suspense e tensão ao longo de toda a narrativa.</t>
  </si>
  <si>
    <t>O filme aborda temas interessantes, mas a narrativa é confusa e o desenvolvimento dos personagens deixa a desejar. No entanto, a atuação do elenco principal é convincente e as cenas de ação são bem executadas.</t>
  </si>
  <si>
    <t>O filme é uma obra-prima visual, com uma trilha sonora envolvente e atuações excepcionais. O enredo, por sua vez, é complexo e cativante, mantendo o espectador vidrado do início ao fim. Uma verdadeira experiência cinematográfica que vale a pena ser conferida.</t>
  </si>
  <si>
    <t>O filme é uma bela obra de arte, com uma fotografia impressionante e uma trilha sonora envolvente. A atuação dos atores principais é cativante e a história é emocionante, prendendo a atenção do espectador do início ao fim. No entanto, o desfecho poderia ter sido mais impactante, deixando um pouco a desejar. Mesmo assim, é uma produção que vale a pena ser assistida.</t>
  </si>
  <si>
    <t>Um filme que aborda temas interessantes sobre a sociedade contemporânea, mas que peca na execução e na falta de desenvolvimento dos personagens.</t>
  </si>
  <si>
    <t>O filme é uma emocionante história de amor que aborda temas profundos de um relacionamento conturbado. As performances dos atores são cativantes, porém a trama pode parecer um pouco previsível em alguns momentos. Mesmo assim, a direção e a fotografia são impecáveis, proporcionando uma experiência visualmente deslumbrante para o espectador.</t>
  </si>
  <si>
    <t>Apesar de ser um filme longo e com alguns momentos arrastados, a trama é envolvente e bem construída, com atuações brilhantes que cativam o espectador.</t>
  </si>
  <si>
    <t>O filme é extremamente envolvente, com uma trama complexa e personagens bem desenvolvidos. A atuação dos atores é fantástica e a direção é impecável, criando uma atmosfera intrigante e emocionante do início ao fim.</t>
  </si>
  <si>
    <t>O filme é uma emocionante história de superação e amizade, com atuações cativantes e uma ótima direção. A trilha sonora envolvente completa a experiência, deixando o espectador vidrado do início ao fim.</t>
  </si>
  <si>
    <t>O filme apresenta uma história cativante, com ótimas atuações e uma trilha sonora envolvente. No entanto, o ritmo da narrativa pode ser lento em alguns momentos, o que pode afastar parte do público. Mesmo assim, vale a pena conferir essa produção.</t>
  </si>
  <si>
    <t>O filme apresenta uma trama envolvente com personagens carismáticos, porém peca em sua execução, com falhas de roteiro e atuações irregulares. O visual é o ponto alto da produção, com cenários bem construídos e efeitos especiais impressionantes.</t>
  </si>
  <si>
    <t>Um filme incrivelmente emocionante, com atuações impecáveis e uma trama envolvente do início ao fim. O desfecho surpreendente e a fotografia impecável tornam essa obra um verdadeiro deleite para os amantes do cinema.</t>
  </si>
  <si>
    <t>Uma história emocionante e tocante sobre superação e amizade, com atuações excelentes e uma trilha sonora envolvente. No entanto, o roteiro poderia ter sido mais desenvolvido em alguns aspectos, deixando pontas soltas. Mesmo assim, vale a pena ser assistido.</t>
  </si>
  <si>
    <t>Um filme envolvente que mistura elementos de suspense e drama de forma inteligente, mantendo o espectador intrigado do início ao fim. As atuações são convincentes e a trama bem desenvolvida, porém o desfecho poderia ter sido mais impactante.</t>
  </si>
  <si>
    <t>O filme apresenta uma trama envolvente e personagens cativantes, no entanto, a atuação dos atores deixa a desejar em algumas cenas, prejudicando a entrega da história. A direção e a fotografia são pontos positivos que contribuem para a experiência do espectador.</t>
  </si>
  <si>
    <t>O filme é uma obra-prima que conquista o público com sua trama envolvente e atuações memoráveis. A direção é impecável e a fotografia é deslumbrante, proporcionando uma experiência visual incrível. Uma verdadeira obra de arte do cinema.</t>
  </si>
  <si>
    <t>O filme é uma obra-prima visual, com cenas emocionantes e uma trilha sonora envolvente. No entanto, a história é previsível e o desenvolvimento dos personagens deixa a desejar.</t>
  </si>
  <si>
    <t>O filme apresenta uma trama envolvente, com personagens cativantes e reviravoltas surpreendentes. A atuação do elenco é impecável e a direção consegue manter o suspense do início ao fim. No entanto, algumas cenas poderiam ter sido mais desenvolvidas para trazer maior profundidade à história.</t>
  </si>
  <si>
    <t>O filme tem uma premissa interessante e um bom elenco, mas a execução deixa a desejar com a falta de desenvolvimento dos personagens e uma narrativa confusa.</t>
  </si>
  <si>
    <t>O filme é uma excelente adaptação de um dos clássicos da literatura, com uma atuação impecável do elenco e uma direção que soube capturar a essência da história. As cenas de ação são emocionantes e bem coreografadas, mantendo a tensão do início ao fim. No entanto, o ritmo em alguns momentos pode parecer um pouco lento, o que pode desagradar os espectadores mais acostumados com filme de ação mais frenéticos.</t>
  </si>
  <si>
    <t>Um filme emocionante que prende a atenção do espectador do início ao fim, com atuações brilhantes e uma trama envolvente. Vale a pena conferir.</t>
  </si>
  <si>
    <t>A trama do filme é bem desenvolvida e os personagens possuem profundidade, o que torna a história envolvente. No entanto, o ritmo lento pode cansar alguns espectadores. Destaque para a atuação do elenco, que entrega performances emocionantes.</t>
  </si>
  <si>
    <t>Um filme emocionante que retrata de forma realista e sensível a jornada de superação de um personagem principal, envolvendo o espectador em sua história e fazendo refletir sobre temas profundos.</t>
  </si>
  <si>
    <t>Um filme emocionante que aborda temas sérios de forma delicada e sensível, com atuações incríveis e uma trilha sonora marcante. No entanto, o ritmo lento da narrativa pode não agradar a todos os espectadores.</t>
  </si>
  <si>
    <t>O filme apresenta uma trama envolvente e cheia de reviravoltas, com atuações brilhantes do elenco. No entanto, a direção poderia ter sido mais cuidadosa em alguns momentos, deixando a desejar em termos de desenvolvimento de personagens. Apesar disso, é uma obra que vale a pena ser vista.</t>
  </si>
  <si>
    <t>Um filme emocionante que retrata de forma brilhante a superação de um grupo de personagens em meio a um cenário desafiador. Com ótima atuação do elenco e uma direção habilidosa, a obra consegue prender a atenção do espectador do início ao fim, proporcionando uma experiência cinematográfica cativante.</t>
  </si>
  <si>
    <t>Um filme emocionante e inspirador, com uma bela mensagem sobre esperança e superação. As atuações são excelentes e a trilha sonora contribui para criar uma atmosfera tocante. No entanto, o roteiro pode parecer previsível em alguns momentos e a direção poderia explorar mais a profundidade emocional dos personagens.</t>
  </si>
  <si>
    <t>O filme apresenta uma trama envolvente com boas atuações, porém peca no desenvolvimento dos personagens e no desfecho da história.</t>
  </si>
  <si>
    <t>Um filme com uma trama interessante, porém com atuações fracas e diálogos pouco inspirados. A direção consegue manter o suspense, mas acaba se perdendo no desenvolvimento dos personagens.</t>
  </si>
  <si>
    <t>O filme apresenta uma trama interessante e bem desenvolvida, com boas atuações dos protagonistas. No entanto, a falta de originalidade e o desfecho previsível acabam prejudicando a experiência do espectador.</t>
  </si>
  <si>
    <t>Um filme emocionante que aborda temas importantes de forma sensível e impactante. As atuações dos personagens principais são incríveis e a trama envolvente prende a atenção do espectador do início ao fim. No entanto, alguns aspectos da história poderiam ter sido mais aprofundados para dar maior complexidade à narrativa.</t>
  </si>
  <si>
    <t>Um filme emocionante, com uma trama envolvente e atuações incríveis. A direção é impecável, criando uma atmosfera única que prende a atenção do espectador do início ao fim.</t>
  </si>
  <si>
    <t>Um filme emocionante, com atuações cativantes e uma trama envolvente. Apesar de alguns clichês, consegue prender a atenção do espectador do início ao fim.</t>
  </si>
  <si>
    <t>Um filme emocionante e de tirar o fôlego, com uma trama envolvente e atuações incríveis. A direção é impecável, criando uma atmosfera de suspense do início ao fim. No entanto, o final poderia ser mais bem trabalhado, deixando algumas questões em aberto.</t>
  </si>
  <si>
    <t>O filme apresenta uma trama cativante, repleta de reviravoltas e suspense. As atuações dos protagonistas são convincentes, mas o desfecho da história deixou a desejar, dando a sensação de que faltou algo para fechar todas as pontas soltas.</t>
  </si>
  <si>
    <t>Com uma trama envolvente e atuações impecáveis, o filme consegue prender a atenção do espectador do início ao fim. A direção de arte e fotografia são deslumbrantes, criando uma atmosfera única que contribui para a narrativa. No entanto, o desfecho da história poderia ter sido mais bem trabalhado, deixando um certo vazio no desfecho.</t>
  </si>
  <si>
    <t>Um filme envolvente que cativa o espectador do início ao fim, com atuações marcantes e uma trama bem desenvolvida. No entanto, peca em alguns aspectos técnicos que poderiam ser melhorados.</t>
  </si>
  <si>
    <t>A narrativa do filme é envolvente, com atuações marcantes e uma trilha sonora cativante. No entanto, o desfecho da trama deixa a desejar, com pontas soltas e um final abrupto que deixa o espectador insatisfeito.</t>
  </si>
  <si>
    <t>O filme possui uma trama envolvente e atuações cativantes, no entanto, o desfecho da história deixa a desejar, deixando o espectador com algumas lacunas e insatisfações.</t>
  </si>
  <si>
    <t>O filme foi uma surpresa bastante agradável, com uma trama envolvente e personagens cativantes. A atuação do elenco foi excelente, principalmente a do protagonista, que entregou uma performance memorável. A direção soube conduzir muito bem a narrativa, criando um clima de suspense do início ao fim. No entanto, alguns aspectos do roteiro poderiam ter sido melhor explorados, deixando pontas soltas. No geral, é um ótimo filme que vale a pena ser assistido.</t>
  </si>
  <si>
    <t>Um filme emocionante, que aborda de forma realista a vida de uma família em crise. As atuações são impecáveis e a trama é envolvente, prendendo a atenção do espectador do início ao fim. No entanto, o desfecho poderia ter sido mais impactante e surpreendente, deixando um certo vazio ao final da história.</t>
  </si>
  <si>
    <t>O filme possui uma trama intrigante e bem desenvolvida, com atuações convincentes e uma direção competente. No entanto, a falta de originalidade e alguns clichês acabam prejudicando a experiência do espectador. Vale a pena assistir, mas não espere nada revolucionário.</t>
  </si>
  <si>
    <t>Um filme emocionante e envolvente que explora temas profundos de forma cativante. As atuações são impecáveis e a trama prende a atenção do espectador do início ao fim. Vale a pena conferir essa obra-prima.</t>
  </si>
  <si>
    <t>Um filme com uma trama envolvente e mistérios cativantes, que prendem a atenção do espectador do início ao fim. A atuação do elenco é convincente e a direção consegue criar uma atmosfera de suspense muito bem construída. No entanto, a resolução do enredo deixa a desejar, com um desfecho previsível que decepciona um pouco. Mesmo assim, vale a pena assistir para quem gosta de um bom filme de suspense.</t>
  </si>
  <si>
    <t>O filme apresenta uma trama bem construída e personagens cativantes, porém a atuação dos atores deixa a desejar em algumas cenas. A direção e a cinematografia são pontos altos, criando uma atmosfera envolvente e visualmente impactante. No entanto, o ritmo da narrativa pode se arrastar em alguns momentos, deixando o público desconectado da história.</t>
  </si>
  <si>
    <t>O filme é uma experiência intensa e emocionante, que traz à tona questões importantes sobre a vida e a morte. A atuação dos atores é impecável e a direção consegue prender a atenção do espectador do início ao fim. No entanto, a trama poderia ter sido mais desenvolvida em alguns pontos, deixando algumas perguntas sem resposta. Mesmo assim, vale a pena assistir por sua originalidade e impacto emocional.</t>
  </si>
  <si>
    <t>O filme aborda temas complexos de forma superficial, com uma narrativa confusa e personagens pouco desenvolvidos. Apesar disso, a direção e a fotografia são impecáveis, garantindo cenas visualmente impactantes. No entanto, a falta de profundidade no roteiro prejudica a experiência do espectador.</t>
  </si>
  <si>
    <t>Um filme que apresenta uma premissa interessante, porém falha na execução, principalmente no desenvolvimento dos personagens e na construção da narrativa.</t>
  </si>
  <si>
    <t>O filme é envolvente, com uma trama instigante que prende a atenção do espectador do início ao fim. As atuações dos atores são excepcionais, transmitindo toda a emoção e intensidade necessária para a história. A direção é impecável, com belas imagens e uma trilha sonora cativante. Uma obra prima do cinema que vale a pena ser assistida.</t>
  </si>
  <si>
    <t>Um filme emocionante e envolvente, que prende a atenção do espectador do início ao fim. A atuação dos atores é impecável e a trama bem desenvolvida, trazendo reflexões profundas sobre a vida e o amor. No entanto, o desfecho pode não agradar a todos, deixando algumas pontas soltas. Mesmo assim, é uma obra que vale a pena ser assistida.</t>
  </si>
  <si>
    <t>Um filme cheio de ação e suspense, com ótimas cenas de luta e efeitos especiais impressionantes. No entanto, a trama é previsível e alguns personagens são pouco desenvolvidos, o que prejudica a profundidade da narrativa.</t>
  </si>
  <si>
    <t>Um filme emocionante e bem produzido, com atuações marcantes e uma trama envolvente. No entanto, o desfecho da história deixou a desejar, prejudicando um pouco a experiência do espectador.</t>
  </si>
  <si>
    <t>Um filme emocionante e instigante, que aborda temas importantes de forma sensível e impactante. As atuações são excelentes e a direção consegue manter o espectador envolvido do início ao fim. No entanto, o ritmo da narrativa pode ser um pouco arrastado em algumas partes.</t>
  </si>
  <si>
    <t>O filme apresenta uma trama confusa e personagens pouco desenvolvidos, tornando difícil para o espectador se envolver com a história.</t>
  </si>
  <si>
    <t>Um filme emocionante e envolvente, que retrata de forma realista a jornada de superação de um personagem marcado por seu passado. A atuação convincente do elenco e a direção bem trabalhada garantem momentos de tensão e reflexão ao espectador.</t>
  </si>
  <si>
    <t>Um filme envolvente, com uma história cativante e atuações brilhantes. A trama é bem desenvolvida e mantém o espectador preso do início ao fim. Além disso, a fotografia e a trilha sonora contribuem para criar uma atmosfera única. Recomendo!</t>
  </si>
  <si>
    <t>O filme possui uma trama envolvente e personagens cativantes, no entanto, o ritmo da narrativa pode ser lento em alguns momentos, prejudicando o desenvolvimento da história.</t>
  </si>
  <si>
    <t>Um filme emocionante que aborda questões importantes de forma intensa, porém exagerada em alguns momentos. A atuação dos protagonistas é de se admirar, mas o roteiro poderia ser mais bem explorado. No geral, uma experiência satisfatória para os fãs do gênero.</t>
  </si>
  <si>
    <t>Um filme emocionante que aborda questões importantes sobre a vida e a morte, com atuações marcantes e uma direção competente. No entanto, o ritmo lento em algumas partes pode cansar o espectador.</t>
  </si>
  <si>
    <t>O filme apresenta uma história cativante, com atuações convincentes e uma fotografia deslumbrante. No entanto, o ritmo lento pode desagradar alguns espectadores. Vale a pena assistir para apreciar a profundidade dos personagens e a mensagem emotiva que o filme transmite.</t>
  </si>
  <si>
    <t>Um filme emocionante e envolvente, que aborda de forma sensível e realista temas como amor, perda e superação. As atuações dos atores são incríveis, a trilha sonora é impactante e a direção impecável. Uma obra-prima do cinema que não pode ser ignorada.</t>
  </si>
  <si>
    <t>O filme tem uma trama interessante e bem construída, com boas atuações e cenários envolventes. No entanto, a direção poderia ser mais dinâmica e algumas cenas parecem arrastadas, tirando um pouco do brilho da narrativa.</t>
  </si>
  <si>
    <t>O filme possui uma trama envolvente e personagens cativantes, no entanto, o desfecho da história deixou a desejar e algumas cenas pareceram forçadas.</t>
  </si>
  <si>
    <t>Um filme com uma trama intrigante e bem desenvolvida, repleto de reviravoltas que prendem a atenção do espectador do início ao fim. No entanto, a atuação de alguns personagens deixou a desejar, comprometendo um pouco a qualidade da produção.</t>
  </si>
  <si>
    <t>O filme é uma obra-prima do cinema, com uma história envolvente e atuações impecáveis. A trilha sonora e os efeitos visuais contribuem para criar uma experiência cinematográfica incrível. Recomendo para todos os amantes de cinema.</t>
  </si>
  <si>
    <t>O filme apresenta uma trama envolvente, repleta de reviravoltas e personagens marcantes. A atuação do elenco é impressionante, e a direção consegue manter o suspense do início ao fim. No entanto, alguns aspectos do roteiro poderiam ter sido mais explorados para dar mais profundidade à história.</t>
  </si>
  <si>
    <t>O filme apresenta uma trama envolvente e personagens cativantes, no entanto, a falta de originalidade na história e alguns clichês presentes acabam prejudicando a experiência do espectador.</t>
  </si>
  <si>
    <t>O filme apresenta uma trama envolvente e personagens cativantes, porém, falha na execução de alguns elementos técnicos, como a direção de arte e a edição. Mesmo assim, a atuação do elenco principal é destaque, garantindo momentos emocionantes ao público.</t>
  </si>
  <si>
    <t>O filme é uma obra-prima visual e emocional, com uma trama envolvente e atuações incríveis. A direção impecável e a trilha sonora marcante contribuem para uma experiência cinematográfica impactante e inesquecível.</t>
  </si>
  <si>
    <t>Um filme emocionante e cativante que prende a atenção do espectador do início ao fim, com atuações marcantes e uma trama envolvente que aborda temas profundos de forma sensível. No entanto, a falta de originalidade em certos aspectos pode desapontar quem busca por novidades no cinema.</t>
  </si>
  <si>
    <t>O filme aborda de forma sensível e realista a jornada de autoconhecimento de um jovem em meio à crise existencial da juventude. A atuação dos atores traz profundidade aos personagens, tornando fácil a empatia do espectador com suas histórias. Apesar de alguns clichês narrativos, a mensagem principal sobre aceitação e crescimento pessoal é tocante e bem trabalhada ao longo da trama.</t>
  </si>
  <si>
    <t>O filme consegue trazer um debate relevante sobre questões sociais de forma impactante, mas pecando em alguns aspectos técnicos.</t>
  </si>
  <si>
    <t>Um filme emocionante e cativante, com atuações brilhantes e uma trama surpreendente. A ambientação é incrível e a trilha sonora complementa perfeitamente cada cena, criando uma atmosfera envolvente. No entanto, o desfecho poderia ter sido mais desenvolvido, deixando algumas pontas soltas. Mesmo assim, vale a pena assistir.</t>
  </si>
  <si>
    <t>Um filme emocionante e impactante, que prende a atenção do espectador do início ao fim com uma trama bem construída e atuações brilhantes. Apesar de alguns clichês, a direção e fotografia são impecáveis, resultando em uma obra-prima do cinema contemporâneo.</t>
  </si>
  <si>
    <t>Com atuações intensas e direção impecável, o filme consegue capturar a essência da história real que inspirou a trama. No entanto, o ritmo lento em alguns momentos pode desgastar a experiência do espectador. Mesmo assim, é uma obra que vale a pena ser assistida para apreciar todo o potencial do elenco e da produção.</t>
  </si>
  <si>
    <t>O filme é uma emocionante história de amor entre duas pessoas de mundos diferentes, que enfrentam desafios e preconceitos em busca da felicidade. A atuação dos protagonistas é cativante, mas o roteiro poderia explorar mais a profundidade dos personagens secundários.</t>
  </si>
  <si>
    <t>Um filme emocionante e cativante que prende a atenção do espectador do início ao fim, com atuações brilhantes e uma trama envolvente que se desenvolve de forma surpreendente. Uma obra-prima do cinema que merece ser apreciada por todos os amantes da sétima arte.</t>
  </si>
  <si>
    <t>O filme é bem dirigido e possui ótimas atuações, no entanto, a trama é um tanto previsível e clichê. Mesmo assim, vale a pena assistir para apreciar o trabalho dos atores principais.</t>
  </si>
  <si>
    <t>Um filme impactante, com uma trama envolvente e atuações brilhantes. A história aborda temas sensíveis de forma realista e emocionante, prendendo o espectador do início ao fim.</t>
  </si>
  <si>
    <t>Um filme emocionante e surpreendente, com uma narrativa envolvente e atuações incríveis. A trama é repleta de reviravoltas e mantém o espectador preso até o último minuto. Destaque para a direção de arte impecável e a trilha sonora marcante. Um verdadeiro sucesso do cinema.</t>
  </si>
  <si>
    <t>Um filme emocionante e cativante, com uma história envolvente e atuações brilhantes. No entanto, a narrativa pode parecer um pouco arrastada em alguns momentos, prejudicando o ritmo da trama.</t>
  </si>
  <si>
    <t>Um filme que aborda temas importantes e complexos de forma superficial, sem aprofundar nas questões que levanta. Apesar disso, possui uma boa atuação do elenco e uma direção competente, que conseguem manter o espectador interessado até o final.</t>
  </si>
  <si>
    <t>Um filme emocionante que retrata de forma realista a luta de uma família para sobreviver em meio a um desastre natural. As atuações dos atores principais são brilhantes e a trilha sonora consegue intensificar as cenas. No entanto, o ritmo da narrativa é um pouco lento em algumas partes, o que pode cansar o espectador. Mesmo assim, vale a pena assistir pela mensagem de esperança que transmite.</t>
  </si>
  <si>
    <t>O filme apresenta uma trama complexa e bem desenvolvida, com atuações marcantes e uma direção impecável. No entanto, o ritmo lento pode desagradar alguns espectadores, tornando a experiência um pouco cansativa.</t>
  </si>
  <si>
    <t>O filme é uma obra-prima do suspense, com uma trama envolvente e bem desenvolvida. As atuações são excepcionais e a direção consegue manter a tensão do início ao fim. Definitivamente, um dos melhores filmes do gênero.</t>
  </si>
  <si>
    <t>Um filme que mistura elementos de suspense e drama de forma envolvente, com atuações marcantes e uma trama bem estruturada. No entanto, o ritmo pode ser lento em alguns momentos, prejudicando o desenvolvimento da história.</t>
  </si>
  <si>
    <t>Um filme divertido e cativante, com uma trama envolvente e atuações marcantes dos protagonistas.</t>
  </si>
  <si>
    <t>O filme é envolvente e emocionante, com atuações marcantes e uma trilha sonora cativante. No entanto, a história pode parecer um pouco previsível em certos momentos, o que pode desagradar alguns espectadores.</t>
  </si>
  <si>
    <t>O filme possui uma trama envolvente e personagens cativantes, mas pecou na execução de algumas cenas de ação, deixando a desejar em termos de impacto visual.</t>
  </si>
  <si>
    <t>O filme apresenta uma trama envolvente, com atuações marcantes e uma direção impecável. A forma como a história é contada mantém o espectador intrigado do início ao fim, com reviravoltas inesperadas. No entanto, o desfecho poderia ter sido mais impactante, deixando um leve sentimento de insatisfação.</t>
  </si>
  <si>
    <t>O filme possui uma trama envolvente e bem desenvolvida, com atuações marcantes dos protagonistas. A direção e a cinematografia são impecáveis, criando uma atmosfera cativante que prende a atenção do espectador durante toda a duração do filme. No entanto, o desfecho pode decepcionar alguns espectadores que esperavam um final mais impactante e surpreendente. Mesmo assim, vale a pena assistir pela sua qualidade técnica e pelas performances dos atores.</t>
  </si>
  <si>
    <t>Um filme emocionante, com atuações poderosas e uma trama envolvente que prende a atenção do espectador do início ao fim. No entanto, a falta de desenvolvimento de alguns personagens e a resolução apressada de certas situações acabam prejudicando a experiência como um todo.</t>
  </si>
  <si>
    <t>Um filme emocionante e bem construído, que consegue cativar o espectador do início ao fim. As atuações são impecáveis e a trama envolvente prende a atenção, garantindo momentos de tensão e reflexão. Vale a pena assistir para quem aprecia um bom drama.</t>
  </si>
  <si>
    <t>Um filme dramático que retrata de forma tocante a vida de um personagem em meio a uma crise pessoal. As atuações e a trilha sonora são os pontos altos, porém o ritmo da narrativa pode ser lento em alguns momentos. No geral, é uma obra emocionante que vale a pena ser assistida.</t>
  </si>
  <si>
    <t>O filme possui uma trama intrigante e bem desenvolvida, com atuações convincentes que cativam o espectador. No entanto, a narrativa pode se tornar um pouco arrastada em alguns momentos, prejudicando o ritmo da história. No geral, é uma obra interessante para quem gosta de suspense e mistério.</t>
  </si>
  <si>
    <t>O filme possui uma trama interessante e personagens carismáticos, mas pecou um pouco no desenvolvimento da história, tornando-a confusa em alguns momentos. No entanto, a direção de arte e os efeitos especiais são impecáveis, garantindo uma experiência visualmente impactante. No geral, é uma boa opção para quem gosta de filmes de ação e ficção científica.</t>
  </si>
  <si>
    <t>O filme é um emocionante drama que aborda questões profundas sobre a vida e a morte, com atuações impecáveis e uma direção envolvente, porém, peca em alguns momentos com um roteiro previsível.</t>
  </si>
  <si>
    <t>O filme apresenta uma trama envolvente e personagens bem desenvolvidos, porém algumas cenas são previsíveis e o desfecho acaba sendo um tanto decepcionante. No entanto, a atuação do elenco principal se destaca, garantindo momentos emocionantes ao longo da narrativa.</t>
  </si>
  <si>
    <t>O filme apresenta uma trama envolvente, que prende a atenção do espectador do início ao fim. As atuações são convincentes e o desenvolvimento dos personagens é bem explorado. A fotografia e a trilha sonora contribuem para criar a atmosfera perfeita para a história. No entanto, algumas cenas poderiam ter sido mais bem trabalhadas, deixando o espectador com algumas dúvidas no decorrer do filme.</t>
  </si>
  <si>
    <t>O filme é uma obra-prima, com uma trama envolvente e atuações incríveis. A fotografia e a trilha sonora também são impecáveis, contribuindo para a atmosfera do filme. No entanto, o desenvolvimento dos personagens poderia ser mais aprofundado, deixando um pouco a desejar nesse aspecto. No geral, é um filme imperdível para os amantes de cinema.</t>
  </si>
  <si>
    <t>O filme é uma obra-prima do cinema, com um enredo envolvente que prende a atenção do espectador do início ao fim. As atuações são incríveis e a trilha sonora é marcante, contribuindo para a atmosfera da história. No entanto, a falta de desenvolvimento de alguns personagens e o final abrupto deixam a desejar.</t>
  </si>
  <si>
    <t>O filme é uma obra visualmente deslumbrante que conta com atuações marcantes, porém o roteiro deixa a desejar ao apresentar algumas inconsistências e falta de desenvolvimento em determinados personagens. Mesmo assim, é uma produção que vale a pena ser conferida.</t>
  </si>
  <si>
    <t>O filme apresenta uma trama instigante com reviravoltas surpreendentes, mantendo o espectador conectado do início ao fim. No entanto, a atuação do elenco deixa a desejar em algumas cenas, prejudicando a qualidade da obra.</t>
  </si>
  <si>
    <t>Um filme emocionante e envolvente, que prende a atenção do espectador do início ao fim. Os personagens são bem desenvolvidos e a trama possui reviravoltas surpreendentes. A atuação do elenco é impecável e a direção do filme é brilhante. Uma obra-prima do cinema contemporâneo.</t>
  </si>
  <si>
    <t>Um filme emocionante e inspirador que aborda temas complexos de forma sensível e realista. Apresenta atuações brilhantes e uma direção impecável, mas peca em alguns momentos por falta de originalidade e previsibilidade em sua narrativa.</t>
  </si>
  <si>
    <t>O filme é uma obra-prima do cinema contemporâneo, com atuações brilhantes, roteiro envolvente e uma direção impecável. É um filme que instiga reflexões profundas sobre a natureza humana, além de apresentar uma narrativa cativante do início ao fim. Recomendo fortemente para todos os amantes do cinema.</t>
  </si>
  <si>
    <t>O filme é uma emocionante história de amor e superação, com atuações brilhantes e uma trilha sonora marcante. No entanto, o enredo pode se tornar previsível em alguns momentos, tirando um pouco do impacto da trama.</t>
  </si>
  <si>
    <t>O filme apresenta uma trama envolvente, com atuações impecáveis e uma direção criativa. A fotografia e a trilha sonora são destaque, criando uma atmosfera única que prende a atenção do espectador do início ao fim.</t>
  </si>
  <si>
    <t>O filme é uma obra-prima do suspense, com uma narrativa envolvente e atuações brilhantes. A direção é impecável e a trilha sonora contribui para criar uma atmosfera de tensão do início ao fim. No entanto, o desfecho pode deixar um pouco a desejar para alguns espectadores.</t>
  </si>
  <si>
    <t>O filme é uma obra-prima do suspense, com uma trama envolvente e cheia de reviravoltas. As atuações dos atores principais são impecáveis, e a direção consegue criar uma atmosfera de tensão do início ao fim. No entanto, o final pode dividir opiniões, deixando alguns espectadores insatisfeitos.</t>
  </si>
  <si>
    <t>O filme é uma obra-prima do cinema contemporâneo, com uma trama envolvente e atuações impecáveis. A direção brilhante e a fotografia deslumbrante garantem uma experiência cinematográfica excepcional.</t>
  </si>
  <si>
    <t>Um filme emocionante e envolvente que consegue transmitir a complexidade e a beleza do universo feminino através de uma narrativa sensível e bem construída. As atuações são incríveis e a direção consegue explorar de forma magistral as nuances dos relacionamentos interpessoais. Imperdível para quem busca uma obra cinematográfica impactante e reflexiva.</t>
  </si>
  <si>
    <t>Um emocionante filme que retrata de forma autêntica as dificuldades enfrentadas por uma família durante a Segunda Guerra Mundial, com atuações cativantes e uma trama envolvente. No entanto, a falta de desenvolvimento de alguns personagens e um final previsível acabam prejudicando a experiência do espectador.</t>
  </si>
  <si>
    <t>O filme apresenta uma trama envolvente, com atuações marcantes e uma direção que prende a atenção do espectador. No entanto, a história acaba se tornando previsível em alguns momentos, o que pode causar certa frustração. Mesmo assim, vale a pena ser assistido pela sua originalidade e mensagens profundas.</t>
  </si>
  <si>
    <t>Um filme com uma trama envolvente e personagens cativantes, porém com alguns momentos previsíveis que podem tirar um pouco do impacto da história.</t>
  </si>
  <si>
    <t>Um filme emocionante que retrata de forma realista a jornada de superação de uma personagem principal cativante. A trama bem construída e os excelentes efeitos visuais contribuem para uma experiência cinematográfica envolvente.</t>
  </si>
  <si>
    <t>Um filme emocionante que explora a fundo a psique humana, com atuações excelentes e uma trama envolvente. No entanto, o final deixou a desejar, prejudicando o impacto geral da obra.</t>
  </si>
  <si>
    <t>Um filme emocionante e cativante que retrata de forma realista a luta pela sobrevivência em um mundo pós-apocalíptico. As atuações são impecáveis e a trama envolvente prende a atenção do espectador do início ao fim. Um verdadeiro sucesso que vale a pena ser assistido.</t>
  </si>
  <si>
    <t>Um filme emocionante, com atuações marcantes e uma trama envolvente que prende a atenção do espectador do início ao fim. Apesar de alguns clichês, a direção de arte e a trilha sonora são pontos muito bem trabalhados, contribuindo para a atmosfera do filme.</t>
  </si>
  <si>
    <t>O filme em questão apresenta uma trama envolvente e personagens carismáticos, porém peca na falta de originalidade e na previsibilidade dos acontecimentos. Mesmo assim, é uma opção razoável para quem busca entretenimento leve e descontraído.</t>
  </si>
  <si>
    <t>Com uma atuação brilhante do elenco e uma trama envolvente, o filme consegue prender a atenção do espectador do início ao fim. Os efeitos visuais também são muito bem feitos e contribuem para a imersão na história. No entanto, o desfecho poderia ser mais impactante e surpreendente, deixando um pouco a desejar nesse aspecto.</t>
  </si>
  <si>
    <t>O filme é uma obra-prima do cinema, com uma trama envolvente, atuações impecáveis e uma direção brilhante. As cenas são bem construídas, a fotografia é belíssima e a trilha sonora complementa perfeitamente cada momento. Definitivamente um filme imperdível para quem aprecia uma boa história.</t>
  </si>
  <si>
    <t>Um emocionante drama que retrata de maneira realista a difícil jornada de um personagem em busca de redenção. Com atuações marcantes e uma direção impecável, o filme prende a atenção do espectador do início ao fim, proporcionando reflexões sobre perdão e superação.</t>
  </si>
  <si>
    <t>Um filme emocionante e cativante que consegue explorar de forma poética e sensível a complexidade das relações humanas. As atuações são excepcionais e a direção consegue criar uma atmosfera envolvente do início ao fim. Uma obra-prima do cinema que certamente irá emocionar e impactar o espectador.</t>
  </si>
  <si>
    <t>O filme é uma emocionante história de superação e amizade, com atuações marcantes e uma trilha sonora envolvente. No entanto, o roteiro apresenta algumas falhas de desenvolvimento, deixando pontas soltas que poderiam ser melhor exploradas.</t>
  </si>
  <si>
    <t>Um filme emocionante, com atuações brilhantes e uma direção impecável. A trama envolvente e surpreendente prende a atenção do espectador do início ao fim. Recomendo fortemente para quem gosta de um bom drama.</t>
  </si>
  <si>
    <t>O filme retrata de forma intensa a realidade vivida por um grupo de jovens em uma comunidade carente, abordando temas importantes como violência, drogas e a busca por esperança. As atuações dos protagonistas são emocionantes, levando o espectador a refletir sobre as dificuldades enfrentadas por esses jovens. No entanto, a trama poderia ter sido melhor desenvolvida, com alguns momentos que parecem desconexos. Mesmo assim, o filme consegue transmitir uma mensagem poderosa sobre a resiliência humana e a importância da solidariedade.</t>
  </si>
  <si>
    <t>Um filme emocionante que explora a complexidade das relações familiares e a superação de traumas. As atuações são excepcionais, especialmente a da protagonista, que consegue transmitir toda a dor e força de sua personagem. A trama é envolvente e mantém o espectador preso do início ao fim. O final, embora previsível, consegue emocionar e deixar uma mensagem poderosa sobre perdão e redenção.</t>
  </si>
  <si>
    <t>Um filme emocionante que aborda de forma sensível e realista a jornada de superação de um personagem em meio a grandes desafios. A atuação dos atores é brilhante e a trilha sonora consegue intensificar as emoções transmitidas na tela. Vale a pena assistir!</t>
  </si>
  <si>
    <t>Um filme com uma trama interessante e bem desenvolvida, mas que peca pela atuação fraca dos atores principais. Vale a pena assistir para quem gosta do gênero.</t>
  </si>
  <si>
    <t>Um filme que mistura ação, suspense e drama de forma eficaz, com atuações marcantes e uma trama envolvente. No entanto, a narrativa poderia ser mais explorada, com mais profundidade nos personagens e suas motivações.</t>
  </si>
  <si>
    <t>O filme é envolvente e emocionante, com atuações brilhantes e uma trama cativante. Apesar de alguns clichês, consegue prender a atenção do espectador do início ao fim.</t>
  </si>
  <si>
    <t>Um filme divertido e empolgante, com uma trama envolvente e boas atuações. No entanto, a falta de originalidade e o desfecho previsível acabam prejudicando a experiência como um todo.</t>
  </si>
  <si>
    <t>Um filme cativante, com ótima direção e atuações bastante convincentes. A narrativa é envolvente e a trilha sonora é um ponto alto na construção das cenas. No entanto, o desfecho da história deixa um pouco a desejar, faltando um desfecho mais impactante para completar a experiência.</t>
  </si>
  <si>
    <t>Incrível! Uma história envolvente, personagens cativantes e um desfecho emocionante. Vale a pena conferir.</t>
  </si>
  <si>
    <t>Um filme emocionante e bem dirigido, com atuações excepcionais. No entanto, a trama poderia ter sido mais desenvolvida em alguns aspectos, deixando algumas pontas soltas.</t>
  </si>
  <si>
    <t>Um filme com uma história interessante e personagens cativantes, porém com um desenvolvimento um pouco arrastado e previsível. A atuação do elenco é convincente, mas a falta de reviravoltas impactantes torna a trama mais previsível do que o desejado.</t>
  </si>
  <si>
    <t>Um filme repleto de ação e suspense, com uma trama envolvente e reviravoltas surpreendentes. As atuações dos protagonistas são incríveis, proporcionando momentos de muita emoção para o espectador. No entanto, alguns aspectos do roteiro poderiam ter sido melhor desenvolvidos, deixando algumas lacunas na história. Mesmo assim, vale a pena assistir para quem gosta de filmes do gênero.</t>
  </si>
  <si>
    <t>Excelente filme, com uma história envolvente e personagens cativantes. A atuação dos atores é surpreendente e a direção de arte é impecável. Recomendo fortemente para quem gosta de filmes de suspense com reviravoltas inesperadas.</t>
  </si>
  <si>
    <t>O filme é cativante e emocionante, com ótimas performances dos atores principais. A trilha sonora envolvente contribui para a narrativa, que aborda temas profundos de forma sensível. No entanto, o ritmo em algumas partes pode ser lento e previsível, prejudicando um pouco a experiência do espectador. Mesmo assim, vale a pena assistir.</t>
  </si>
  <si>
    <t>Um filme emocionante que explora temas profundos de forma sensível e impactante, com atuações incríveis e uma direção impecável. Uma obra que marca e faz refletir sobre questões importantes da sociedade.</t>
  </si>
  <si>
    <t>O filme é uma obra-prima do cinema contemporâneo, com uma narrativa impactante, atuações brilhantes e uma direção impecável. A trama envolvente prende a atenção do espectador do início ao fim, deixando uma marca duradoura. Altamente recomendado para fãs de filmes intensos e bem construídos.</t>
  </si>
  <si>
    <t>Um filme com atuações marcantes e um roteiro envolvente, que prende a atenção do espectador do início ao fim. No entanto, a direção poderia ter sido mais ousada e inovadora, trazendo elementos diferentes para enriquecer a trama.</t>
  </si>
  <si>
    <t>O filme apresenta uma trama envolvente e bem construída, com atuações brilhantes e uma direção impecável. No entanto, o desfecho da história deixou a desejar, com um final previsível e pouco impactante.</t>
  </si>
  <si>
    <t>Um filme emocionante e impactante que aborda questões sociais e políticas de forma brilhante. A atuação dos atores é impecável, a trilha sonora envolvente e a direção surpreendente. Certamente uma obra-prima que merece ser apreciada por todos os amantes do cinema.</t>
  </si>
  <si>
    <t>Um filme com uma história interessante, mas que pecou na execução. As atuações foram medianas e a direção deixou a desejar em alguns momentos. No entanto, a fotografia e a trilha sonora foram pontos positivos que conseguiram manter o espectador envolvido. Vale a pena assistir, mas não espere uma obra-prima.</t>
  </si>
  <si>
    <t>É um filme que apresenta uma trama envolvente e bem construída, com atuações cativantes e uma direção competente. No entanto, o ritmo da narrativa pode ser um pouco lento em alguns momentos, prejudicando o desenvolvimento da história.</t>
  </si>
  <si>
    <t>Um filme emocionante e envolvente que trata de temas profundos como amor, perda e redenção. As atuações são excepcionais e a trama bem construída mantém o espectador cativado do início ao fim.</t>
  </si>
  <si>
    <t>O filme apresenta uma trama envolvente com personagens complexos e atuações marcantes, porém o ritmo lento pode tornar a experiência cansativa em alguns momentos.</t>
  </si>
  <si>
    <t>Um filme envolvente e emocionante, com uma trama bem construída e atuações cativantes. Apesar de alguns momentos previsíveis e clichês, a história consegue prender a atenção do espectador do início ao fim.</t>
  </si>
  <si>
    <t>Um filme emocionante que aborda temas relevantes e atuais, com atuações marcantes e uma direção de arte impecável. No entanto, o ritmo da narrativa pode ser lento em alguns momentos, prejudicando o desenvolvimento da história.</t>
  </si>
  <si>
    <t>Um filme emocionante que aborda temas delicados com sensibilidade e profundidade. As atuações dos protagonistas são impecáveis, trazendo veracidade às emoções vividas pelos personagens. No entanto, o ritmo da narrativa é um pouco lento, o que pode afastar alguns espectadores mais acostumados com filmes mais dinâmicos. Mesmo assim, vale a pena assistir pela mensagem positiva que transmite.</t>
  </si>
  <si>
    <t>Um filme emocionante que retrata de forma intensa a jornada de superação de um personagem principal cativante. A trama bem desenvolvida e os diálogos envolventes garantem a atenção do espectador do início ao fim. As atuações são impecáveis e a direção consegue transmitir com maestria as emoções presentes na história. Uma obra que certamente ficará marcada na memória de quem assiste.</t>
  </si>
  <si>
    <t>Um filme emocionante que aborda temas como amizade, lealdade e superação. As atuações são excelentes, principalmente a do protagonista, que consegue transmitir toda a complexidade do personagem. A trama é bem amarrada e o desfecho surpreendente. No entanto, o ritmo em algumas partes pode ser um pouco arrastado, prejudicando o entendimento da história.</t>
  </si>
  <si>
    <t>O filme é emocionante, com uma trama envolvente e atuações incríveis que conseguem prender a atenção do espectador do início ao fim. Além disso, a cinematografia é deslumbrante, contribuindo para criar uma atmosfera única. No entanto, o desfecho poderia ter sido mais bem desenvolvido, deixando algumas pontas soltas. Mesmo assim, é uma obra que vale a pena ser assistida.</t>
  </si>
  <si>
    <t>O filme tem uma trama envolvente e bem desenvolvida, com atuações marcantes e uma direção impecável. No entanto, o desfecho da história pode deixar alguns espectadores insatisfeitos.</t>
  </si>
  <si>
    <t>Um filme que consegue conectar o espectador emocionalmente, com uma ótima atuação dos atores e uma trama envolvente. No entanto, o final abrupto pode deixar algumas pontas soltas.</t>
  </si>
  <si>
    <t>Um filme emocionante que mistura elementos de ação e drama de forma brilhante, com atuações excelentes e uma trama envolvente que prende a atenção do espectador do início ao fim. Altamente recomendado para quem gosta de filmes com profundidade e intensidade.</t>
  </si>
  <si>
    <t>Um filme emocionante que mistura suspense e drama, com atuações incríveis e uma trama envolvente. A direção e a fotografia também se destacam, criando uma atmosfera única. No entanto, o ritmo é um pouco lento em algumas partes, o que pode desagradar quem prefere filmes mais dinâmicos.</t>
  </si>
  <si>
    <t>Um filme emocionante que retrata de forma realista o impacto do racismo na vida de uma família negra. A atuação dos atores é impressionante, conseguindo transmitir toda a dor e a esperança presentes na história. A trama é envolvente e nos faz refletir sobre questões sociais importantes. Vale a pena assistir.</t>
  </si>
  <si>
    <t>Um filme emocionante e bem construído, com atuações excelentes e uma trama envolvente. No entanto, alguns momentos parecem forçados e previsíveis, o que acaba tirando um pouco do brilho da obra.</t>
  </si>
  <si>
    <t>O filme aborda de forma sensível e envolvente a história de uma família disfuncional, explorando temas complexos como amor, traição e perdão. O elenco entrega atuações intensas e emocionantes, proporcionando ao espectador uma experiência cinematográfica impactante.</t>
  </si>
  <si>
    <t>O filme foi emocionante do início ao fim, com atuações excepcionais e uma trama envolvente que prende a atenção do espectador. As cenas de ação são bem dirigidas e a fotografia é deslumbrante, contribuindo para a atmosfera do filme. No entanto, o ritmo em alguns momentos pode ser um pouco lento e a duração poderia ser mais enxuta. No geral, vale a pena assistir.</t>
  </si>
  <si>
    <t>Um filme envolvente e emocionante, com atuações excepcionais e uma trama cativante que prende a atenção do espectador do início ao fim. No entanto, a história poderia ter sido mais desenvolvida em alguns momentos, deixando algumas lacunas que poderiam ser melhor exploradas.</t>
  </si>
  <si>
    <t>O filme possui uma trama envolvente, com ótimas atuações e um desfecho surpreendente. No entanto, alguns diálogos parecem forçados e a trilha sonora não contribui muito para a atmosfera do filme.</t>
  </si>
  <si>
    <t>O filme é uma incrível obra de ficção científica, com uma trama envolvente e efeitos visuais impressionantes. Apesar de algumas falhas no desenvolvimento dos personagens, a atuação do elenco principal compensa e torna a experiência emocionante.</t>
  </si>
  <si>
    <t>Um filme divertido e emocionante, com uma mensagem positiva e atuações marcantes. A trama é envolvente e prende a atenção do espectador do início ao fim, tornando-o uma ótima opção para quem busca entretenimento de qualidade.</t>
  </si>
  <si>
    <t>O filme é extremamente emocionante e envolvente, com uma história bem construída e atuações impecáveis. A trilha sonora é maravilhosa e contribui para a atmosfera do longa. Vale muito a pena assistir e se emocionar com essa obra-prima do cinema.</t>
  </si>
  <si>
    <t>Um filme emocionante que consegue prender a atenção do espectador do início ao fim, com uma trama envolvente e atuações brilhantes. Apesar de alguns clichês, a mensagem positiva e as reviravoltas inesperadas fazem valer a pena assistir.</t>
  </si>
  <si>
    <t>Um filme emocionante e envolvente, com uma trama cativante que explora temas profundos de forma sensível. As atuações são brilhantes e a direção impecável, criando uma atmosfera única que prende a atenção do espectador do início ao fim.</t>
  </si>
  <si>
    <t>Um filme surpreendente, com uma trama complexa e cheia de reviravoltas. As atuações dos atores principais são excelentes, mas o ritmo da narrativa pode ser um pouco arrastado em certos momentos. No geral, uma boa escolha para quem gosta de suspense e mistério.</t>
  </si>
  <si>
    <t>O filme apresenta uma trama envolvente, com um ótimo elenco e uma direção impecável. No entanto, o desfecho da história deixou a desejar, com algumas pontas soltas e situações mal resolvidas. Mesmo assim, vale a pena conferir pela qualidade da produção.</t>
  </si>
  <si>
    <t>Um filme emocionante e impactante, que aborda temas relevantes de forma sensível e envolvente. As atuações são de tirar o fôlego e a direção é impecável. No entanto, a trama poderia ter sido mais desenvolvida em alguns pontos, deixando a desejar em certos aspectos.</t>
  </si>
  <si>
    <t>Um filme emocionante e impactante, com excelentes atuações e uma trama envolvente que prende a atenção do espectador do início ao fim.</t>
  </si>
  <si>
    <t>Um thriller emocionante e envolvente que prende a atenção do espectador do início ao fim, com atuações incríveis e uma trama bem desenvolvida. No entanto, alguns elementos podem parecer previsíveis e clichês, o que acaba prejudicando um pouco a experiência.</t>
  </si>
  <si>
    <t>Incrível filme que cativa desde o início, com uma história envolvente e personagens bem desenvolvidos. A atuação dos atores é excepcional, e a trilha sonora apenas acrescenta à experiência. Vale a pena assistir e se emocionar com esta obra-prima.</t>
  </si>
  <si>
    <t>O filme apresenta uma trama envolvente e personagens cativantes, porém a conclusão da história deixou a desejar, com um desfecho previsível e pouco impactante.</t>
  </si>
  <si>
    <t>Um filme emocionante que retrata de forma realista a dura realidade da guerra. As atuações são impactantes e a trama prende a atenção do espectador do início ao fim. No entanto, a narrativa pode ser um pouco densa em alguns momentos, dificultando o entendimento completo da história.</t>
  </si>
  <si>
    <t>O filme é uma excelente adaptação do livro, com uma trama envolvente e personagens bem desenvolvidos. As atuações são dignas de destaque, especialmente a do protagonista. No entanto, o ritmo da narrativa pode ser um pouco lento em algumas partes, o que pode desagradar quem busca mais ação e suspense. No geral, é uma obra sólida e que vale a pena ser assistida.</t>
  </si>
  <si>
    <t>Um filme emocionante que aborda temas importantes de forma sensível, com ótimas atuações e uma trilha sonora envolvente. No entanto, a trama pode parecer um pouco previsível em alguns momentos, o que tira um pouco do impacto da história.</t>
  </si>
  <si>
    <t>O filme conta a história de uma família disfuncional que se reúne para celebrar o aniversário do patriarca. Com diálogos intensos e atuações convincentes, a trama explora os conflitos familiares de forma realista e emocionante, mas falha ao não desenvolver adequadamente alguns personagens secundários. No entanto, a direção habilidosa e a trilha sonora envolvente garantem uma experiência satisfatória para o espectador.</t>
  </si>
  <si>
    <t>O filme é uma obra-prima do cinema, com uma narrativa envolvente e atuações brilhantes. A trilha sonora é marcante e a direção de arte é impecável, criando um universo visualmente deslumbrante. Vale cada minuto assistindo a essa obra incrível.</t>
  </si>
  <si>
    <t>Um filme com uma trama cativante e personagens bem desenvolvidos, no entanto, pecou um pouco na atuação dos protagonistas. Mesmo assim, é uma boa opção para quem gosta de suspense e mistério.</t>
  </si>
  <si>
    <t>O filme aborda de forma sensível e impactante a questão da solidão e da busca por conexão em meio à era digital. Os personagens são bem construídos e a trama é envolvente, mostrando de forma realista os desafios e dilemas da vida contemporânea. Uma obra que emociona e faz refletir.</t>
  </si>
  <si>
    <t>Um filme emocionante e envolvente, com atuações brilhantes e uma trama bem construída que prende a atenção do espectador do início ao fim. Recomendo!</t>
  </si>
  <si>
    <t>O filme possui uma narrativa envolvente e personagens bem construídos, no entanto, o desfecho da história deixou a desejar, com inconsistências e soluções fáceis demais. Mesmo assim, vale a pena assistir para se emocionar com as atuações dos protagonistas.</t>
  </si>
  <si>
    <t>Um filme com uma trama interessante, mas que falha em desenvolver seus personagens de forma convincente. A atuação do elenco é boa, porém o roteiro deixa a desejar, com algumas pontas soltas e diálogos pouco cativantes.</t>
  </si>
  <si>
    <t>O filme é uma verdadeira obra-prima da cinematografia, com uma história envolvente e atuações impecáveis dos atores principais. A trilha sonora também merece destaque, contribuindo para criar uma atmosfera única. No entanto, o ritmo em alguns momentos pode parecer um pouco lento, dificultando a imersão completa na trama.</t>
  </si>
  <si>
    <t>O filme apresenta uma trama envolvente e bem desenvolvida, com atuações cativantes. No entanto, a direção poderia ser mais ousada e inovadora, deixando a sensação de que faltou algo para se destacar ainda mais.</t>
  </si>
  <si>
    <t>O filme é uma emocionante história de superação e amizade, com atuações brilhantes e uma direção impecável. A trilha sonora também ajuda a criar um clima envolvente e emocionante. No entanto, o roteiro poderia ser mais original e surpreendente, evitando alguns clichês comuns em filmes do gênero. Mesmo assim, é uma obra que vale a pena ser assistida.</t>
  </si>
  <si>
    <t>Um filme envolvente e emocionante, que prende a atenção do espectador do início ao fim com atuações fantásticas e uma trama bem construída. Apesar de alguns clichês típicos do gênero, a história cativante e os efeitos visuais impressionantes compensam qualquer falha. Uma obra que vale a pena ser assistida, especialmente para os fãs de aventura e ficção científica.</t>
  </si>
  <si>
    <t>Um filme emocionante que aborda temas importantes com um elenco excepcional. No entanto, o desenvolvimento da história poderia ser mais equilibrado.</t>
  </si>
  <si>
    <t>Um filme emocionante que retrata a luta de uma família pela sobrevivência em meio a um apocalipse zumbi. Com ótimas atuações e cenas de ação bem elaboradas, o filme consegue prender a atenção do espectador do início ao fim. No entanto, a trama poderia ter sido mais explorada, deixando algumas lacunas na história.</t>
  </si>
  <si>
    <t>Um filme emocionante e intenso, com uma narrativa envolvente e personagens complexos. As atuações são impecáveis, especialmente a do protagonista. A trilha sonora e a fotografia contribuem para criar uma atmosfera marcante. No entanto, o ritmo da história pode ser lento em alguns momentos, o que pode frustrar parte do público.</t>
  </si>
  <si>
    <t>O filme é uma obra-prima que retrata de forma envolvente e emocionante a jornada de um personagem em busca de redenção. A atuação do elenco é brilhante e a direção consegue capturar a essência da história de uma maneira incrível. No entanto, o ritmo da narrativa pode se arrastar em alguns momentos, perdendo um pouco o foco. Mesmo assim, a profundidade dos temas abordados e a qualidade técnica do filme o tornam uma experiência única e imperdível.</t>
  </si>
  <si>
    <t>O filme apresenta uma trama envolvente com atuações marcantes e um final surpreendente, porém a direção por vezes parece perdida, prejudicando o ritmo da narrativa.</t>
  </si>
  <si>
    <t>Um filme emocionante, com uma trama envolvente e atuações brilhantes. A fotografia e a trilha sonora contribuem para criar uma atmosfera única. Uma obra-prima do cinema.</t>
  </si>
  <si>
    <t>O filme possui uma trama intrigante e bem construída, com atuações excelentes do elenco. No entanto, a direção falha em manter o ritmo, tornando algumas partes arrastadas e cansativas. No geral, vale a pena assistir.</t>
  </si>
  <si>
    <t>Um filme que mistura ação e comédia de forma divertida e surpreendente. As cenas de luta são empolgantes e o humor do protagonista é um ponto alto. No entanto, a trama poderia ser mais desenvolvida e alguns personagens secundários ficaram um pouco apagados. No geral, uma boa opção para quem gosta de filmes leves e descontraídos.</t>
  </si>
  <si>
    <t>Um filme emocionante que retrata a luta de uma sobrevivente de um desastre natural. A atuação da protagonista é incrível e a trama é cativante, porém o ritmo lento em alguns momentos pode cansar o espectador.</t>
  </si>
  <si>
    <t>Um filme com uma história emocionante e personagens bem desenvolvidos, mas que peca em alguns aspectos técnicos e na falta de originalidade do enredo. Mesmo assim, vale a pena assistir pela atuação brilhante dos protagonistas.</t>
  </si>
  <si>
    <t>Um belíssimo filme que aborda temas como família, amor e superação de forma tocante e envolvente. A atuação dos atores é impecável, especialmente a da protagonista, que consegue transmitir todas as emoções necessárias para prender o espectador do início ao fim. A trilha sonora é outro ponto alto, criando uma atmosfera única que contribui para a imersão na história.</t>
  </si>
  <si>
    <t>O filme apresenta uma trama interessante e envolvente, com ótimas atuações dos atores principais. No entanto, peca em alguns momentos com escolhas duvidosas de roteiro e desenvolvimento dos personagens. Mesmo assim, vale a pena ser assistido.</t>
  </si>
  <si>
    <t>O filme é uma obra-prima do cinema contemporâneo, com uma trama envolvente e atuações brilhantes. A direção consegue criar uma atmosfera única, tornando a experiência do espectador inesquecível. Recomendo fortemente assistir a este filme.</t>
  </si>
  <si>
    <t>Um filme emocionante e impactante, que prende a atenção do espectador do início ao fim. A atuação dos atores é brilhante e a direção conduz a trama de forma envolvente, explorando temas profundos e reflexivos. Um trabalho cinematográfico que merece ser visto e apreciado.</t>
  </si>
  <si>
    <t>Um filme divertido e cheio de ação, com boas atuações e efeitos especiais incríveis. Apesar de seguir uma fórmula conhecida, consegue envolver o espectador do início ao fim. Vale a pena assistir para quem gosta do gênero.</t>
  </si>
  <si>
    <t>Um filme emocionante que aborda de forma sensível a jornada de superação de um personagem em meio a uma crise pessoal. As atuações dos atores são cativantes e a trilha sonora contribui para criar uma atmosfera envolvente. No entanto, o desfecho da história poderia ter sido mais impactante para gerar maior reflexão no espectador.</t>
  </si>
  <si>
    <t>Sinceramente, achei o filme muito fraco. A história não prende a atenção, os personagens não são cativantes e o desfecho é previsível. A atuação do elenco é apenas mediana e a trama parece pouco desenvolvida. Não recomendaria assistir.</t>
  </si>
  <si>
    <t>Um filme emocionante que retrata de forma intensa a trajetória de vida de um personagem complexo. As atuações são impecáveis e a direção consegue captar toda a tensão e drama da história. No entanto, a narrativa pode parecer arrastada em alguns momentos, prejudicando o ritmo da trama.</t>
  </si>
  <si>
    <t>Um filme bom, com uma história envolvente e bem desenvolvida. As atuações dos principais atores são convincentes e cativantes, e a trilha sonora complementa bem as cenas. No entanto, o desfecho poderia ter sido mais surpreendente e impactante, deixando um pouco a desejar. Mesmo assim, vale a pena assistir.</t>
  </si>
  <si>
    <t>A história apresentada no filme é envolvente e os personagens são bem desenvolvidos, porém a trama pode parecer um pouco previsível para quem está mais habituado ao gênero. A atuação do elenco principal é satisfatória, com destaque para a química entre os protagonistas. A trilha sonora e a fotografia contribuem para a atmosfera do longa, mas alguns aspectos da produção poderiam ter sido melhor trabalhados para tornar a experiência mais impactante.</t>
  </si>
  <si>
    <t>Um filme emocionante, repleto de cenas de ação e uma trama surpreendente que prende a atenção do espectador do início ao fim. No entanto, alguns diálogos parecem forçados e a atuação de alguns personagens deixa a desejar.</t>
  </si>
  <si>
    <t>Um filme emocionante e encantador que aborda temas como amor e superação de forma cativante. A atuação dos atores é excepcional, porém o desenvolvimento da trama poderia ser mais explorado.</t>
  </si>
  <si>
    <t>Um filme emocionante e cativante, que prende a atenção do espectador do início ao fim. Com uma história envolvente e atuações brilhantes, é impossível não se apaixonar por cada personagem e torcer por eles. Além disso, a trilha sonora é simplesmente espetacular, contribuindo para a atmosfera única da trama. Recomendo assistir a este filme, que com certeza irá te emocionar.</t>
  </si>
  <si>
    <t>Um filme emocionante e envolvente, com uma bela narrativa e ótimas atuações. A trilha sonora também se destaca, ajudando a criar a atmosfera perfeita para a história. No entanto, alguns momentos do roteiro poderiam ter sido melhor trabalhados, tornando a trama mais coesa e impactante. No geral, vale a pena assistir.</t>
  </si>
  <si>
    <t>Um filme emocionante, com atuações excepcionais e uma história envolvente que prende a atenção do espectador do início ao fim. A trilha sonora é marcante e contribui para a imersão na trama. No entanto, algumas cenas poderiam ter sido melhor desenvolvidas, deixando algumas lacunas na narrativa.</t>
  </si>
  <si>
    <t>Um filme emocionante, com uma narrativa envolvente e atuações cativantes, porém com algumas falhas de roteiro que prejudicam o desenvolvimento da história.</t>
  </si>
  <si>
    <t>Um filme emocionante e envolvente, com uma trama bem construída e atuações brilhantes. A direção é impecável, criando uma atmosfera que prende o espectador do início ao fim. Uma obra-prima do cinema contemporâneo.</t>
  </si>
  <si>
    <t>Um filme que prometia muito, mas acabou decepcionando. Apesar de boas atuações, o enredo não consegue se sustentar e deixa muitas pontas soltas, o que acaba prejudicando a experiência do espectador.</t>
  </si>
  <si>
    <t>Um filme emocionante e envolvente, que apresenta uma história cativante e personagens marcantes. A trilha sonora e os efeitos visuais contribuem para uma experiência cinematográfica única. No entanto, o ritmo da narrativa pode ser um pouco lento em alguns momentos, prejudicando o desenvolvimento da trama.</t>
  </si>
  <si>
    <t>O filme é uma obra-prima do suspense, com atuações brilhantes e uma trama envolvente que prende a atenção do espectador até o final. Os cenários e a direção são impecáveis, criando uma atmosfera de tensão e mistério durante toda a narrativa. Uma experiência cinematográfica imperdível.</t>
  </si>
  <si>
    <t>Um filme extremamente emocionante, com uma história cativante e atuações excepcionais. A trama é envolvente e surpreendente, prendendo a atenção do espectador do início ao fim. A fotografia e a trilha sonora contribuem para criar uma atmosfera única. Uma obra-prima do cinema.</t>
  </si>
  <si>
    <t>Um filme divertido e cativante, com uma história envolvente e personagens carismáticos. A trilha sonora é empolgante e a fotografia é belíssima, porém o ritmo da narrativa pode se tornar um pouco arrastado em alguns momentos.</t>
  </si>
  <si>
    <t>Um filme emocionante e envolvente, com uma direção de arte impecável e uma atuação marcante do elenco principal. No entanto, a trama é previsível em alguns momentos e a falta de desenvolvimento de alguns personagens acaba prejudicando a narrativa. Mesmo assim, vale a pena assistir pela bela fotografia e pela mensagem positiva que traz.</t>
  </si>
  <si>
    <t>Um filme emocionante que explora as complexidades das relações familiares através de atuações brilhantes e um roteiro bem construído. O desfecho surpreendente e a trilha sonora envolvente contribuem para uma experiência cinematográfica verdadeiramente marcante.</t>
  </si>
  <si>
    <t>Um filme emocionante que mistura drama e suspense de forma magistral, com atuações brilhantes e uma trama envolvente que prende a atenção do espectador até o final. Altamente recomendado para quem gosta de histórias impactantes e bem construídas.</t>
  </si>
  <si>
    <t>Um filme emocionante que aborda de forma sensível a jornada de superação de um personagem em meio a desafios pessoais e profissionais. A atuação do elenco é excepcional, garantindo momentos de grande intensidade e reflexão para o espectador. Recomendo assistir!</t>
  </si>
  <si>
    <t>O filme é uma obra-prima visual, com uma história cativante e atuações memoráveis. No entanto, o ritmo lento da narrativa pode afastar alguns espectadores que buscam por mais ação e adrenalina.</t>
  </si>
  <si>
    <t>Um filme com uma trama intrigante e personagens bem desenvolvidos, mas que peca na execução e no ritmo da narrativa, tornando-se arrastado em algumas partes.</t>
  </si>
  <si>
    <t>O filme é uma emocionante história sobre amor e superação, com atuações cativantes e uma trilha sonora envolvente. No entanto, a narrativa pode parecer um pouco previsível em alguns momentos, o que acaba tirando um pouco da surpresa e impacto das reviravoltas. Mesmo assim, é um filme que vale a pena ser assistido, especialmente pelos fãs do gênero.</t>
  </si>
  <si>
    <t>Um filme incrivelmente cativante, com uma trama envolvente e atuações excepcionais. A direção do filme é impecável, utilizando belas paisagens e uma trilha sonora envolvente para criar uma atmosfera única. Recomendo fortemente assistir a esta obra-prima do cinema.</t>
  </si>
  <si>
    <t>Um filme cativante, com uma trama envolvente e atuações impecáveis. A direção cria uma atmosfera que prende a atenção do espectador do início ao fim. Uma obra-prima do cinema contemporâneo.</t>
  </si>
  <si>
    <t>Um filme emocionante, com excelentes atuações e uma trama envolvente. A fotografia e a trilha sonora também se destacam, tornando a experiência cinematográfica ainda mais impactante. No entanto, alguns aspectos do roteiro poderiam ter sido mais explorados para um desenvolvimento mais profundo da história.</t>
  </si>
  <si>
    <t>Um filme emocionante que aborda temas importantes como a aceitação e o amor próprio, com atuações excepcionais e uma trilha sonora impactante. Apesar de algumas falhas no roteiro, a mensagem positiva do filme e a sua capacidade de emocionar o público prevalecem.</t>
  </si>
  <si>
    <t>Um filme emocionante e bem construído que aborda temas profundos de forma sensível e cativante. As atuações são excepcionais e a direção consegue manter o espectador envolvido do início ao fim. No entanto, o ritmo da narrativa pode ser lento em alguns momentos, o que pode afetar a experiência de alguns espectadores.</t>
  </si>
  <si>
    <t>O filme apresenta uma história complexa e envolvente, com atuações marcantes e uma direção impecável. No entanto, a trama pode se tornar confusa em alguns momentos, prejudicando a experiência do espectador.</t>
  </si>
  <si>
    <t>Um drama envolvente que aborda temas profundos de forma sensível e emocionante. As atuações são brilhantes e a direção consegue transmitir toda a intensidade da história. No entanto, o ritmo em alguns momentos pode se arrastar um pouco, deixando a narrativa um tanto lenta. No geral, é um filme que vale a pena assistir para quem aprecia dramas reflexivos.</t>
  </si>
  <si>
    <t>O filme apresenta uma trama envolvente e bem desenvolvida, com personagens cativantes e atuações convincentes. No entanto, o ritmo da narrativa pode ser lento em alguns momentos, o que pode desagradar a alguns espectadores. Mesmo assim, a produção se destaca pela sua atmosfera tensa e pela direção competente.</t>
  </si>
  <si>
    <t>Divertido e emocionante, com ótimas atuações e uma trilha sonora envolvente. No entanto, o roteiro apresenta algumas falhas na construção dos personagens e no desenvolvimento da trama.</t>
  </si>
  <si>
    <t>Um filme envolvente e emocionante, com uma trama bem desenvolvida e personagens cativantes. As atuações são excelentes, trazendo ainda mais realismo para a história. Vale a pena assistir para quem gosta de dramas intensos.</t>
  </si>
  <si>
    <t>Um filme emocionante que aborda questões importantes sobre a sociedade atual, com atuações brilhantes e uma trilha sonora envolvente. No entanto, o ritmo da narrativa pode ser um pouco lento em alguns momentos.</t>
  </si>
  <si>
    <t>O filme apresenta uma trama interessante, porém a atuação dos atores deixa a desejar. A direção e a fotografia são pontos positivos, mas o roteiro poderia ser mais desenvolvido. No geral, é um filme que vale a pena assistir, mas não chega a se destacar como uma obra-prima.</t>
  </si>
  <si>
    <t>Um filme emocionante e envolvente, com uma trama bem desenvolvida e personagens cativantes. A atuação dos atores é excelente, e a direção consegue transmitir com maestria a mensagem da história. Vale a pena assistir!</t>
  </si>
  <si>
    <t>Um filme emocionante e envolvente que retrata de forma magistral a jornada de autodescoberta de um personagem cativante. A atuação do elenco é excepcional, assim como a direção e fotografia. Um trabalho cinematográfico incrível que merece ser visto por todos os amantes do bom cinema.</t>
  </si>
  <si>
    <t>Um filme emocionante que retrata de forma realista a luta pela sobrevivência em um ambiente hostil, com atuações intensas e uma trama envolvente que prende a atenção do espectador do início ao fim.</t>
  </si>
  <si>
    <t>O filme é uma boa opção para quem gosta de comédias românticas clichês, com um elenco carismático e cenas engraçadas. No entanto, a falta de originalidade na trama e o final previsível podem decepcionar quem procura algo mais inovador no gênero.</t>
  </si>
  <si>
    <t>Um filme emocionante que aborda temas familiares de forma sensível e realista. As atuações são cativantes e a trama envolvente, fazendo com que o espectador se conecte com os personagens e suas jornadas.</t>
  </si>
  <si>
    <t>Um filme com uma trama envolvente e personagens cativantes, porém com alguns momentos previsíveis que acabam tirando um pouco do brilho da história.</t>
  </si>
  <si>
    <t>O filme é um drama emocionante que aborda temas sensíveis de forma intensa e perturbadora. As atuações são convincentes e a direção cria uma atmosfera sombria que envolve o espectador. No entanto, o ritmo lento e algumas inconsistências no roteiro podem afastar parte do público.</t>
  </si>
  <si>
    <t>O filme aborda de forma cativante a relação entre os personagens principais, mas peca na falta de profundidade do enredo e na resolução rápida dos conflitos. A trilha sonora é marcante e a fotografia é belíssima, porém a atuação de alguns atores deixa a desejar. No geral, é uma obra agradável de se assistir, mas que não chega a ser memorável.</t>
  </si>
  <si>
    <t>Um filme com uma trama instigante e bem desenvolvida, porém com algumas falhas de ritmo que prejudicam a experiência do espectador.</t>
  </si>
  <si>
    <t>O filme é uma obra-prima da cinematografia contemporânea, com uma narrativa envolvente e atuações brilhantes. A trama aborda temas profundos de uma forma sensível e impactante, prendendo a atenção do espectador do início ao fim. Altamente recomendado para quem aprecia um bom cinema.</t>
  </si>
  <si>
    <t>O filme é uma obra-prima do cinema contemporâneo, com atuações incríveis, uma trama envolvente e uma direção impecável. Uma experiência cinematográfica imperdível.</t>
  </si>
  <si>
    <t>O filme é incrível, com uma trama envolvente, personagens bem construídos e atuações impecáveis. A direção de arte e a fotografia são deslumbrantes, criando uma atmosfera única. O desfecho surpreendente deixou a plateia sem palavras. Uma obra-prima do cinema atual.</t>
  </si>
  <si>
    <t>Um filme emocionante e envolvente, com uma trama bem construída e atuações impecáveis. A fotografia e trilha sonora contribuem para uma experiência cinematográfica completa, deixando o espectador ansioso pelo desfecho. Vale a pena conferir.</t>
  </si>
  <si>
    <t>Um filme emocionante que aborda de forma sensível a jornada de autoconhecimento de um personagem em meio a adversidades familiares. A atuação dos protagonistas é convincente e a trama envolvente prende a atenção do espectador do início ao fim.</t>
  </si>
  <si>
    <t>O filme apresenta uma trama envolvente e personagens cativantes, porém falha em desenvolver completamente o enredo e deixa algumas questões em aberto. Mesmo com esses pontos negativos, a atuação do elenco é excelente e a fotografia é belíssima, garantindo uma experiência visualmente agradável.</t>
  </si>
  <si>
    <t>O filme é uma obra-prima que retrata de forma envolvente e realista os desafios e emoções vividos pelos personagens. A atuação dos atores é excepcional e a direção é impecável, criando uma atmosfera única e cativante. A trilha sonora complementa perfeitamente cada cena, fazendo com que o espectador se sinta totalmente imerso na história. Um filme que emociona, provoca reflexões e deixa uma marca duradoura.</t>
  </si>
  <si>
    <t>O filme possui um enredo envolvente e personagens cativantes, porém a atuação dos atores deixa a desejar em algumas cenas, prejudicando a experiência do espectador.</t>
  </si>
  <si>
    <t>O filme aborda um tema interessante e importante, mostrando a realidade difícil vivida por muitas mulheres. Apesar de alguns clichês e momentos previsíveis, a atuação das protagonistas é cativante e emocionante, conseguindo transmitir a mensagem central de forma poderosa.</t>
  </si>
  <si>
    <t>O filme possui uma narrativa envolvente, com personagens complexos e bem desenvolvidos. A atuação do elenco é excelente, especialmente a do protagonista, que entrega uma performance cativante e emocionante. A fotografia e a trilha sonora também contribuem para a atmosfera do filme, criando uma experiência visual e auditiva imersiva para o espectador. No entanto, o desfecho da trama pode parecer um tanto previsível e clichê, o que acaba diminuindo um pouco o impacto geral da obra.</t>
  </si>
  <si>
    <t>Um filme com uma trama interessante e personagens bem construídos, porém com alguns problemas de ritmo e desenvolvimento. Vale a pena assistir, mas não espere uma obra-prima.</t>
  </si>
  <si>
    <t>Um filme emocionante e envolvente, com ótima atuação dos atores e uma trama bem construída. Porém, a narrativa pode parecer um pouco arrastada em alguns momentos, o que pode tirar um pouco do brilho da obra.</t>
  </si>
  <si>
    <t>Um filme interessante que aborda temas importantes de maneira superficial, com atuações medianas e um roteiro previsível.</t>
  </si>
  <si>
    <t>Um filme cativante e emocionante, com uma trama envolvente e atuações impecáveis. A fotografia e a trilha sonora são deslumbrantes, criando uma atmosfera única. No entanto, a narrativa pode ser um pouco previsível em alguns momentos, mas o desfecho surpreendente compensa qualquer falha. Vale a pena assistir.</t>
  </si>
  <si>
    <t>O filme apresenta uma trama envolvente e personagens bem desenvolvidos, porém pecou em algumas cenas de ação que poderiam ser mais bem elaboradas. A atuação do elenco foi satisfatória, mas o roteiro deixou a desejar em alguns momentos, tornando a história previsível em certos pontos.</t>
  </si>
  <si>
    <t>O filme apresenta uma história emocionante e cativante, com atuações brilhantes que prendem a atenção do espectador do início ao fim. A trilha sonora é envolvente e contribui para a atmosfera do longa, que se destaca também pela direção impecável. No entanto, alguns aspectos do roteiro poderiam ter sido mais desenvolvidos para agregar maior profundidade à trama.</t>
  </si>
  <si>
    <t>Um filme emocionante que explora a complexidade das relações humanas através de personagens cativantes. A trama bem construída e as atuações convincentes garantem momentos de tensão e reflexão. No entanto, a falta de originalidade em certos aspectos pode decepcionar quem busca por algo inovador.</t>
  </si>
  <si>
    <t>Um filme com uma história envolvente e boas atuações, mas que peca na falta de originalidade e previsibilidade. Mesmo com seus pontos negativos, consegue entreter e emocionar o espectador.</t>
  </si>
  <si>
    <t>O filme apresenta uma trama envolvente e cheia de reviravoltas, com atuações brilhantes que cativam o espectador. No entanto, a falta de desenvolvimento de alguns personagens e o desfecho um tanto previsível foram pontos negativos que poderiam ter sido melhor explorados.</t>
  </si>
  <si>
    <t>O filme é uma obra-prima visual, com uma narrativa envolvente e atuações excepcionais. A trilha sonora complementa perfeitamente cada cena, criando uma atmosfera única. No entanto, o ritmo da trama pode ser lento em alguns momentos, o que pode afastar o público menos paciente.</t>
  </si>
  <si>
    <t>Um filme emocionante e envolvente, com uma excelente atuação do elenco e uma trilha sonora marcante. No entanto, a história poderia ser mais desenvolvida em algumas partes, o que acabou deixando alguns pontos soltos.</t>
  </si>
  <si>
    <t>O filme é uma obra-prima do suspense, com uma trama envolvente, personagens complexos e reviravoltas surpreendentes. A atuação dos atores é excepcional e a direção consegue manter o espectador tenso do início ao fim. Recomendo a todos que apreciam um bom thriller.</t>
  </si>
  <si>
    <t>O filme apresenta uma trama envolvente e cheia de reviravoltas, mantendo o espectador intrigado do início ao fim. A atuação do elenco é excepcional, especialmente de destaque para o protagonista. No entanto, a trilha sonora poderia ser mais marcante e a edição mais ágil.</t>
  </si>
  <si>
    <t>Um filme com ótimas atuações e uma trama envolvente, porém com um ritmo lento que pode desagradar alguns espectadores. Vale a pena assistir para apreciar as performances dos atores principais.</t>
  </si>
  <si>
    <t>Um filme envolvente e emocionante, que consegue prender a atenção do espectador do início ao fim, com uma história bem construída e atuações impecáveis. No entanto, o ritmo lento em alguns momentos pode desagradar quem busca mais ação e reviravoltas constantes.</t>
  </si>
  <si>
    <t>Um filme emocionante e cativante, com uma trama envolvente e atuações impecáveis. A ambientação e os efeitos especiais são de tirar o fôlego, garantindo uma experiência incrível para o espectador. Vale muito a pena assistir!</t>
  </si>
  <si>
    <t>O filme apresenta uma história interessante e personagens cativantes, porém pecou na execução, tornando-se um pouco confuso e arrastado em alguns momentos. A fotografia e trilha sonora são pontos fortes, mas a narrativa poderia ter sido melhor desenvolvida.</t>
  </si>
  <si>
    <t>Um thriller eletrizante que prende a atenção do espectador do início ao fim, com atuações impecáveis e uma trama envolvente. O filme consegue manter o suspense até o desfecho surpreendente, mantendo o público na ponta da cadeira. Uma obra-prima do gênero.</t>
  </si>
  <si>
    <t>O filme é uma obra-prima visual, com uma trama envolvente que prende a atenção do espectador do início ao fim. As atuações são impecáveis e a direção é espetacular, levando o público a uma experiência cinematográfica única.</t>
  </si>
  <si>
    <t>Um incrível filme que cativa o espectador do início ao fim, com uma trama envolvente e atuações impecáveis. Imperdível para os amantes de cinema.</t>
  </si>
  <si>
    <t>O filme apresenta uma trama envolvente e bem construída, com ótimas atuações e uma fotografia belíssima. No entanto, a narrativa pode se arrastar em alguns momentos, tornando o ritmo da história um pouco lento.</t>
  </si>
  <si>
    <t>Um filme emocionante e envolvente que prende a atenção do início ao fim, com uma atuação brilhante do elenco e uma trama inteligente que surpreende. Vale a pena assistir!</t>
  </si>
  <si>
    <t>Uma história cativante com atuações brilhantes, mas com um desenvolvimento um pouco arrastado. No entanto, vale a pena ser assistido.</t>
  </si>
  <si>
    <t>Uma narrativa emocionante e envolvente que captura a essência do livro original, com atuações marcantes e uma trilha sonora impactante. No entanto, a falta de fidelidade em relação à história pode decepcionar os fãs mais puristas.</t>
  </si>
  <si>
    <t>Um filme incrível que prende a atenção do espectador do início ao fim, com uma história envolvente e atuações impecáveis. Recomendo para quem gosta de dramas emocionantes.</t>
  </si>
  <si>
    <t>O filme apresenta uma trama envolvente e cheia de suspense, com atuações marcantes. No entanto, a falta de desenvolvimento de alguns personagens e o desfecho previsível acabam por prejudicar a experiência do espectador.</t>
  </si>
  <si>
    <t>Um filme intenso e emocionante, com uma trama envolvente e atuações impecáveis. A direção e a fotografia contribuem para criar uma atmosfera sombria e angustiante, mantendo o espectador preso do início ao fim. Uma história impactante que mexe com as emoções.</t>
  </si>
  <si>
    <t>Um filme com uma trama complexa e bem desenvolvida, mas que acaba se perdendo em alguns momentos devido ao excesso de subtramas. As atuações são convincentes e a fotografia é belíssima, no entanto, o ritmo lento pode desagradar alguns espectadores.</t>
  </si>
  <si>
    <t>Um filme emocionante que aborda temas importantes de forma sensível e realista. As atuações são brilhantes, especialmente a da protagonista, que entrega uma performance incrível. No entanto, a trama pode ser previsível em alguns momentos e a resolução dos conflitos poderia ter sido mais impactante.</t>
  </si>
  <si>
    <t>O filme apresenta uma trama envolvente, com boas atuações e suspense bem construído. No entanto, a falta de originalidade do enredo pode incomodar alguns espectadores. No geral, é um ótimo filme para quem gosta do gênero.</t>
  </si>
  <si>
    <t>Um filme emocionante e cativante, com atuações impecáveis e uma história envolvente que prende a atenção do espectador do início ao fim. Recomendo para quem gosta de filmes que exploram as complexidades das relações humanas.</t>
  </si>
  <si>
    <t>O filme apresenta uma trama envolvente, com personagens bem construídos e atuações marcantes. No entanto, a narrativa se arrasta em alguns momentos, prejudicando o ritmo da história. No geral, é uma obra satisfatória, mas que poderia ter sido mais dinâmica.</t>
  </si>
  <si>
    <t>Um filme emocionante que retrata de forma realista a jornada de superação de um personagem em meio a um cenário de guerra. As atuações são excelentes e a trama é envolvente, prendendo a atenção do espectador do início ao fim.</t>
  </si>
  <si>
    <t>Um filme emocionante e cativante, com atuações incríveis e uma trama envolvente que prende a atenção do espectador do início ao fim. Os efeitos especiais são bastante realistas e a trilha sonora contribui para criar a atmosfera ideal para a história. No entanto, o desfecho poderia ser melhor desenvolvido, deixando algumas pontas soltas. No geral, vale a pena assistir.</t>
  </si>
  <si>
    <t>Um filme emocionante que aborda temas importantes da sociedade de forma sensível e realista. As atuações dos protagonistas são incríveis, garantindo uma experiência marcante para o espectador. No entanto, a trama poderia ter sido melhor desenvolvida em alguns pontos, deixando algumas lacunas na história.</t>
  </si>
  <si>
    <t>Um filme emocionante que retrata de forma realista e impactante a história de superação de um grupo de jovens em busca de seus sonhos. As atuações são impecáveis, o roteiro é envolvente e a trilha sonora é marcante. Definitivamente, um filme que vale a pena ser assistido e que irá te emocionar do início ao fim.</t>
  </si>
  <si>
    <t>Um filme envolvente e emocionante, com uma trama bem desenvolvida e excelentes atuações. A fotografia e a trilha sonora também são pontos fortes, adicionando camadas à história e criando uma atmosfera única. Vale a pena assistir!</t>
  </si>
  <si>
    <t>O filme possui uma trama envolvente, com atuações cativantes e uma direção primorosa. No entanto, o desfecho da história pode deixar a desejar para alguns espectadores.</t>
  </si>
  <si>
    <t>O filme apresenta uma trama envolvente e personagens bem desenvolvidos, no entanto, pecou em algumas cenas de ação que parecem fora de contexto. A atuação do elenco principal é satisfatória, mas o desfecho da história deixou a desejar, faltando um desfecho mais emocionante e impactante. No geral, é um filme interessante, mas poderia ter sido melhor executado.</t>
  </si>
  <si>
    <t>O filme apresenta uma narrativa envolvente, com atuações cativantes e um roteiro bem construído. No entanto, algumas cenas parecem desnecessariamente longas, o que acaba prejudicando o ritmo da história. Mesmo assim, é uma obra que vale a pena ser assistida.</t>
  </si>
  <si>
    <t>Um filme que aborda temáticas complexas de maneira cativante, com atuações excepcionais e uma direção impecável. No entanto, o ritmo lento da narrativa pode não agradar a todos os espectadores.</t>
  </si>
  <si>
    <t>Um filme emocionante e inspirador, com atuações surpreendentes e uma trilha sonora envolvente. A história bem construída prende a atenção do espectador do início ao fim, deixando uma mensagem poderosa sobre resiliência e superação.</t>
  </si>
  <si>
    <t>Um filme emocionante que explora de forma profunda a complexidade das relações familiares, com atuações magistrais que prendem o espectador do início ao fim. No entanto, a trama poderia ter sido mais bem desenvolvida em alguns momentos, deixando algumas lacunas na história.</t>
  </si>
  <si>
    <t>Um filme incrivelmente emocionante e envolvente, com atuações brilhantes e uma trama surpreendente que prende a atenção do espectador do início ao fim. Apesar de alguns clichês, a narrativa bem construída e os belos cenários compensam qualquer pequeno problema. Vale a pena conferir!</t>
  </si>
  <si>
    <t>Um filme emocionante que aborda temas delicados de forma sensível e realista, com atuações incríveis do elenco. A história envolvente prende a atenção do espectador do início ao fim, porém, o ritmo um pouco lento em alguns momentos pode desagradar quem busca mais ação e dinamismo. No geral, é uma obra que vale a pena ser vista.</t>
  </si>
  <si>
    <t>O filme é uma ótima opção para quem gosta de suspense e ação, com cenas bem construídas e atuações convincentes. No entanto, a história poderia ter sido mais explorada, deixando algumas lacunas na trama.</t>
  </si>
  <si>
    <t>Um filme envolvente que combina elementos de suspense e drama de forma brilhante. As atuações são excepcionais, principalmente de destaque para a protagonista. A trama bem desenvolvida prende a atenção do espectador do início ao fim, com reviravoltas surpreendentes. No entanto, o desfecho poderia ter sido mais impactante.</t>
  </si>
  <si>
    <t>Um filme emocionante, com atuações brilhantes e uma história envolvente que prende a atenção do espectador do início ao fim. A direção consegue criar uma atmosfera única, mesclando suspense e drama de forma magistral. Definitivamente um dos melhores filmes que vi nos últimos tempos.</t>
  </si>
  <si>
    <t>O filme tem uma história interessante e bem desenvolvida, com bons atuações dos protagonistas, mas peca na falta de originalidade e no desenrolar previsível. No geral, é um filme que entretém, mas não se destaca.</t>
  </si>
  <si>
    <t>Um filme emocionante que retrata de forma envolvente a trajetória de vida de um personagem complexo, com atuações impressionantes e uma trilha sonora marcante. No entanto, peca em alguns momentos pela narrativa arrastada e previsível.</t>
  </si>
  <si>
    <t>O filme aborda um tema instigante e atual de forma competente, com atuações marcantes e uma direção segura. No entanto, a narrativa poderia ser mais desenvolvida, deixando algumas pontas soltas ao final.</t>
  </si>
  <si>
    <t>O filme apresenta uma trama envolvente e surpreendente, com atuações marcantes. No entanto, a narrativa pode ser confusa em alguns momentos, dificultando a compreensão da história.</t>
  </si>
  <si>
    <t>Um filme emocionante que consegue capturar a essência da história real que ele retrata, com atuações poderosas e uma trilha sonora impactante. Apesar de algumas cenas previsíveis, a mensagem poderosa sobre resiliência e superação se destaca. Uma ótima opção para quem gosta de dramas inspiradores.</t>
  </si>
  <si>
    <t>O filme apresenta uma trama envolvente e bem construída, com atuações marcantes e uma direção impecável. A fotografia e a trilha sonora também se destacam, contribuindo para a atmosfera do longa. No entanto, o desfecho poderia ter sido mais surpreendente, deixando um leve impacto negativo na experiência do espectador.</t>
  </si>
  <si>
    <t>Um filme emocionante que retrata a vida dos personagens de forma real e envolvente. As atuações são incríveis e a trama é bem construída, prendendo a atenção do espectador do início ao fim.</t>
  </si>
  <si>
    <t>Um filme emocionante que conta a história de uma família em meio a um cenário pós-apocalíptico. As atuações dos personagens principais são muito boas e a trama é bem desenvolvida, prendendo a atenção do espectador do início ao fim.</t>
  </si>
  <si>
    <t>Um filme que mescla comédia e drama de forma equilibrada, com boas atuações e um roteiro envolvente. No entanto, a narrativa poderia ter sido mais aprofundada em alguns pontos, o que acabou deixando a trama um pouco rasa em alguns momentos.</t>
  </si>
  <si>
    <t>Um ótimo filme que explora de forma original e emocionante a história de um grupo de amigos durante a Segunda Guerra Mundial. As atuações são excepcionais e a direção consegue balancear perfeitamente os momentos de tensão com os de camaradagem. No entanto, o ritmo da narrativa poderia ser mais dinâmico em algumas partes.</t>
  </si>
  <si>
    <t>O filme é uma obra prima do cinema contemporâneo, com atuações impecáveis, uma trama envolvente e uma direção brilhante. A fotografia e a trilha sonora complementam perfeitamente a narrativa, criando uma experiência cinematográfica intensa e emocionante.</t>
  </si>
  <si>
    <t>Um filme emocionante e inspirador, com atuações marcantes e uma trilha sonora envolvente. A história cativa o espectador do início ao fim, trazendo reflexões profundas sobre a vida e as escolhas que fazemos. Vale a pena assistir e se emocionar com essa obra prima do cinema.</t>
  </si>
  <si>
    <t>Um filme emocionante que conta a história de um grupo de amigos em uma aventura épica para salvar o mundo. Com atuações incríveis e efeitos visuais impressionantes, o longa prende a atenção do espectador do início ao fim. No entanto, o roteiro poderia ter sido mais bem desenvolvido, deixando algumas pontas soltas ao longo da narrativa.</t>
  </si>
  <si>
    <t>Um filme com uma trama promissora e boas atuações, porém pecando no desenvolvimento dos personagens e com um final previsível.</t>
  </si>
  <si>
    <t>A narrativa envolvente e os personagens cativantes fazem deste filme uma experiência única e emocionante. A trama bem amarrada e a atuação brilhante do elenco garantem momentos de suspense e surpresa do início ao fim. Uma verdadeira obra-prima do cinema.</t>
  </si>
  <si>
    <t>O filme apresenta uma trama envolvente, com personagens complexos e bem desenvolvidos. A atuação do elenco é excelente, especialmente destacando-se a performance do ator principal. A direção é competente, criando uma atmosfera envolvente e cheia de suspense. No entanto, em alguns momentos a história se torna previsível e clichê, o que acaba diminuindo o impacto geral do filme.</t>
  </si>
  <si>
    <t>O filme traz uma história emocionante, com ótimas atuações e uma bela trilha sonora. No entanto, peca em alguns aspectos de desenvolvimento de personagens e ritmo da narrativa.</t>
  </si>
  <si>
    <t>O filme é um drama emocionante que aborda questões familiares de uma forma sensível e envolvente. As atuações são incríveis e a trama consegue prender a atenção do espectador do início ao fim. No entanto, em alguns momentos a narrativa pode parecer um pouco arrastada, o que pode afetar o ritmo da história. No geral, é uma obra que vale a pena ser assistida.</t>
  </si>
  <si>
    <t>O filme apresenta uma trama envolvente, com personagens cativantes e atuações marcantes. A direção consegue criar uma atmosfera de suspense e tensão do início ao fim, mantendo o espectador preso na história. Os efeitos visuais são impressionantes e contribuem para a imersão no universo criado. No entanto, o desfecho poderia ser mais bem desenvolvido, deixando algumas pontas soltas. Mesmo assim, é uma obra cinematográfica imperdível para os fãs do gênero.</t>
  </si>
  <si>
    <t>Um filme emocionante e envolvente, com uma trama profunda e atuações marcantes. A direção habilidosa consegue transmitir todo o drama e suspense da história, prendendo a atenção do espectador do início ao fim.</t>
  </si>
  <si>
    <t>O filme possui uma narrativa envolvente e personagens consistentes, porém pecou em algumas situações clichês e previsíveis. A atuação do elenco é um ponto positivo, trazendo profundidade às emoções dos personagens. Apesar de sua previsibilidade, o filme consegue manter o espectador interessado até o final.</t>
  </si>
  <si>
    <t>Um filme emocionante que nos transporta para a década de 60, com atuações impecáveis e uma trilha sonora envolvente. A narrativa cativante e a direção precisa fazem deste filme uma obra-prima do cinema.</t>
  </si>
  <si>
    <t>Um filme que mistura ação e comédia de forma equilibrada, com boas atuações e cenas de luta bem coreografadas. Apesar de alguns clichês e um roteiro previsível em alguns momentos, a química entre os protagonistas garante a diversão do início ao fim.</t>
  </si>
  <si>
    <t>O filme tem uma trama envolvente e cheia de reviravoltas, com atuações marcantes e uma direção competente. No entanto, o ritmo da narrativa pode ser lento em alguns momentos, prejudicando o desenvolvimento da história.</t>
  </si>
  <si>
    <t>O filme apresenta uma trama cativante e cheia de ação, porém peca na falta de desenvolvimento dos personagens principais, deixando o espectador sem conexão emocional com a história.</t>
  </si>
  <si>
    <t>O filme é uma obra-prima do suspense, com uma trama envolvente e surpreendente. As atuações dos protagonistas são incríveis, com destaque para a química entre eles. A direção e fotografia são impecáveis, criando uma atmosfera tensa e misteriosa. Mesmo com alguns clichês do gênero, o filme consegue se destacar pela originalidade e reviravoltas inesperadas. Uma experiência cinematográfica imperdível para os fãs do gênero.</t>
  </si>
  <si>
    <t>O filme apresenta uma trama envolvente e personagens bem desenvolvidos, com atuações marcantes. A direção e a fotografia contribuem para criar uma atmosfera única, tornando a experiência do espectador ainda mais impactante. Uma obra-prima do cinema contemporâneo.</t>
  </si>
  <si>
    <t>O filme é uma obra-prima do cinema, com uma trama envolvente e atuações impecáveis. A direção é excepcional, trazendo uma atmosfera única que prende a atenção do espectador do início ao fim.</t>
  </si>
  <si>
    <t>O filme aborda de forma impactante as consequências do consumo excessivo de tecnologia na sociedade atual, mostrando como as relações humanas são afetadas. As atuações são convincentes e a trama é bem desenvolvida, porém o desfecho poderia ter sido mais original e surpreendente. No geral, é uma obra que provoca reflexões interessantes.</t>
  </si>
  <si>
    <t>Um filme cativante que nos leva a refletir sobre a vida e o amor através da história de dois personagens complexos. A atuação dos protagonistas é convincente e emocionante, mantendo o espectador envolvido do início ao fim.</t>
  </si>
  <si>
    <t>Um filme emocionante e envolvente, que prende a atenção do espectador do início ao fim. Com uma atuação brilhante do elenco e uma trilha sonora marcante, esta obra consegue transmitir uma mensagem poderosa sobre amor e superação. Recomendo para quem gosta de dramas impactantes.</t>
  </si>
  <si>
    <t>Um filme cativante que aborda temas importantes de forma sensível e realista, porém, com alguns pontos fracos na execução.</t>
  </si>
  <si>
    <t>Um filme com uma trama interessante e bem desenvolvida, mas que pecou um pouco na execução, principalmente em relação à atuação dos atores e à conexão emocional com o público. No entanto, a direção consegue manter o espectador envolvido até o final, tornando a experiência satisfatória.</t>
  </si>
  <si>
    <t>O filme apresenta uma trama interessante, porém com um ritmo lento. As atuações dos protagonistas são convincentes, mas o desenvolvimento dos personagens secundários deixa a desejar. A direção é competente, com destaque para a fotografia que contribui para a ambientação da história. No entanto, o desfecho do filme deixa algumas pontas soltas, o que pode frustrar parte do público.</t>
  </si>
  <si>
    <t>Um filme emocionante que retrata de forma brilhante a história de superação de um grupo de pessoas em busca de seus sonhos. Com atuações impecáveis e uma trilha sonora envolvente, o longa consegue cativar o espectador do início ao fim. No entanto, a história pode parecer um pouco previsível em alguns momentos, o que pode tirar um pouco do impacto da trama.</t>
  </si>
  <si>
    <t>Um filme emocionante e surpreendente que mistura elementos de drama e suspense de forma magistral. A atuação do elenco é extraordinária, especialmente a protagonista que entrega uma performance cativante. A trama envolvente prende a atenção do espectador do início ao fim, com reviravoltas inteligentes e um desfecho emocionante. Vale muito a pena assistir!</t>
  </si>
  <si>
    <t>Um filme surpreendente que explora de forma intensa a complexidade das relações humanas. Com um roteiro bem construído e atuações cativantes, a trama mantém o espectador intrigado do início ao fim. No entanto, a falta de ritmo em algumas cenas pode desviar um pouco a atenção. Mesmo assim, vale a pena assistir.</t>
  </si>
  <si>
    <t>Um filme emocionante que aborda temas importantes de forma sensível e bem executada, com atuações marcantes e uma trilha sonora envolvente. No entanto, a narrativa pode se tornar previsível em alguns momentos, o que impacta na experiência geral.</t>
  </si>
  <si>
    <t>Um filme emocionante e bem dirigido, que prende a atenção do espectador do início ao fim. Com atuações incríveis e uma trama envolvente, é uma obra-prima do cinema contemporâneo.</t>
  </si>
  <si>
    <t>O filme possui uma trama instigante e bem desenvolvida, com atuações marcantes e um final surpreendente. No entanto, a direção parece um pouco perdida em alguns momentos, prejudicando o ritmo da narrativa.</t>
  </si>
  <si>
    <t>Um filme emocionante e cativante que retrata de forma realista a luta de uma família para se manter unida em meio às dificuldades da vida. As atuações são brilhantes e a trilha sonora complementa perfeitamente cada cena, criando uma atmosfera envolvente. No entanto, o ritmo da história às vezes se torna um pouco arrastado, prejudicando o desenvolvimento de alguns personagens. No geral, vale a pena assistir.</t>
  </si>
  <si>
    <t>O filme apresenta uma trama envolvente e cheia de reviravoltas, com atuações brilhantes e uma direção impecável. No entanto, algumas questões ficam em aberto ao final, deixando o espectador um pouco frustrado.</t>
  </si>
  <si>
    <t>Um filme emocionante que aborda temas profundos de forma tocante, com ótima atuação dos protagonistas. No entanto, o ritmo lento pode afastar alguns espectadores.</t>
  </si>
  <si>
    <t>Um filme emocionante que retrata de forma realista a jornada de superação de um atleta em busca de seus sonhos. A atuação do elenco é excepcional, com destaque para o protagonista, que entrega uma performance impressionante. A trilha sonora e a fotografia também contribuem para a imersão do espectador na história. No entanto, alguns momentos podem parecer previsíveis, mas isso não tira o brilho do filme como um todo.</t>
  </si>
  <si>
    <t>Um filme emocionante, que retrata de forma realista a vida de um grupo de amigos durante a adolescência. As atuações são convincentes e a trilha sonora é marcante. No entanto, o ritmo da narrativa é um pouco lento em alguns momentos, o que pode cansar parte da audiência. No geral, é uma obra que vale a pena ser assistida.</t>
  </si>
  <si>
    <t>Um filme emocionante que aborda temas complexos de forma sensível e impactante, com atuações incríveis e uma direção impecável. Uma obra-prima do cinema contemporâneo.</t>
  </si>
  <si>
    <t>O filme possui uma trama interessante e envolvente, com boas atuações e uma direção competente. No entanto, o ritmo da narrativa é um pouco lento em alguns momentos, o que pode desagradar quem procura por mais ação e reviravoltas constantes.</t>
  </si>
  <si>
    <t>Um filme emocionante, que aborda temas profundos de forma sensível e impactante. As atuações são brilhantes e a direção impecável. No entanto, a trama poderia ter sido mais bem desenvolvida em algumas partes.</t>
  </si>
  <si>
    <t>O filme é uma obra-prima cinematográfica, com uma narrativa envolvente e atuações brilhantes. A trilha sonora também merece destaque, criando uma atmosfera única. No entanto, o desfecho da história pode decepcionar alguns espectadores, que esperavam um desfecho mais surpreendente. Mesmo assim, é um filme imperdível para os amantes de cinema.</t>
  </si>
  <si>
    <t>Incrível filme, com uma história envolvente e atuações brilhantes. A direção é impecável e a trilha sonora complementa perfeitamente cada cena. Uma obra-prima do cinema.</t>
  </si>
  <si>
    <t>Um filme emocionante e inspirador que aborda questões importantes de forma sensível e envolvente. As atuações dos atores são incríveis e a trilha sonora complementa perfeitamente cada cena, criando um clima envolvente. No entanto, o ritmo em alguns momentos pode parecer um pouco lento, mas no geral, é uma obra cinematográfica excepcional.</t>
  </si>
  <si>
    <t>Um filme emocionante e envolvente, com uma trama surpreendente e atuações brilhantes. Apesar de alguns pontos previsíveis, a narrativa consegue prender a atenção do espectador do início ao fim.</t>
  </si>
  <si>
    <t>O filme apresenta uma trama envolvente, com ótimas atuações e um desfecho surpreendente. No entanto, a direção de arte e a fotografia poderiam ter sido mais exploradas para criar uma atmosfera mais impactante.</t>
  </si>
  <si>
    <t>O filme é uma emocionante história de amor entre dois jovens que enfrentam diversos desafios para ficarem juntos, com belas paisagens e uma trilha sonora envolvente. No entanto, o roteiro é previsível e alguns diálogos parecem forçados, o que acaba prejudicando o desenvolvimento da trama.</t>
  </si>
  <si>
    <t>Um filme emocionante que aborda questões familiares de forma sensível e realista. Apesar de alguns clichês, as atuações são cativantes e a trama envolvente.</t>
  </si>
  <si>
    <t>O filme apresenta uma trama interessante e bem desenvolvida, com atuações convincentes e ótima direção. No entanto, o ritmo pode ser um pouco lento em alguns momentos, o que pode cansar o espectador.</t>
  </si>
  <si>
    <t>Um filme com uma trama envolvente e personagens carismáticos, porém com algumas cenas clichês e previsíveis. A atuação do elenco principal é excelente, mas a direção poderia ter sido mais ousada. No geral, é uma boa opção para quem gosta de dramas românticos.</t>
  </si>
  <si>
    <t>Uma obra-prima cinematográfica que consegue misturar com maestria elementos de suspense, drama e ação. As atuações dos protagonistas são incríveis, assim como a direção e a fotografia. O desfecho surpreendente deixou o público extasiado. Definitivamente um filme imperdível.</t>
  </si>
  <si>
    <t>O filme é uma obra-prima do suspense, com uma trama envolvente e personagens cativantes. A atmosfera sombria e misteriosa criada pela direção é incrível, mantendo o espectador tenso do início ao fim. No entanto, o desfecho poderia ser mais impactante, deixando a desejar em relação ao desenvolvimento da história.</t>
  </si>
  <si>
    <t>O filme é uma obra-prima do cinema contemporâneo, com uma trama envolvente e personagens cativantes. A atuação dos atores é excepcional e a direção é impecável, criando uma atmosfera única que prende a atenção do espectador do início ao fim. Vale muito a pena assistir!</t>
  </si>
  <si>
    <t>Um filme frenético, cheio de ação e reviravoltas que prendem a atenção do espectador do início ao fim. As atuações são sólidas e a trama bem desenvolvida, porém alguns momentos parecem forçados e previsíveis, o que tira um pouco do brilho da obra.</t>
  </si>
  <si>
    <t>Um filme emocionante e impactante, que aborda de forma sensível a superação de desafios pessoais. A atuação dos atores é incrível e a trilha sonora contribui para criar uma atmosfera envolvente. Uma obra que com certeza tocará o coração do público.</t>
  </si>
  <si>
    <t>Uma crítica muito positiva, elogiando a trama envolvente, os efeitos especiais impressionantes e a atuação do elenco. Destaca a direção impecável e a química entre os personagens principais. Recomenda para quem gosta de filmes de ação e ficção científica.</t>
  </si>
  <si>
    <t>Um filme fascinante que consegue prender a atenção do espectador do início ao fim, com uma trama intrigante e atuações impecáveis. Vale a pena assistir!</t>
  </si>
  <si>
    <t>Um filme incrível que mistura ação, suspense e drama de uma forma envolvente. A atuação dos atores é excepcional e a trama bem construída mantém o espectador vidrado do início ao fim.</t>
  </si>
  <si>
    <t>Um filme envolvente que retrata de forma realista e emocionante a jornada de superação de um personagem principal cativante.</t>
  </si>
  <si>
    <t>O filme apresenta uma trama envolvente e bem desenvolvida, com atuações marcantes e uma direção competente. No entanto, o desfecho da história deixou a desejar, comprometendo o impacto final da obra.</t>
  </si>
  <si>
    <t>Um filme de ação com ótimas cenas de luta e uma trama envolvente, porém com algumas falhas no roteiro e atuações irregulares dos atores principais. Vale a pena assistir para os fãs do gênero.</t>
  </si>
  <si>
    <t>O filme possui uma trama envolvente e personagens carismáticos, porém apresenta alguns clichês e um desfecho previsível. A atuação do elenco principal se destaca, mas a trilha sonora poderia ser melhor explorada. No geral, é uma boa opção para quem gosta de dramas familiares.</t>
  </si>
  <si>
    <t>Um filme emocionante e instigante, com atuações excelentes e uma trama envolvente. Apesar de algumas falhas no roteiro, a direção impecável e a fotografia deslumbrante compensam e mantêm o espectador interessado até o final.</t>
  </si>
  <si>
    <t>Um enredo envolvente e bem desenvolvido, com atuações impressionantes que cativam o público do início ao fim. Um filme que merece ser visto para apreciar toda a sua profundidade.</t>
  </si>
  <si>
    <t>O filme apresenta uma trama envolvente, com personagens bem construídos e atuações brilhantes. A direção e a fotografia contribuem para criar uma atmosfera única, que prende a atenção do espectador do início ao fim. No entanto, a conclusão da história pode deixar um pouco a desejar para alguns, mas no geral, é uma obra cinematográfica de qualidade.</t>
  </si>
  <si>
    <t>O filme é uma obra-prima do cinema, com uma trama envolvente, atuações brilhantes e uma fotografia deslumbrante. A direção do filme é impecável, criando uma atmosfera única e cativante que prende a atenção do espectador do início ao fim.</t>
  </si>
  <si>
    <t>Um filme interessante que explora de forma criativa uma trama complexa com personagens cativantes. A narrativa prende a atenção do espectador do início ao fim, mas alguns pontos do enredo poderiam ter sido melhor desenvolvidos. No entanto, a atuação do elenco e a direção competente contribuem para uma experiência cinematográfica satisfatória.</t>
  </si>
  <si>
    <t>Filme emocionante e bem construído, com atuações brilhantes e uma trama envolvente que prende a atenção do espectador do início ao fim. Recomendo fortemente assistir.</t>
  </si>
  <si>
    <t>Um filme com uma trama envolvente e personagens cativantes, porém com alguns momentos previsíveis e um desfecho um pouco arrastado.</t>
  </si>
  <si>
    <t>Um filme emocionante e bem construído, que prende a atenção do espectador do início ao fim, com atuações marcantes e uma trama envolvente. No entanto, alguns clichês na narrativa impedem que alcance seu máximo potencial.</t>
  </si>
  <si>
    <t>O filme é um suspense de tirar o fôlego, com uma trama envolvente e reviravoltas surpreendentes. As atuações são impecáveis e a direção é primorosa, criando uma atmosfera de tensão do início ao fim. O desfecho é impactante e deixa o espectador refletindo sobre as diferentes facetas da natureza humana. Um filme que merece ser visto e apreciado.</t>
  </si>
  <si>
    <t>Um filme intrigante e bem construído, que prende a atenção do espectador do início ao fim. A atuação dos atores é excelente e a trama é cheia de reviravoltas surpreendentes. No entanto, o desfecho pode deixar um pouco a desejar para alguns espectadores.</t>
  </si>
  <si>
    <t>O filme apresenta uma trama interessante e bem desenvolvida, porém peca na atuação dos atores e nos efeitos especiais. Apesar disso, consegue entreter o espectador e manter o suspense até o último minuto.</t>
  </si>
  <si>
    <t>Um filme com uma história interessante e personagens cativantes, porém com alguns furos na trama e atuações fracas. Vale a pena assistir, mas não espere muito.</t>
  </si>
  <si>
    <t>O filme apresenta uma trama cativante e personagens bem desenvolvidos, porém com algumas falhas na execução e no ritmo da narrativa. A atuação dos atores é destaque, proporcionando momentos emocionantes. No entanto, a falta de originalidade em algumas cenas e o desfecho previsível acabam diminuindo o impacto geral da obra.</t>
  </si>
  <si>
    <t>Um filme emocionante e envolvente, que aborda questões profundas e importantes de forma sensível e impactante. A atuação dos atores é excepcional e a direção consegue transmitir toda a carga emocional da história de forma magistral. No entanto, a parte técnica deixa um pouco a desejar, com alguns problemas de ritmo e edição que podem distrair o espectador em alguns momentos.</t>
  </si>
  <si>
    <t>O filme é um verdadeiro clássico do cinema, com uma trama envolvente, atuações brilhantes e uma direção impecável. A história é cativante e emocionante do início ao fim, prendendo a atenção do espectador e deixando uma mensagem poderosa no final. Definitivamente, uma obra-prima que merece ser apreciada por todos os amantes do cinema.</t>
  </si>
  <si>
    <t>O filme tem uma trama envolvente, com atuações marcantes e uma direção impecável. No entanto, peca um pouco no desenvolvimento dos personagens secundários e na conclusão da história. No geral, é uma boa opção para quem gosta de suspense e ação.</t>
  </si>
  <si>
    <t>Um olhar profundo sobre a vida e os sentimentos de pessoas comuns, abordando temas universais de forma sensível e emocionante. A atuação dos atores é excelente e a direção soube explorar muito bem os diálogos e a fotografia para transmitir a mensagem da história.</t>
  </si>
  <si>
    <t>Um filme cativante e emocionante que aborda questões familiares e sociais de forma profunda. As atuações são incríveis e a trama bem construída mantém o espectador envolvido até o final.</t>
  </si>
  <si>
    <t>Um filme inspirador e emocionante que aborda a luta pela igualdade racial de forma intensa e impactante. As atuações são brilhantes e a direção consegue transmitir toda a carga emocional da história de forma magistral. No entanto, o ritmo por vezes pode ser arrastado, prejudicando a fluidez da narrativa.</t>
  </si>
  <si>
    <t>Um filme emocionante e envolvente que explora de forma criativa a jornada de um personagem em busca de redenção. Com atuações brilhantes e uma trilha sonora marcante, a história prende a atenção do espectador do início ao fim.</t>
  </si>
  <si>
    <t>Um filme cativante que nos faz refletir sobre as relações humanas e a passagem do tempo, com atuações incríveis e uma trilha sonora envolvente. No entanto, o final poderia ter sido mais bem desenvolvido para fechar com chave de ouro essa história complexa.</t>
  </si>
  <si>
    <t>Um filme emocionante que mistura suspense e drama de forma brilhante, com atuações marcantes e uma trama envolvente. Vale a pena ser assistido, mas o final pode deixar um pouco a desejar.</t>
  </si>
  <si>
    <t>O filme possui uma trama interessante e bem construída, com atuações convincentes e uma direção competente. No entanto, algumas cenas parecem arrastadas e a resolução do enredo poderia ter sido mais impactante. No geral, é uma boa opção para quem gosta de suspense.</t>
  </si>
  <si>
    <t>Um filme emocionante que aborda de forma sensível e realista a luta pela sobrevivência em um mundo pós-apocalíptico. As atuações são convincentes e a trama é envolvente, fazendo com que o espectador se prenda do início ao fim.</t>
  </si>
  <si>
    <t>O filme é uma obra-prima visual e emocionante, com uma trama complexa que mantém o espectador vidrado do início ao fim. As atuações são brilhantes e a direção é impecável, criando uma atmosfera envolvente e intrigante. No entanto, o final abrupto e sem explicação deixa um gosto amargo na boca, comprometendo o impacto geral da história.</t>
  </si>
  <si>
    <t>Um filme emocionante e bem interpretado, que aborda temas profundos de forma sensível e impactante. Apesar de alguns clichês, a trama consegue prender a atenção do espectador do início ao fim, culminando em um desfecho surpreendente.</t>
  </si>
  <si>
    <t>O filme possui uma trama envolvente, com atuações excelentes e uma direção impecável. No entanto, a narrativa poderia ser mais desenvolvida em alguns momentos, deixando o espectador com algumas dúvidas ao final da trama.</t>
  </si>
  <si>
    <t>Um filme sensível e emocionante que retrata de forma realista a luta de uma mãe para salvar seu filho. As atuações são impecáveis, especialmente de Charlize Theron, que entrega uma performance poderosa. A trama te prende do início ao fim, gerando uma conexão emocional com os personagens. Um drama que aborda temas complexos como maternidade e superação de maneira tocante e impactante.</t>
  </si>
  <si>
    <t>Incrível filme que conta uma história emocionante, com ótima atuação dos atores e uma trilha sonora envolvente. A direção e fotografia também se destacam, criando uma atmosfera única. Vale muito a pena assistir!</t>
  </si>
  <si>
    <t>O filme é interessante, com uma trama envolvente e atuações convincentes. No entanto, o ritmo lento da narrativa pode cansar alguns espectadores, prejudicando a experiência como um todo.</t>
  </si>
  <si>
    <t>Um filme emocionante que explora temas profundos sobre a vida e a morte, com atuações incríveis e uma trilha sonora envolvente. Apesar de alguns momentos mais lentos, a história consegue prender a atenção do espectador até o fim.</t>
  </si>
  <si>
    <t>A trama apresenta um enredo envolvente, cheio de reviravoltas que prendem a atenção do espectador do início ao fim. As atuações dos atores são excepcionais, com destaque para a performance do protagonista. A fotografia e a trilha sonora contribuem para criar uma atmosfera única, que intensifica a experiência do filme. No entanto, o desfecho poderia ter sido mais bem elaborado, deixando algumas pontas soltas. Mesmo assim, é uma obra cinematográfica que vale a pena ser conferida.</t>
  </si>
  <si>
    <t>Um filme emocionante, com uma história envolvente e atuações impressionantes. A trilha sonora é marcante, aumentando ainda mais a experiência do espectador. Porém, em alguns momentos, a narrativa se torna um pouco arrastada e previsível.</t>
  </si>
  <si>
    <t>O filme conseguiu cativar o público com uma trama envolvente, repleta de reviravoltas e personagens carismáticos. A atuação do elenco foi impecável, destacando-se pela química entre os protagonistas. A trilha sonora também contribuiu para criar a atmosfera perfeita, intensificando as emoções transmitidas durante toda a narrativa.</t>
  </si>
  <si>
    <t>Um filme com uma trama interessante, porém com atuações medianas e alguns furos no roteiro. Vale a pena assistir, mas não espere uma obra-prima.</t>
  </si>
  <si>
    <t>Um filme emocionante que aborda temas familiares de forma sensível, com atuações brilhantes e uma direção impecável. Vale a pena conferir.</t>
  </si>
  <si>
    <t>Uma história emocionante sobre a relação entre pai e filha, com atuações marcantes e uma trilha sonora envolvente. O filme consegue transmitir mensagens profundas sobre perdão e redenção, cativando o espectador do início ao fim.</t>
  </si>
  <si>
    <t>Um filme com uma trama envolvente, personagens complexos e uma direção impecável. O suspense é constante e a atuação do elenco é digna de aplausos. Uma verdadeira obra-prima do cinema.</t>
  </si>
  <si>
    <t>Um filme interessante, com uma trama envolvente e boas atuações, mas que poderia ter sido melhor desenvolvido em alguns aspectos. Ainda vale a pena assistir para quem gosta do gênero.</t>
  </si>
  <si>
    <t>Um filme envolvente e emocionante que aborda temas complexos de forma sensível e realista, com atuações memoráveis e uma trama bem construída. No entanto, a narrativa poderia ser mais ágil em alguns momentos.</t>
  </si>
  <si>
    <t>Um filme emocionante e bem dirigido, que prende a atenção do espectador do início ao fim. As atuações dos atores são excelentes, especialmente a do protagonista. No entanto, o roteiro poderia ter explorado melhor o desenvolvimento de alguns personagens secundários.</t>
  </si>
  <si>
    <t>O filme é uma emocionante história sobre superação e amizade, com atuações marcantes e uma trilha sonora envolvente. No entanto, o roteiro poderia ter sido mais desenvolvido, deixando algumas lacunas na narrativa. Mesmo assim, é um filme que vale a pena assistir, especialmente para quem gosta de dramas inspiradores.</t>
  </si>
  <si>
    <t>Um filme com uma história interessante e boa atuação dos atores principais, porém com problemas na direção e ritmo da narrativa, o que acabou prejudicando a experiência do espectador.</t>
  </si>
  <si>
    <t>Um filme que desperta emoções em cada cena, com uma trama envolvente e uma atuação excepcional do elenco. Apesar de alguns momentos previsíveis, a narrativa consegue manter o espectador interessado até o final.</t>
  </si>
  <si>
    <t>Um filme emocionante e bem construído, com atuações brilhantes e uma história envolvente que prende a atenção do espectador do início ao fim. A direção e a trilha sonora contribuem para criar uma atmosfera única, reforçando a força do enredo. Uma excelente escolha para quem busca um drama impactante.</t>
  </si>
  <si>
    <t>Um filme emocionante e cativante, que nos prende do início ao fim com sua trama envolvente e interpretações impecáveis dos atores principais. As cenas de ação são de tirar o fôlego, enquanto os momentos mais emocionais são profundamente tocantes. Uma obra-prima do cinema contemporâneo.</t>
  </si>
  <si>
    <t>O filme é uma emocionante história sobre perseverança e superação, com atuações memoráveis e uma trilha sonora envolvente. A direção consegue captar a essência do livro original, entregando uma obra cinematográfica de qualidade e impactante. Um filme que certamente vai tocar o coração do espectador e deixar uma marca duradoura.</t>
  </si>
  <si>
    <t>Um filme incrível, com atuações cativantes e uma história envolvente que prende a atenção do espectador do início ao fim. Os efeitos visuais são impressionantes e a trilha sonora contribui para criar uma atmosfera única. Definitivamente vale a pena assistir!</t>
  </si>
  <si>
    <t>O filme é uma obra-prima do suspense, com uma trama envolvente e reviravoltas surpreendentes. As atuações são impecáveis e a direção consegue criar uma atmosfera de tensão do início ao fim. Uma experiência cinematográfica incrível que mantém o espectador vidrado na tela.</t>
  </si>
  <si>
    <t>Um filme emocionante e envolvente, que prende a atenção do espectador do início ao fim. As atuações são brilhantes e a trama bem construída, com reviravoltas inesperadas. Um verdadeiro tesouro do cinema.</t>
  </si>
  <si>
    <t>O filme é uma obra-prima do cinema de suspense, com uma trama envolvente e personagens bem desenvolvidos. A atuação dos atores é excepcional e a direção consegue criar uma atmosfera de tensão do início ao fim. Vale a pena assistir para quem gosta do gênero.</t>
  </si>
  <si>
    <t>Um filme emocionante com uma história cativante, atuações envolventes e uma trilha sonora marcante. Uma obra que prende a atenção do espectador do início ao fim, com cenas impactantes e um desfecho surpreendente.</t>
  </si>
  <si>
    <t>O filme é uma obra-prima do cinema, com uma história envolvente, atuações incríveis e uma direção impecável. A trama mistura drama e suspense de forma brilhante, mantendo o espectador preso do início ao fim. No entanto, o ritmo lento em alguns momentos pode afastar os espectadores que buscam mais ação e reviravoltas constantes.</t>
  </si>
  <si>
    <t>Um filme surpreendente, com uma trama envolvente e personagens cativantes. As atuações são impecáveis e a direção consegue manter o suspense do início ao fim. Uma obra-prima do cinema moderno, que certamente vai deixar o espectador intrigado e refletindo após o seu desfecho.</t>
  </si>
  <si>
    <t>Um filme emocionante que nos faz refletir sobre a importância da família e das relações humanas. As atuações são incríveis e a trama envolvente prende a atenção do espectador do início ao fim.</t>
  </si>
  <si>
    <t>Um filme emocionante, com uma história envolvente e atuações excepcionais. A direção de arte e fotografia são impecáveis, criando uma atmosfera única. No entanto, o ritmo da narrativa pode ser lento em alguns momentos, prejudicando o fluir da história.</t>
  </si>
  <si>
    <t>Um filme emocionante e envolvente que aborda temas familiares com sensibilidade, contando com atuações brilhantes. Apesar de alguns clichês, a história consegue prender a atenção do público até o final.</t>
  </si>
  <si>
    <t>Um filme emocionante que explora a complexa jornada de autodescoberta de um personagem solitário, mostrando que a vida é cheia de surpresas e reviravoltas. As atuações são brilhantes e a direção impecável, cativando o espectador do início ao fim. Uma obra-prima do cinema contemporâneo.</t>
  </si>
  <si>
    <t>Uma animação divertida e cativante que mergulha no mundo das emoções de uma forma criativa e envolvente. Apesar de algumas previsibilidades na trama, o filme consegue transmitir mensagens importantes sobre o valor de todas as emoções, mesmo aquelas consideradas "negativas". Vale a pena assistir para refletir sobre nossos próprios sentimentos e como lidamos com eles.</t>
  </si>
  <si>
    <t>O filme aborda de forma sensível e realista a história de uma família disfuncional, trazendo personagens complexos e bem desenvolvidos. A atuação do elenco é impecável, especialmente a protagonista, que entrega uma performance emocionante. A trilha sonora contribui para a atmosfera do filme, intensificando as emoções transmitidas. Apesar de alguns momentos previsíveis, a narrativa prende a atenção do espectador do início ao fim, resultando em uma obra tocante e envolvente.</t>
  </si>
  <si>
    <t>Um filme emocionante, com uma trama envolvente e atuações excepcionais. A fotografia e a trilha sonora também merecem destaque, criando uma atmosfera única que prende a atenção do espectador do início ao fim. No entanto, a narrativa poderia ter sido mais bem desenvolvida em alguns momentos, deixando algumas pontas soltas. Mesmo assim, é uma obra que vale a pena ser vista pelos amantes do cinema.</t>
  </si>
  <si>
    <t>Um filme emocionante e impactante que aborda questões importantes de forma sensível e realista. A atuação dos atores é excelente e a direção consegue transmitir toda a intensidade da história. Recomendo assistir a todos que procuram um drama poderoso e envolvente.</t>
  </si>
  <si>
    <t>Um filme emocionante e cativante, que prende a atenção do início ao fim com uma história envolvente e atuações brilhantes. Os efeitos especiais são impressionantes e a trilha sonora contribui para criar uma atmosfera única. Vale a pena assistir e se emocionar com essa obra-prima.</t>
  </si>
  <si>
    <t>Um filme emocionante e inspirador, que retrata de forma sensível a luta de uma personagem em meio às adversidades da vida. A atuação dos atores é excepcional, assim como a trilha sonora envolvente que complementa perfeitamente as cenas. Uma obra cinematográfica impactante que vale a pena ser assistida.</t>
  </si>
  <si>
    <t>O filme é uma comédia romântica clichê, com uma trama previsível e atuações medianas. Apesar disso, consegue divertir e entreter, principalmente para quem gosta do gênero. Não traz nada de inovador, mas cumpre o seu papel de entreter por algumas horas.</t>
  </si>
  <si>
    <t>Este filme é simplesmente incrível! A atuação dos atores é excelente, a trilha sonora é envolvente e a história é cativante do início ao fim. As cenas de ação são muito bem feitas e a direção do filme é impecável. Uma verdadeira obra-prima do cinema.</t>
  </si>
  <si>
    <t>O filme apresenta uma trama envolvente, com atuações marcantes e uma direção competente, no entanto, o desfecho da história poderia ter sido mais elaborado. Mesmo assim, vale a pena assistir.</t>
  </si>
  <si>
    <t>O filme é emocionante, com uma trama bem elaborada e atuações convincentes. A fotografia é deslumbrante e a trilha sonora contribui para a imersão do espectador na história. No entanto, o ritmo em alguns momentos pode ser lento, o que pode desagradar alguns espectadores mais impacientes.</t>
  </si>
  <si>
    <t>Um filme cativante que prende a atenção do espectador do início ao fim, com uma trama emocionante e atuações brilhantes.</t>
  </si>
  <si>
    <t>Um filme com uma ótima premissa e boas atuações, mas que acaba perdendo o ritmo e se tornando previsível no decorrer da narrativa.</t>
  </si>
  <si>
    <t>Excelente filme, com uma trama envolvente e atuações brilhantes. A fotografia e a trilha sonora são de tirar o fôlego, criando uma atmosfera única. Imperdível para os amantes do gênero.</t>
  </si>
  <si>
    <t>Um filme emocionante, que aborda questões importantes sobre família e superação. As atuações são convincentes e a trama é bem desenvolvida, prendendo a atenção do espectador do início ao fim.</t>
  </si>
  <si>
    <t>O filme é uma obra-prima do suspense, com uma trama envolvente e reviravoltas surpreendentes. As atuações dos protagonistas são dignas de prêmios, e a direção consegue criar uma atmosfera de tensão do início ao fim. No entanto, o desfecho pode não agradar a todos os espectadores, deixando algumas pontas soltas. No geral, uma excelente experiência para os fãs do gênero.</t>
  </si>
  <si>
    <t>Um filme com uma história interessante e bem desenvolvida, mas que peca no ritmo e na atuação de alguns atores. Vale a pena assistir para quem gosta do gênero.</t>
  </si>
  <si>
    <t>Um filme impactante que retrata de forma realista a violência das gangues de Los Angeles. As atuações são excepcionais, principalmente do protagonista, que conseguiu transmitir toda a complexidade do personagem. A trama envolvente prende a atenção do espectador do início ao fim, mostrando as consequências devastadoras da vida nas ruas. No entanto, em alguns momentos a narrativa torna-se previsível, diminuindo o impacto emocional da história.</t>
  </si>
  <si>
    <t>Um filme emocionante que retrata de forma realista a luta de uma família pela sobrevivência em meio a um cenário pós-apocalíptico. As atuações são excepcionais, a trama é envolvente e a direção é impecável. No entanto, a narrativa poderia ser mais ágil em alguns momentos para manter o espectador ainda mais conectado com a história.</t>
  </si>
  <si>
    <t>Um filme emocionante e impactante que aborda temas importantes de forma sensível e realista. As atuações são brilhantes e a direção consegue criar uma atmosfera envolvente. No entanto, o ritmo da história pode ser um pouco lento em alguns momentos.</t>
  </si>
  <si>
    <t>Um filme emocionante, que conta a história de superação de uma família em meio aos desafios da vida. As atuações são incríveis e a trilha sonora envolvente. Recomendo para quem gosta de dramas familiares.</t>
  </si>
  <si>
    <t>Um filme que mistura comédia e drama de forma equilibrada, com um roteiro inteligente e atuações cativantes. No entanto, a falta de desenvolvimento de alguns personagens e um desfecho previsível acabam tirando um pouco do brilho da produção.</t>
  </si>
  <si>
    <t>Um filme emocionante que cativa o espectador desde o início, com uma trama envolvente e atuações impecáveis. No entanto, o desfecho poderia ter sido mais impactante para fechar com chave de ouro.</t>
  </si>
  <si>
    <t>Um filme emocionante que nos faz refletir sobre as complexidades da vida humana, com atuações excepcionais e uma trama envolvente. Vale a pena assistir.</t>
  </si>
  <si>
    <t>Um filme emocionante que cativa o espectador com ótimas atuações e uma trama envolvente. Apesar de alguns clichês, a narrativa bem construída e a direção impecável tornam a experiência cinematográfica memorável.</t>
  </si>
  <si>
    <t>O filme é um drama envolvente que retrata de forma sensível a relação entre pai e filho, explorando temas como perdão e redenção. As atuações são emocionantes e a trilha sonora é marcante, contribuindo para a construção das cenas impactantes. No entanto, o ritmo da narrativa pode ser lento em alguns momentos, prejudicando a fluidez da história.</t>
  </si>
  <si>
    <t>O filme apresenta uma trama bem desenvolvida e interessante, com ótimas atuações dos atores principais. No entanto, o ritmo lento em algumas partes pode cansar o espectador, além da falta de profundidade em alguns personagens secundários. Mesmo assim, vale a pena assistir para quem gosta do gênero.</t>
  </si>
  <si>
    <t>Um filme emocionante e envolvente, com uma trama bem desenvolvida e atuações impecáveis. No entanto, a falta de criatividade em certos momentos e o desfecho previsível acabam prejudicando a experiência geral.</t>
  </si>
  <si>
    <t>O filme é um verdadeiro espetáculo visual, com uma direção de arte deslumbrante e efeitos especiais incríveis. A atuação do elenco principal também se destaca, garantindo momentos emocionantes e envolventes. No entanto, a trama poderia ser mais desenvolvida em alguns pontos, deixando algumas lacunas na história. Mesmo assim, é uma obra que merece ser vista e apreciada.</t>
  </si>
  <si>
    <t>Um filme que apresenta uma trama interessante, porém falha na execução. As atuações são medianas e a direção deixa a desejar em alguns momentos, prejudicando o ritmo da narrativa. Apesar disso, a fotografia e a trilha sonora são pontos positivos que merecem destaque.</t>
  </si>
  <si>
    <t>Um emocionante filme que explora temas complexos com profundidade e sensibilidade, proporcionando uma experiência cinematográfica profunda e reflexiva.</t>
  </si>
  <si>
    <t>Uma resenha positiva ressaltando a qualidade da atuação dos atores principais e a trama envolvente do filme.</t>
  </si>
  <si>
    <t>Ótimo filme, com uma trama envolvente e atuações brilhantes. Destaque para a fotografia impecável e a trilha sonora emocionante. No entanto, o final poderia ter sido mais bem desenvolvido.</t>
  </si>
  <si>
    <t>Um filme cheio de ação e efeitos especiais impressionantes, porém com uma história fraca e diálogos pouco convincentes. Vale a pena assistir pelas cenas de luta bem coreografadas, mas não espere muito em termos de enredo.</t>
  </si>
  <si>
    <t>Um filme emocionante e bem construído, com atuações marcantes e uma história envolvente que prende o espectador do início ao fim.</t>
  </si>
  <si>
    <t>O filme apresenta uma trama instigante e bem construída, com personagens cativantes e atuações marcantes. No entanto, o desfecho da história deixa a desejar, com um desfecho previsível e pouco impactante.</t>
  </si>
  <si>
    <t>O filme apresenta uma trama interessante, porém é prejudicado por atuações exageradas e um roteiro pouco desenvolvido. A fotografia e a trilha sonora são pontos positivos, mas não conseguem salvar a produção de ser apenas mediana.</t>
  </si>
  <si>
    <t>Um filme emocionante que retrata de forma realista a luta de uma família para sobreviver em meio a um desastre natural. As atuações dos atores principais são intensas e cativantes, prendendo a atenção do espectador do início ao fim. A fotografia e a trilha sonora contribuem para a criação de uma atmosfera angustiante, fazendo com que o público se sinta parte da história. No entanto, o desfecho poderia ter sido mais bem desenvolvido, deixando algumas pontas soltas. No geral, é um filme que vale a pena ser assistido.</t>
  </si>
  <si>
    <t>Um filme emocionante e inspirador, com uma atuação excepcional do elenco e uma trilha sonora marcante. A história bem construída e os efeitos visuais impressionantes fazem deste filme uma obra-prima do gênero. Vale a pena assistir e se deixar envolver pela trama cativante.</t>
  </si>
  <si>
    <t>Um filme divertido, com uma trama envolvente e muitas cenas de ação. As atuações são convincentes e o roteiro é bem construído, mantendo o espectador interessado do início ao fim. No entanto, alguns clichês e previsibilidades podem incomodar os mais críticos. No geral, uma boa opção para quem busca entretenimento.</t>
  </si>
  <si>
    <t>O filme é uma obra-prima do suspense, com atuações brilhantes e uma trama envolvente que mantém o espectador grudado na tela do início ao fim. A direção é impecável, criando uma atmosfera de tensão que aumenta a cada cena. Os efeitos visuais e a trilha sonora contribuem para a experiência incrível que é assistir a esse filme.</t>
  </si>
  <si>
    <t>Um filme emocionante, com personagens cativantes e uma trama envolvente. A atuação dos atores é excelente e a direção consegue manter o ritmo e a tensão do início ao fim. No entanto, o desfecho da história poderia ser mais surpreendente e impactante. Mesmo assim, vale a pena assistir pela qualidade geral da produção.</t>
  </si>
  <si>
    <t>O filme apresenta uma trama envolvente e cheia de reviravoltas, com atuações impactantes dos protagonistas. No entanto, o desfecho da história deixou a desejar e algumas cenas pareceram forçadas. No geral, uma obra interessante, mas com espaço para melhorias.</t>
  </si>
  <si>
    <t>Um ótimo filme que prende a atenção do espectador do início ao fim, com uma história original e bem desenvolvida, e atuações excepcionais que contribuem para uma experiência cinematográfica memorável.</t>
  </si>
  <si>
    <t>Um filme de ação eletrizante, com uma trama envolvente e ótimas atuações. As cenas de luta são bem coreografadas e os efeitos especiais impressionam. Vale a pena assistir para quem gosta de adrenalina e suspense.</t>
  </si>
  <si>
    <t>Um filme emocionante que aborda temas profundos de forma sensível e realista, com atuações impecáveis e uma direção precisa. Uma obra que impacta e provoca reflexões sobre a vida e a morte.</t>
  </si>
  <si>
    <t>O filme apresenta uma trama confusa e mal desenvolvida, com atuações fracas e falta de conexão entre os personagens. A direção também deixa a desejar, não conseguindo criar uma atmosfera envolvente para o espectador. No entanto, a fotografia e os efeitos visuais são pontos positivos, trazendo um visual interessante para a obra.</t>
  </si>
  <si>
    <t>Um filme extremamente emocionante e cativante, com atuações incríveis e uma trama envolvente. As cenas de ação são empolgantes e a fotografia é deslumbrante. Um verdadeiro espetáculo para os fãs de cinema.</t>
  </si>
  <si>
    <t>Um filme emocionante, com atuações incríveis e uma trama envolvente que prende a atenção do espectador do início ao fim. A fotografia e a trilha sonora contribuem para criar uma atmosfera única, fazendo com que o público se conecte ainda mais com os personagens e suas jornadas.</t>
  </si>
  <si>
    <t>O filme é emocionante e envolvente, com uma ótima trama e personagens bem desenvolvidos. A atuação dos atores é incrível e a fotografia está impecável. Uma obra-prima do cinema.</t>
  </si>
  <si>
    <t>Um filme emocionante e envolvente, com uma trama bem construída e atuações cativantes. As cenas de ação são espetaculares e a trilha sonora é marcante. No entanto, o desfecho da história deixou um pouco a desejar, tornando o desfecho um tanto previsível. Mesmo assim, vale a pena assistir pela qualidade da produção.</t>
  </si>
  <si>
    <t>Um filme com uma trama interessante e bem desenvolvida, mas que deixa a desejar na qualidade da atuação dos atores. Mesmo assim, vale a pena assistir pela sua originalidade.</t>
  </si>
  <si>
    <t>Um filme emocionante e bem produzido, com atuações convincentes e uma trama envolvente. No entanto, a falta de originalidade em alguns momentos pode tirar um pouco do brilho da obra.</t>
  </si>
  <si>
    <t>O filme é uma obra-prima do gênero de suspense, com uma trama envolvente e cheia de reviravoltas surpreendentes. As atuações são brilhantes e a direção é impecável, criando uma atmosfera de tensão do início ao fim. Mesmo com alguns momentos previsíveis, a narrativa consegue manter o espectador preso, ansioso para descobrir o desfecho da história.</t>
  </si>
  <si>
    <t>O filme é emocionante e bem dirigido, com atuações marcantes dos protagonistas. A trama envolvente e a trilha sonora contribuem para uma experiência cinematográfica surpreendente.</t>
  </si>
  <si>
    <t>O filme é uma obra-prima visual, com uma trilha sonora envolvente e atuações marcantes. No entanto, o roteiro pode parecer confuso em alguns momentos, dificultando a compreensão da história.</t>
  </si>
  <si>
    <t>O filme é um reflexo da realidade nua e crua da sociedade atual, com personagens complexos e bem construídos. A trama é envolvente, mas poderia ter sido melhor desenvolvida em alguns momentos. As atuações também merecem destaque, trazendo uma carga emocional intensa para a história.</t>
  </si>
  <si>
    <t>O filme é uma obra de arte visualmente deslumbrante, com belas paisagens e efeitos especiais impressionantes. No entanto, a trama se perde em meio a tantos elementos extravagantes, tornando-se confusa em alguns momentos. Mesmo assim, vale a pena assistir pela experiência visual única que proporciona.</t>
  </si>
  <si>
    <t>Um filme cativante que mistura elementos de drama e suspense, com uma trama envolvente e atuações brilhantes. No entanto, a narrativa poderia ser mais desenvolvida em alguns pontos, deixando algumas pontas soltas e o final um tanto abrupto.</t>
  </si>
  <si>
    <t>Uma comédia romântica leve e divertida, com atuações carismáticas que cativam o espectador, porém com um enredo previsível e clichê. Vale a pena assistir para relaxar e se divertir, mas não espere grandes surpresas.</t>
  </si>
  <si>
    <t>O filme é uma obra-prima do cinema contemporâneo, com uma narrativa envolvente e atuações impecáveis. A fotografia e a trilha sonora contribuem para criar uma atmosfera única, que prende a atenção do espectador do início ao fim. Recomendo a todos os amantes de filmes de suspense e drama.</t>
  </si>
  <si>
    <t>O filme apresentou uma trama interessante e bem desenvolvida, com atuações convincentes. No entanto, o ritmo lento em algumas partes acabou tirando um pouco da intensidade da história. Mesmo assim, no geral, é uma obra que vale a pena ser assistida.</t>
  </si>
  <si>
    <t>Um filme intrigante que apresenta uma trama complexa e cheia de reviravoltas. As atuações dos protagonistas são convincentes e a direção consegue manter o suspense do início ao fim. No entanto, o desfecho pode deixar parte do público insatisfeito.</t>
  </si>
  <si>
    <t>O filme aborda de forma interessante um tema polêmico e atual, com boas atuações do elenco. No entanto, o ritmo lento da narrativa pode afastar parte do público que busca por mais ação e reviravoltas.</t>
  </si>
  <si>
    <t>O filme aborda de maneira sensível a história de uma jovem que luta contra uma doença terminal. As atuações são emocionantes e a trilha sonora intensifica ainda mais as emoções transmitidas. No entanto, o roteiro poderia ser mais original e a narrativa mais dinâmica, prendendo mais a atenção do público.</t>
  </si>
  <si>
    <t>Um filme emocionante que aborda questões importantes sobre a vida e a morte, mas que peca um pouco na execução. As atuações dos atores principais são excelentes e a trama possui momentos impactantes, no entanto, o roteiro poderia ter sido melhor desenvolvido para explorar todo o potencial da história.</t>
  </si>
  <si>
    <t>O filme aborda questões profundas sobre a vida e a morte, com cenas emocionantes e um final impactante. No entanto, a trama pode parecer arrastada em alguns momentos, e a atuação de alguns atores deixa a desejar.</t>
  </si>
  <si>
    <t>O filme é dinâmico e cheio de ação, com uma trama envolvente que mantém o espectador interessado do início ao fim. Os efeitos especiais são bem feitos e contribuem para a imersão na história. No entanto, alguns diálogos parecem forçados e a atuação de alguns atores deixa a desejar, o que acaba prejudicando a experiência como um todo.</t>
  </si>
  <si>
    <t>O filme é uma verdadeira obra-prima, com atuações incríveis e uma trama envolvente. A direção é impecável, criando uma atmosfera única que prende a atenção do espectador do início ao fim. Definitivamente um dos melhores filmes que já vi.</t>
  </si>
  <si>
    <t>O filme apresenta uma trama envolvente e bem desenvolvida, com atuações cativantes. No entanto, a falta de originalidade em certos aspectos e algumas cenas previsíveis acabam tirando um pouco do brilho da produção.</t>
  </si>
  <si>
    <t>Um enredo cativante que explora temas como amizade e superação, com atuações memoráveis e uma trilha sonora envolvente. No entanto, o ritmo da narrativa pode ser lento em alguns momentos, prejudicando o desenvolvimento da história.</t>
  </si>
  <si>
    <t>Um filme emocionante e bem dirigido que explora de forma sensível a jornada de autodescoberta de um jovem protagonista. A atuação do elenco é impecável e a trilha sonora complementa perfeitamente cada cena, criando uma atmosfera envolvente para o espectador. No entanto, a narrativa poderia ter sido mais desenvolvida em alguns pontos, deixando algumas lacunas na história.</t>
  </si>
  <si>
    <t>Um filme emocionante e envolvente que retrata de forma realista a vida de um grupo de amigos em meio aos desafios da juventude. Com atuações marcantes e um roteiro bem construído, a obra consegue prender a atenção do espectador do início ao fim, proporcionando momentos de reflexão e identificação com os personagens. No entanto, alguns clichês do gênero podem tornar a trama previsível em alguns momentos.</t>
  </si>
  <si>
    <t>Um filme surpreendente que mistura comédia e drama de forma magistral, com atuações brilhantes e um roteiro envolvente. Vale a pena assistir!</t>
  </si>
  <si>
    <t>Um filme emocionante, com uma narrativa envolvente e atuações excepcionais. A trilha sonora é arrebatadora e a direção impecável. Um verdadeiro mergulho no mundo dos sentimentos e das relações humanas. Altamente recomendado!</t>
  </si>
  <si>
    <t>O filme apresenta uma trama emocionante e bem construída, com atuações convincentes. No entanto, algumas cenas foram um pouco previsíveis, o que acabou diminuindo o impacto geral da história.</t>
  </si>
  <si>
    <t>Um filme emocionante que prende a atenção do espectador com sua trama envolvente e atuações marcantes. A direção de arte e a trilha sonora contribuem para criar uma atmosfera única, porém o desfecho pode deixar alguns espectadores insatisfeitos.</t>
  </si>
  <si>
    <t>Um filme que mistura diferentes gêneros, trazendo suspense, comédia e drama de forma equilibrada. As atuações são convincentes, especialmente a do protagonista. No entanto, o desenvolvimento da trama poderia ser mais dinâmico, com algumas cenas se arrastando mais do que o necessário. No geral, uma boa opção para quem procura por um filme leve e diversificado.</t>
  </si>
  <si>
    <t>Um filme emocionante que retrata de forma realista e sensível a luta de um grupo de soldados durante a Segunda Guerra Mundial. Com atuações incríveis e uma direção impecável, a obra consegue envolver o espectador do início ao fim, fazendo com que ele se conecte com os personagens e sinta toda a tensão e emoção presente nas cenas de guerra. Um filme que certamente ficará na memória de quem o assiste.</t>
  </si>
  <si>
    <t>O filme é cativante e emocionante, trazendo uma história envolvente e bem desenvolvida sobre os desafios de uma família em meio a uma grande crise. A atuação dos atores é incrível e a direção consegue construir uma atmosfera de tensão e drama de forma impecável. No entanto, a narrativa poderia ser um pouco mais dinâmica em determinados momentos, para manter o ritmo do filme.</t>
  </si>
  <si>
    <t>O filme é uma obra-prima do cinema contemporâneo, com uma trama envolvente, atuações impecáveis e uma direção magistral. A história consegue abordar temas profundos de forma sensível e impactante, prendendo a atenção do espectador do início ao fim. Uma verdadeira obra de arte que merece ser apreciada e admirada.</t>
  </si>
  <si>
    <t>Um filme com uma trama interessante e personagens cativantes, porém com alguns clichês e um desfecho previsível. A atuação do elenco e a direção são pontos fortes, mas a falta de originalidade na história acaba prejudicando a experiência. Vale a pena assistir para quem gosta do gênero, mas não espere ser surpreendido.</t>
  </si>
  <si>
    <t>O filme possui uma trama interessante e bem desenvolvida, porém pecou na atuação dos personagens principais, resultando em uma experiência um tanto quanto morna.</t>
  </si>
  <si>
    <t>O filme tem uma trama interessante e envolvente, com atuações convincentes dos personagens. No entanto, o ritmo da narrativa é um pouco lento em alguns momentos, o que pode desagradar quem busca mais ação e dinamismo. No geral, é uma boa opção para quem gosta de filmes mais reflexivos e com uma mensagem profunda.</t>
  </si>
  <si>
    <t>Um filme emocionante e cativante, com uma história envolvente e atuações excepcionais. Vale a pena assistir!</t>
  </si>
  <si>
    <t>O filme apresenta uma trama envolvente e bem construída, com atuações cativantes e uma direção certeira. No entanto, peca em alguns aspectos técnicos, como a edição e a fotografia, que poderiam ter sido mais exploradas para enriquecer a experiência do espectador.</t>
  </si>
  <si>
    <t>Um filme envolvente, com uma trama surpreendente e atuações incríveis. A direção é impecável, criando uma atmosfera única que prende a atenção do espectador do início ao fim.</t>
  </si>
  <si>
    <t>Um filme emocionante com uma trama envolvente e atuações marcantes, porém com algumas cenas arrastadas que poderiam ter sido melhor desenvolvidas.</t>
  </si>
  <si>
    <t>Um filme emocionante e impactante, que aborda temas importantes de forma delicada e profunda. A atuação dos atores é impecável, assim como a direção e fotografia. Recomendo assistir para refletir sobre questões sociais e humanas.</t>
  </si>
  <si>
    <t>Um filme incrível que explora temas complexos com profundidade e sensibilidade, com atuações cativantes e uma direção impecável. Apesar de alguns pontos fracos no roteiro, a narrativa e a cinematografia compensam e garantem uma experiência cinematográfica memorável.</t>
  </si>
  <si>
    <t>Um thriller envolvente que prende a atenção do espectador do início ao fim, com uma trama cheia de reviravoltas e um final surpreendente. As atuações são excelentes e a direção consegue criar uma atmosfera de suspense que deixa o público ansioso para descobrir o desfecho da história.</t>
  </si>
  <si>
    <t>Um filme emocionante e envolvente, que cativa o espectador do início ao fim com uma história cativante e atuações brilhantes.</t>
  </si>
  <si>
    <t>Um filme emocionante e poderoso, que aborda questões profundas e impactantes de forma sensível. As atuações são incríveis e a direção consegue envolver o espectador do início ao fim. No entanto, em alguns momentos a trama pode parecer um pouco arrastada, prejudicando o ritmo da narrativa.</t>
  </si>
  <si>
    <t>O filme apresenta uma trama instigante e cheia de reviravoltas, prendendo a atenção do espectador do início ao fim. As atuações são convincentes e a direção consegue criar uma atmosfera de suspense muito bem construída. No entanto, o desfecho da história pode deixar um pouco a desejar, com algumas pontas soltas e decisões questionáveis por parte dos personagens.</t>
  </si>
  <si>
    <t>Um filme emocionante que aborda temas sensíveis de forma tocante, com atuações excepcionais e uma direção impecável. No entanto, o roteiro poderia ter explorado melhor o desenvolvimento dos personagens.</t>
  </si>
  <si>
    <t>Um filme emocionante que aborda temas relevantes de forma sensível e impactante, com ótimas atuações e uma trilha sonora envolvente. No entanto, o ritmo da narrativa pode se arrastar em alguns momentos, prejudicando o desenvolvimento da história.</t>
  </si>
  <si>
    <t>Um filme com uma trama interessante e bem construída, porém com atuações medianas e pouca química entre os personagens principais. A direção se destaca, mas o roteiro deixa a desejar em alguns momentos.</t>
  </si>
  <si>
    <t>Um filme que apresenta uma narrativa interessante e boas atuações, mas que acaba pecando em alguns aspectos técnicos e em seu desfecho previsível.</t>
  </si>
  <si>
    <t>O filme apresenta uma trama emocionante e cheia de reviravoltas, com atuações impecáveis do elenco. No entanto, a narrativa por vezes se torna um pouco confusa, dificultando a compreensão da história.</t>
  </si>
  <si>
    <t>Um filme emocionante e inspirador que aborda de forma sensível a luta contra o preconceito racial e a busca por justiça. As atuações são excelentes e a trama bem desenvolvida, prendendo a atenção do espectador do início ao fim.</t>
  </si>
  <si>
    <t>O filme aborda de forma magistral questões filosóficas e existenciais, oferecendo uma reflexão profunda sobre a vida e a morte. O roteiro bem construído e a atuação cativante dos atores tornam a experiência cinematográfica envolvente e impactante.</t>
  </si>
  <si>
    <t>Um filme emocionante e inspirador. A atuação dos atores é excepcional e a direção consegue transmitir toda a carga emocional da história. O roteiro é bem construído e envolvente, prendendo a atenção do espectador do início ao fim. Certamente uma obra-prima que merece ser assistida.</t>
  </si>
  <si>
    <t>Um filme emocionante e envolvente que retrata a jornada de autoconhecimento de um personagem em meio a um cenário pós-apocalíptico. A atuação do elenco é brilhante e a trilha sonora contribui para a atmosfera sombria e melancólica da narrativa.</t>
  </si>
  <si>
    <t>O filme é uma aventura emocionante, com ótimos efeitos visuais e uma trama envolvente. As atuações dos protagonistas são cativantes e a trilha sonora contribui para criar uma atmosfera única. No entanto, o desfecho da história pode deixar alguns espectadores insatisfeitos.</t>
  </si>
  <si>
    <t>Um filme com atuações brilhantes e uma fotografia deslumbrante, porém com um roteiro um pouco confuso que acaba prejudicando o desenvolvimento da trama.</t>
  </si>
  <si>
    <t>Um filme emocionante que aborda questões profundas sobre a vida e a morte, com atuações impecáveis e uma direção envolvente que prende a atenção do espectador do início ao fim.</t>
  </si>
  <si>
    <t>Um filme impactante e emocionante que retrata de forma realista a luta de uma jovem para superar seus medos e traumas. As atuações são incríveis e a direção consegue transmitir toda a intensidade da história. Uma obra que certamente irá mexer com as emoções do espectador.</t>
  </si>
  <si>
    <t>O filme é uma obra-prima do cinema, com uma trama envolvente e atuações incríveis dos atores. A direção do filme é excepcional, criando uma atmosfera única e emocionante. No entanto, alguns aspectos do roteiro poderiam ter sido melhor desenvolvidos, o que diminui um pouco o impacto da história. No geral, é um filme que vale a pena ser assistido, mas com algumas ressalvas.</t>
  </si>
  <si>
    <t>Um filme emocionante que retrata de forma intensa a jornada de superação de um personagem em meio a uma realidade difícil. A atuação dos atores é excepcional, assim como a direção e a trilha sonora. A história cativa o espectador do início ao fim, oferecendo reflexões profundas sobre a vida e a resiliência humana.</t>
  </si>
  <si>
    <t>Um filme emocionante que mistura drama e suspense de forma magistral, com atuações excepcionais e uma trama envolvente que prende a atenção do espectador do início ao fim.</t>
  </si>
  <si>
    <t>O filme aborda temas importantes de forma sensível e envolvente, mas peca pela falta de desenvolvimento de alguns personagens. A atuação dos protagonistas é excelente e a trilha sonora contribui para a atmosfera emocionante da história.</t>
  </si>
  <si>
    <t>Um filme com uma trama confusa e um ritmo lento, porém com atuações brilhantes que conseguem prender a atenção do espectador.</t>
  </si>
  <si>
    <t>Um filme emocionante e surpreendente, com uma trama envolvente e atuações impecáveis. Vale a pena assistir para quem gosta de filmes que mexem com as emoções e deixam uma mensagem marcante.</t>
  </si>
  <si>
    <t>O filme apresenta uma trama interessante e um elenco talentoso, no entanto, a execução da história deixa a desejar em diversos aspectos. A falta de desenvolvimento dos personagens e alguns furos no roteiro prejudicam a experiência do espectador. No entanto, os efeitos visuais e a direção conseguem manter o público entretido até o final.</t>
  </si>
  <si>
    <t>Um filme envolvente, com uma trama complexa e personagens cativantes. A atuação do elenco é excepcional e a direção consegue criar uma atmosfera de suspense do início ao fim. Apesar de alguns momentos previsíveis, a história consegue surpreender e manter o interesse do espectador.</t>
  </si>
  <si>
    <t>O filme é fantástico e envolvente, com uma trama bem construída e atuações impecáveis. A fotografia e a trilha sonora são deslumbrantes, contribuindo para a atmosfera misteriosa e cativante da história. No entanto, o final poderia ter sido mais impactante e surpreendente.</t>
  </si>
  <si>
    <t>O filme é uma obra-prima visual que prende a atenção do início ao fim, com uma história envolvente e personagens cativantes. No entanto, o desfecho poderia ser mais bem trabalhado, deixando um pouco a desejar.</t>
  </si>
  <si>
    <t>Um filme emocionante e bem dirigido, com atuações fortes e uma trama envolvente que prende a atenção do espectador do início ao fim. No entanto, o desfecho poderia ter sido mais impactante para realmente fechar com chave de ouro.</t>
  </si>
  <si>
    <t>Um filme emocionante que consegue capturar a essência do livro original, com atuações incríveis e uma direção impecável. Uma adaptação fiel e emocionante que irá agradar tanto fãs quanto novos espectadores.</t>
  </si>
  <si>
    <t>Excelente filme, com uma trama envolvente, personagens cativantes e uma direção impecável. Vale a pena assistir!</t>
  </si>
  <si>
    <t>O filme é uma obra-prima visual, com cenários deslumbrantes e efeitos especiais impressionantes. No entanto, a narrativa é um pouco confusa e a atuação dos atores deixa a desejar em algumas cenas. Mesmo assim, vale a pena assistir pela beleza estética da produção.</t>
  </si>
  <si>
    <t>Um filme emocionante que aborda de forma sensível e realista a complexidade das relações familiares. As atuações são incríveis e a trama envolvente, prendendo o espectador do início ao fim. Recomendo assistir com um lenço ao lado, pois as emoções são intensas.</t>
  </si>
  <si>
    <t>O filme é uma obra-prima da sétima arte, com uma trama envolvente e atuações brilhantes. A direção é impecável, garantindo uma experiência cinematográfica única.</t>
  </si>
  <si>
    <t>O filme apresenta uma trama envolvente e bem desenvolvida, com atuações cativantes dos protagonistas e uma direção precisa. No entanto, o desfecho pode deixar o espectador um pouco frustrado, mostrando-se previsível em certos momentos.</t>
  </si>
  <si>
    <t>Um filme emocionante e impactante, que aborda temas importantes como superação, amor e amizade de forma sensível e realista. A atuação dos atores é incrível e a trilha sonora contribui para criar uma atmosfera envolvente. No entanto, o ritmo da história pode ser lento em alguns momentos, o que pode desanimar alguns espectadores.</t>
  </si>
  <si>
    <t>Um filme emocionante, com uma trama envolvente e atuações brilhantes. Uma história que prende a atenção do início ao fim, com um desfecho surpreendente e impactante.</t>
  </si>
  <si>
    <t>Um filme que se destaca pela excelente atuação do elenco, principalmente da protagonista, e pela história envolvente que prende a atenção do espectador do início ao fim. Apesar de algumas falhas no roteiro, a direção de arte e a trilha sonora contribuem para criar uma atmosfera única e marcante. Vale a pena assistir para quem gosta de filmes com uma abordagem mais complexa e reflexiva.</t>
  </si>
  <si>
    <t>Um filme emocionante, que explora temas profundos e complexos, com atuações excepcionais dos protagonistas. No entanto, a narrativa pode se tornar arrastada em alguns momentos, prejudicando o ritmo da história.</t>
  </si>
  <si>
    <t>Um filme emocionante que consegue prender a atenção do espectador do início ao fim, com ótimas atuações e uma história envolvente. Vale a pena assistir!</t>
  </si>
  <si>
    <t>O filme possui uma trama envolvente e personagens carismáticos, porém o final deixou a desejar, deixando algumas pontas soltas. A atuação do elenco principal é excelente, mas o roteiro poderia ter sido mais aprofundado.</t>
  </si>
  <si>
    <t>O filme é um drama intenso e emocionante, com atuações brilhantes e uma trama envolvente. No entanto, o ritmo lento em algumas partes pode desagradar alguns espectadores.</t>
  </si>
  <si>
    <t>Um filme de ação emocionante com uma trama envolvente e ótimas atuações. Um prato cheio para quem gosta de adrenalina e reviravoltas.</t>
  </si>
  <si>
    <t>O filme é uma emocionante história de amor e superação, com atuações impecáveis e uma trilha sonora envolvente. As cenas são bem construídas, com uma fotografia deslumbrante que cativa o espectador do início ao fim. Uma obra-prima do cinema que certamente irá mexer com as emoções de quem assistir. Imperdível!</t>
  </si>
  <si>
    <t>O filme apresenta uma trama interessante e bem construída, com atuações convincentes do elenco. No entanto, o ritmo da narrativa é um pouco lento e alguns momentos podem se tornar cansativos para o espectador.</t>
  </si>
  <si>
    <t>Um filme emocionante e bem produzido, com atuações surpreendentes e uma história envolvente que prende a atenção do espectador do início ao fim.</t>
  </si>
  <si>
    <t>Um filme emocionante e bem produzido, com atuações incríveis e uma trama envolvente que prende a atenção do espectador do início ao fim. Vale a pena assistir para quem gosta de dramas intensos.</t>
  </si>
  <si>
    <t>Um filme cativante que mistura humor e drama de forma equilibrada, com ótimas atuações e uma trama envolvente. No entanto, o desfecho da história poderia ter sido mais impactante. Mesmo assim, vale a pena assistir.</t>
  </si>
  <si>
    <t>Um filme emocionante que aborda temas importantes de forma sensível e impactante. As atuações dos protagonistas são dignas de destaque, por sua profundidade e realismo. A trama envolvente prende a atenção do espectador do início ao fim, tornando a experiência cinematográfica memorável. No entanto, alguns aspectos da narrativa poderiam ter sido mais explorados para enriquecer a história.</t>
  </si>
  <si>
    <t>Um filme cativante e emocionante que retrata de forma realista a jornada de superação de um personagem. A atuação do elenco é impecável e a trilha sonora contribui para a imersão do espectador na história. No entanto, o ritmo da narrativa pode ser um pouco lento em alguns momentos, o que pode tirar um pouco da empolgação. No geral, é um filme que vale a pena ser assistido.</t>
  </si>
  <si>
    <t>Uma resenha emocionante sobre o impacto do filme na vida dos espectadores, destacando a atuação dos atores e a qualidade da direção.</t>
  </si>
  <si>
    <t>Um filme com uma trama envolvente e personagens bem desenvolvidos, porém com alguns clichês que acabam prejudicando a originalidade da história.</t>
  </si>
  <si>
    <t>Um filme com uma trama envolvente e atuações excepcionais, porém com algumas falhas no desenvolvimento da história que podem deixar o espectador um pouco confuso. No geral, vale a pena assistir.</t>
  </si>
  <si>
    <t>O filme tem uma trama interessante e personagens cativantes, porém a execução deixa a desejar em alguns momentos, com elementos clichês e um ritmo arrastado.</t>
  </si>
  <si>
    <t>Ótimo filme que consegue equilibrar perfeitamente ação e drama, com atuações brilhantes dos protagonistas. A trama envolvente e os efeitos visuais impressionantes garantem uma experiência cinematográfica emocionante.</t>
  </si>
  <si>
    <t>O filme é uma obra prima do cinema de suspense, com uma trama envolvente e personagens bem desenvolvidos. A atuação do elenco é brilhante e a direção consegue manter a tensão do início ao fim. É um filme que prende a atenção do espectador do começo ao fim e com certeza vale a pena ser assistido.</t>
  </si>
  <si>
    <t>O filme apresenta uma trama envolvente e bem desenvolvida, com atuações brilhantes e uma direção impecável. Os efeitos visuais também são impressionantes, fazendo com que o espectador mergulhe por completo na história. No entanto, o desfecho pode deixar a desejar para alguns espectadores, que esperavam um final mais impactante.</t>
  </si>
  <si>
    <t>O filme possui uma trama envolvente, com atuações incríveis e uma direção impecável. No entanto, o ritmo em algumas partes pode ser um pouco lento, prejudicando a fluidez da narrativa.</t>
  </si>
  <si>
    <t>Um filme emocionante e envolvente, com uma trama bem construída e atuações memoráveis. A fotografia e a trilha sonora também são pontos altos, contribuindo para uma experiência cinematográfica que prende a atenção do espectador do início ao fim.</t>
  </si>
  <si>
    <t>Um filme envolvente, repleto de ação e suspense que prende a atenção do espectador do início ao fim. A atuação dos atores é impecável e a trama bem desenvolvida, porém o desfecho poderia ter sido mais surpreendente.</t>
  </si>
  <si>
    <t>Um filme surpreendente, que mistura suspense e ação de forma envolvente. As atuações são impecáveis e a trama é muito bem desenvolvida, mantendo o espectador interessado do início ao fim. No entanto, o desfecho poderia ter sido mais impactante para garantir um final memorável.</t>
  </si>
  <si>
    <t>Um filme emocionante e envolvente, com excelentes atuações e uma trama que prende a atenção do espectador do início ao fim. A direção e a fotografia são impecáveis, criando uma atmosfera única e cativante. No entanto, o desfecho da história poderia ter sido mais impactante, deixando um pouco a desejar nesse aspecto.</t>
  </si>
  <si>
    <t>O filme é uma obra-prima do suspense, com atuações brilhantes e uma trama que te prende do início ao fim. Os efeitos visuais e a trilha sonora também contribuem para criar uma atmosfera envolvente e assustadora. No entanto, o desfecho da história pode deixar alguns espectadores um pouco decepcionados, mas no geral é um filme que vale a pena ser assistido.</t>
  </si>
  <si>
    <t>Um filme emocionante e envolvente, com uma atuação incrível do elenco. A trama é bem construída e cheia de reviravoltas que mantém o espectador interessado do início ao fim.</t>
  </si>
  <si>
    <t>Um filme emocionante e belamente dirigido, que explora de forma profunda os sentimentos humanos e os desafios da vida. As atuações são impecáveis e a trama cativante, prendendo a atenção do espectador do início ao fim.</t>
  </si>
  <si>
    <t>Um filme surpreendente, com ótimas atuações e uma trama envolvente que prende a atenção do espectador do início ao fim.</t>
  </si>
  <si>
    <t>Um filme com atuações medianas e uma trama previsível, porém com belíssimas paisagens e fotografia impecável, que conseguem prender a atenção do espectador até o final.</t>
  </si>
  <si>
    <t>Um filme emocionante que retrata de forma sensível a história de uma família em meio a um drama pessoal. As atuações são convincentes e a trama prende a atenção do espectador do início ao fim.</t>
  </si>
  <si>
    <t>Um filme cativante, com uma história envolvente e personagens bem desenvolvidos. A trilha sonora é emocionante e a atuação dos atores é excelente, contribuindo para uma experiência cinematográfica memorável.</t>
  </si>
  <si>
    <t>Um filme emocionante, que aborda temas complexos de maneira sensível e realista. As atuações são incríveis e a direção consegue transmitir toda a intensidade das situações vividas pelos personagens. No entanto, o ritmo da narrativa pode ser um pouco lento em alguns momentos.</t>
  </si>
  <si>
    <t>Um filme cheio de ação e suspense, com atuações brilhantes e uma trama envolvente. O desfecho surpreendente garante que o espectador fique vidrado até o final.</t>
  </si>
  <si>
    <t>O filme traz uma trama envolvente, com personagens cativantes e bem desenvolvidos. A atuação do elenco é impecável, especialmente a da protagonista, que entrega uma performance intensa e emocionante. A direção é competente, construindo uma atmosfera de suspense e drama que prende a atenção do espectador do início ao fim.</t>
  </si>
  <si>
    <t>O filme é uma emocionante história de amor e superação ambientada durante a Segunda Guerra Mundial. Com atuações convincentes e uma direção impecável, o longa prende a atenção do espectador do início ao fim, tornando-se uma obra imperdível para os fãs do gênero.</t>
  </si>
  <si>
    <t>Um filme emocionante e envolvente, que aborda temas profundos de uma forma impactante. A atuação dos atores é excelente e a direção consegue transmitir toda a intensidade da história. No entanto, o ritmo em algumas partes pode tornar a narrativa um pouco arrastada, prejudicando a experiência do espectador.</t>
  </si>
  <si>
    <t>Um filme emocionante que aborda temas importantes como superação e amizade, mas que pecou um pouco no desenvolvimento dos personagens. A trama é envolvente e a atuação do elenco é surpreendente, garantindo momentos de tensão e emoção. No entanto, algumas cenas parecem um tanto forçadas e previsíveis, o que acaba prejudicando um pouco a experiência do espectador.</t>
  </si>
  <si>
    <t>Um filme emocionante, com atuações brilhantes e uma trama envolvente que prende a atenção do espectador do início ao fim. A direção e a cinematografia são impecáveis, criando uma atmosfera única que contribui para a narrativa impactante. Uma obra-prima do cinema.</t>
  </si>
  <si>
    <t>Uma obra cinematográfica fascinante, que explora questões profundas sobre a natureza humana e o universo, através de uma narrativa envolvente e visualmente deslumbrante. Os personagens são bem construídos e a atuação do elenco traz uma profundidade emocional incrível para a história. Um filme que vale a pena assistir e refletir sobre.</t>
  </si>
  <si>
    <t>Um filme que cativa desde o início, com uma narrativa envolvente e atuações impecáveis. A fotografia e a trilha sonora complementam a atmosfera do filme, tornando a experiência ainda mais emocionante. No entanto, o desfecho da trama poderia ter sido mais explorado, deixando algumas questões em aberto. Mesmo assim, é um filme que vale a pena ser assistido.</t>
  </si>
  <si>
    <t>Um filme que mistura ação e suspense de forma envolvente, com cenas impactantes e um roteiro bem amarrado que prende a atenção do espectador do início ao fim.</t>
  </si>
  <si>
    <t>O filme é emocionante e cativante, com atuações incríveis e uma trama envolvente. No entanto, o ritmo da narrativa pode ser um pouco lento em alguns momentos, o que pode afastar parte do público. Mesmo assim, é uma obra que vale a pena ser vista.</t>
  </si>
  <si>
    <t>Um filme emocionante e envolvente, que prende a atenção do espectador do início ao fim. Os personagens são bem desenvolvidos e a trama é cheia de reviravoltas surpreendentes. A atuação do elenco principal é incrível, trazendo uma profundidade e realismo às cenas. A direção impecável complementa a história de forma brilhante, fazendo deste filme uma obra-prima do cinema.</t>
  </si>
  <si>
    <t>Um filme emocionante que aborda de forma sensível questões familiares, com atuações marcantes e uma trilha sonora envolvente. No entanto, a história poderia ter sido mais desenvolvida em alguns pontos, deixando o espectador com algumas perguntas sem resposta.</t>
  </si>
  <si>
    <t>O filme apresenta uma trama intrigante, repleta de reviravoltas e suspense, porém pecando em alguns momentos com diálogos fracos e atuações pouco convincentes. Apesar disso, a direção de arte é impecável e a trilha sonora envolvente, garantindo uma experiência visual e auditiva marcante.</t>
  </si>
  <si>
    <t>Um filme emocionante que aborda de forma sensível temas difíceis, como a perda e a superação. As atuações são excelentes e a trilha sonora contribui para a atmosfera envolvente da história. No entanto, alguns aspectos do roteiro poderiam ter sido mais desenvolvidos, o que impactou um pouco na narrativa. Mesmo assim, é uma obra que vale a pena assistir.</t>
  </si>
  <si>
    <t>Um filme emocionante que aborda de forma sensível a jornada de autodescoberta de um jovem personagem. Com uma narrativa envolvente e atuações cativantes, a obra consegue prender a atenção do espectador do início ao fim, explorando temas profundos como amizade, sacrifício e redenção.</t>
  </si>
  <si>
    <t>Um filme emocionante que aborda temas profundos de forma intensa, com atuações marcantes e uma trilha sonora envolvente.</t>
  </si>
  <si>
    <t>Um filme emocionante e realista, que aborda de forma sensível a questão da discriminação racial. As atuações são excelentes, destacando-se a performance do protagonista. No entanto, o ritmo da narrativa é um pouco lento em alguns momentos, o que pode cansar o espectador. No geral, vale a pena assistir pela sua mensagem impactante.</t>
  </si>
  <si>
    <t>O filme apresenta uma trama instigante e bem desenvolvida, porém pecando na execução de algumas cenas de ação. A atuação dos atores é convincente e o roteiro consegue manter o público engajado até o desfecho. No entanto, a falta de originalidade em determinados momentos e a previsibilidade de certos acontecimentos acabam prejudicando a experiência como um todo.</t>
  </si>
  <si>
    <t>O filme é uma aventura empolgante, cheia de ação e efeitos especiais impressionantes, que prendem a atenção do espectador. No entanto, a trama pode parecer previsível em alguns momentos, prejudicando um pouco a experiência como um todo.</t>
  </si>
  <si>
    <t>O filme apresenta uma trama envolvente e cheia de reviravoltas, com atuações marcantes e uma direção impecável. No entanto, o desfecho da história pode ser considerado previsível e clichê, o que acaba tirando um pouco do brilho da obra.</t>
  </si>
  <si>
    <t>Um filme emocionante que aborda temas complexos de forma sensível, com atuações excepcionais e uma direção impecável. No entanto, o ritmo da narrativa pode ser lento em alguns momentos, o que pode afastar parte do público.</t>
  </si>
  <si>
    <t>Um filme emocionante que aborda questões familiares de forma sensível, com atuações marcantes e uma trama envolvente. Apesar de algumas cenas previsíveis, a mensagem geral e o desenvolvimento dos personagens compensam. Vale a pena assistir!</t>
  </si>
  <si>
    <t>Um filme cheio de ação e efeitos especiais impressionantes, mas que falha em desenvolver personagens cativantes e uma história envolvente. Vale a pena assistir se você gosta de muita adrenalina e cenas de luta bem coreografadas.</t>
  </si>
  <si>
    <t>O filme possui uma história interessante e bem desenvolvida, mas a atuação dos atores deixou a desejar. Além disso, a direção não soube explorar todo o potencial do roteiro, resultando em um filme que poderia ter sido melhor se tivesse sido conduzido de forma diferente.</t>
  </si>
  <si>
    <t>Um filme emocionante e envolvente que conta a história de uma família lutando para sobreviver em meio a um desastre natural. As atuações são convincentes e a trama mantém o espectador vidrado do início ao fim, porém peca em alguns momentos com diálogos um pouco previsíveis e clichês.</t>
  </si>
  <si>
    <t>Um filme tocante e emocionante que aborda questões profundas sobre a relação entre pais e filhos. As atuações são excelentes e a trama bem construída, prendendo a atenção do espectador do início ao fim. Vale a pena assistir!</t>
  </si>
  <si>
    <t>O filme possui uma trama interessante e bem construída, com atuações convincentes. No entanto, a direção e a edição deixam a desejar, prejudicando o ritmo da narrativa.</t>
  </si>
  <si>
    <t>Um filme de suspense com uma trama bem construída e reviravoltas interessantes, porém com atuações irregulares que acabam prejudicando a qualidade da produção.</t>
  </si>
  <si>
    <t>O filme é uma emocionante história de amor, repleta de reviravoltas e surpresas. Os atores entregam performances incríveis, cativando o público do início ao fim. Apesar de alguns clichês presentes no enredo, a trama consegue prender a atenção e emocionar. Uma ótima opção para quem busca um romance envolvente.</t>
  </si>
  <si>
    <t>Um longa-metragem emocionante e envolvente, que prende a atenção do espectador do início ao fim. A atuação dos atores é excelente e a trama bem desenvolvida. No entanto, o desfecho poderia ser mais impactante para gerar uma maior reflexão após o término do filme.</t>
  </si>
  <si>
    <t>Um filme com uma história emocionante e atuações marcantes, porém com alguns problemas de ritmo que acabam prejudicando a experiência do espectador. Vale a pena assistir, mas não é uma obra-prima.</t>
  </si>
  <si>
    <t>O filme é uma obra-prima do cinema contemporâneo, com atuações brilhantes, trama envolvente e um desfecho surpreendente. Vale a pena ser assistido.</t>
  </si>
  <si>
    <t>Um filme emocionante que aborda temas importantes de forma sensível e impactante. As atuações são excepcionais e a direção consegue criar uma atmosfera envolvente do início ao fim. Uma obra que vai além do entretenimento, deixando uma reflexão profunda sobre questões universais.</t>
  </si>
  <si>
    <t>Um filme emocionante que aborda de forma sensível a relação entre pai e filho, destacando a importância do perdão e recomeço. No entanto, a trama poderia ter sido mais desenvolvida, com algumas cenas parecendo fora de lugar.</t>
  </si>
  <si>
    <t>Um filme emocionante e bem dirigido, com atuações marcantes e uma trilha sonora envolvente. No entanto, a trama poderia ter sido mais aprofundada em certos pontos, deixando algumas lacunas na história.</t>
  </si>
  <si>
    <t>Um filme emocionante e impactante que aborda temas como superação e resiliência de forma genuína. As atuações dos protagonistas são cativantes e a trilha sonora contribui para a atmosfera envolvente da trama.</t>
  </si>
  <si>
    <t>Um filme emocionante com atuações marcantes e uma trama envolvente que mantém o espectador preso do início ao fim. A narrativa bem construída e os efeitos visuais impressionantes garantem uma experiência cinematográfica imperdível.</t>
  </si>
  <si>
    <t>O filme apresenta uma trama envolvente, repleta de reviravoltas e atuações impecáveis. A direção de arte e a fotografia também se destacam, criando uma atmosfera única que prende a atenção do espectador do início ao fim.</t>
  </si>
  <si>
    <t>O filme é uma obra-prima visual, com efeitos especiais impressionantes e uma história cativante. No entanto, a atuação dos atores deixa a desejar em algumas cenas, e o ritmo da narrativa é um pouco lento. No geral, é um filme que vale a pena ser assistido, principalmente para os fãs do gênero.</t>
  </si>
  <si>
    <t>O filme traz uma trama envolvente e personagens carismáticos, mas peca em alguns aspectos técnicos e na execução de algumas cenas. No geral, é uma obra que entretém e funciona bem como um filme de ação.</t>
  </si>
  <si>
    <t>O filme apresenta uma trama envolvente e personagens cativantes, porém pecou na execução de algumas cenas de ação que acabaram parecendo forçadas. No entanto, a atuação do elenco principal foi excepcional, tornando a narrativa mais interessante e emocionante.</t>
  </si>
  <si>
    <t>Um filme envolvente e emocionante, com uma narrativa intrigante e atuações brilhantes que prendem a atenção do espectador do início ao fim. No entanto, a falta de desenvolvimento de alguns personagens e algumas cenas previsíveis acabam prejudicando a experiência geral.</t>
  </si>
  <si>
    <t>Média</t>
  </si>
  <si>
    <t>nota das resenhas</t>
  </si>
  <si>
    <t>lucro bruto</t>
  </si>
  <si>
    <t>retorno</t>
  </si>
  <si>
    <t>Suspense</t>
  </si>
  <si>
    <t>Ano de lançamento</t>
  </si>
  <si>
    <t>Classificação etária</t>
  </si>
  <si>
    <t>Retorno do orçamento</t>
  </si>
  <si>
    <t>Bilheteria</t>
  </si>
  <si>
    <t>Investidos</t>
  </si>
  <si>
    <t>Geral</t>
  </si>
  <si>
    <t>Críticas</t>
  </si>
  <si>
    <t>Resenhas</t>
  </si>
  <si>
    <t>Nota média</t>
  </si>
  <si>
    <t>Bilheteria média</t>
  </si>
  <si>
    <t>Custo médio por filme</t>
  </si>
  <si>
    <t>O Rei Leão2</t>
  </si>
  <si>
    <t>Rótulos de Linha</t>
  </si>
  <si>
    <t>Total Geral</t>
  </si>
  <si>
    <t>(Tudo)</t>
  </si>
  <si>
    <t>Orçamento</t>
  </si>
  <si>
    <t>Avaliação</t>
  </si>
  <si>
    <t>Avaliação por orçamento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</si>
</sst>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_-[$$-409]* #,##0.00_ ;_-[$$-409]* \-#,##0.00\ ;_-[$$-409]* &quot;-&quot;??_ ;_-@_ "/>
    <numFmt numFmtId="165" formatCode="\$\ #,###\ &quot;mi&quot;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E8DCCC"/>
      <name val="Aptos Narrow"/>
      <family val="2"/>
      <scheme val="minor"/>
    </font>
    <font>
      <sz val="14"/>
      <color rgb="FFE8DCCC"/>
      <name val="Aptos Narrow"/>
      <family val="2"/>
      <scheme val="minor"/>
    </font>
    <font>
      <sz val="28"/>
      <color rgb="FFE8DCCC"/>
      <name val="Aptos Narrow"/>
      <family val="2"/>
      <scheme val="minor"/>
    </font>
    <font>
      <sz val="36"/>
      <color rgb="FFE8DCCC"/>
      <name val="Aptos Narrow"/>
      <family val="2"/>
      <scheme val="minor"/>
    </font>
    <font>
      <b/>
      <sz val="32"/>
      <color rgb="FFE8DCCC"/>
      <name val="Aptos Narrow"/>
      <family val="2"/>
      <scheme val="minor"/>
    </font>
    <font>
      <b/>
      <sz val="36"/>
      <color rgb="FFE8DCCC"/>
      <name val="Aptos Narrow"/>
      <family val="2"/>
      <scheme val="minor"/>
    </font>
    <font>
      <b/>
      <sz val="11"/>
      <color rgb="FFE8DCCC"/>
      <name val="Aptos Narrow"/>
      <family val="2"/>
      <scheme val="minor"/>
    </font>
    <font>
      <b/>
      <sz val="36"/>
      <color rgb="FF97A781"/>
      <name val="Aptos Narrow"/>
      <family val="2"/>
      <scheme val="minor"/>
    </font>
    <font>
      <b/>
      <sz val="32"/>
      <color rgb="FF97A781"/>
      <name val="Aptos Narrow"/>
      <family val="2"/>
      <scheme val="minor"/>
    </font>
    <font>
      <sz val="14"/>
      <color rgb="FF97A781"/>
      <name val="Aptos Narrow"/>
      <family val="2"/>
      <scheme val="minor"/>
    </font>
    <font>
      <sz val="48"/>
      <color rgb="FF141106"/>
      <name val="Aptos Narrow"/>
      <family val="2"/>
      <scheme val="minor"/>
    </font>
    <font>
      <sz val="11"/>
      <color rgb="FF201C0C"/>
      <name val="Aptos Narrow"/>
      <family val="2"/>
      <scheme val="minor"/>
    </font>
    <font>
      <b/>
      <sz val="28"/>
      <color rgb="FFE8DCCC"/>
      <name val="Aptos Narrow"/>
      <family val="2"/>
      <scheme val="minor"/>
    </font>
    <font>
      <b/>
      <sz val="14"/>
      <color rgb="FF97A781"/>
      <name val="Aptos Narrow"/>
      <family val="2"/>
      <scheme val="minor"/>
    </font>
    <font>
      <b/>
      <sz val="14"/>
      <color rgb="FFE8DCCC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u/>
      <sz val="22"/>
      <color rgb="FF97A78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201C0C"/>
        <bgColor indexed="64"/>
      </patternFill>
    </fill>
    <fill>
      <patternFill patternType="solid">
        <fgColor rgb="FF141106"/>
        <bgColor indexed="64"/>
      </patternFill>
    </fill>
    <fill>
      <patternFill patternType="solid">
        <fgColor rgb="FFE8DCCC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9" fontId="0" fillId="0" borderId="0" xfId="2" applyFont="1"/>
    <xf numFmtId="9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0" fontId="3" fillId="2" borderId="0" xfId="0" applyFont="1" applyFill="1"/>
    <xf numFmtId="0" fontId="3" fillId="3" borderId="0" xfId="0" applyFont="1" applyFill="1"/>
    <xf numFmtId="9" fontId="8" fillId="3" borderId="0" xfId="0" applyNumberFormat="1" applyFont="1" applyFill="1" applyAlignment="1">
      <alignment vertical="center"/>
    </xf>
    <xf numFmtId="9" fontId="10" fillId="3" borderId="0" xfId="0" applyNumberFormat="1" applyFont="1" applyFill="1" applyAlignment="1">
      <alignment vertical="center"/>
    </xf>
    <xf numFmtId="0" fontId="14" fillId="2" borderId="0" xfId="0" applyFont="1" applyFill="1"/>
    <xf numFmtId="0" fontId="5" fillId="2" borderId="0" xfId="0" applyFont="1" applyFill="1"/>
    <xf numFmtId="0" fontId="7" fillId="3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18" fillId="5" borderId="2" xfId="0" applyFont="1" applyFill="1" applyBorder="1"/>
    <xf numFmtId="0" fontId="0" fillId="6" borderId="1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7" borderId="5" xfId="0" applyFill="1" applyBorder="1"/>
    <xf numFmtId="0" fontId="0" fillId="7" borderId="0" xfId="0" applyFill="1"/>
    <xf numFmtId="0" fontId="18" fillId="7" borderId="4" xfId="0" applyFont="1" applyFill="1" applyBorder="1"/>
    <xf numFmtId="0" fontId="0" fillId="7" borderId="4" xfId="0" applyFill="1" applyBorder="1" applyAlignment="1">
      <alignment horizontal="left"/>
    </xf>
    <xf numFmtId="0" fontId="0" fillId="0" borderId="4" xfId="0" applyBorder="1" applyAlignment="1">
      <alignment horizontal="left"/>
    </xf>
    <xf numFmtId="0" fontId="18" fillId="7" borderId="6" xfId="0" applyFont="1" applyFill="1" applyBorder="1"/>
    <xf numFmtId="0" fontId="0" fillId="7" borderId="6" xfId="0" applyFill="1" applyBorder="1" applyAlignment="1">
      <alignment horizontal="left"/>
    </xf>
    <xf numFmtId="0" fontId="0" fillId="0" borderId="6" xfId="0" applyBorder="1" applyAlignment="1">
      <alignment horizontal="left"/>
    </xf>
    <xf numFmtId="9" fontId="18" fillId="5" borderId="2" xfId="2" applyFont="1" applyFill="1" applyBorder="1"/>
    <xf numFmtId="164" fontId="18" fillId="5" borderId="2" xfId="1" applyNumberFormat="1" applyFont="1" applyFill="1" applyBorder="1"/>
    <xf numFmtId="9" fontId="18" fillId="5" borderId="3" xfId="2" applyFont="1" applyFill="1" applyBorder="1"/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top"/>
    </xf>
    <xf numFmtId="164" fontId="7" fillId="3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 vertical="top"/>
    </xf>
    <xf numFmtId="0" fontId="13" fillId="4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top" wrapText="1"/>
    </xf>
    <xf numFmtId="0" fontId="12" fillId="3" borderId="0" xfId="0" applyFont="1" applyFill="1" applyAlignment="1">
      <alignment horizontal="center"/>
    </xf>
    <xf numFmtId="164" fontId="11" fillId="3" borderId="0" xfId="0" applyNumberFormat="1" applyFont="1" applyFill="1" applyAlignment="1">
      <alignment horizontal="center"/>
    </xf>
    <xf numFmtId="0" fontId="15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9" fontId="10" fillId="3" borderId="0" xfId="0" applyNumberFormat="1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9" fontId="9" fillId="3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17" fillId="3" borderId="0" xfId="0" applyFont="1" applyFill="1" applyAlignment="1">
      <alignment horizontal="center"/>
    </xf>
    <xf numFmtId="9" fontId="16" fillId="3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top"/>
    </xf>
    <xf numFmtId="164" fontId="11" fillId="2" borderId="0" xfId="0" applyNumberFormat="1" applyFont="1" applyFill="1" applyAlignment="1">
      <alignment horizontal="center"/>
    </xf>
    <xf numFmtId="0" fontId="12" fillId="2" borderId="0" xfId="0" applyFont="1" applyFill="1" applyAlignment="1">
      <alignment horizontal="center" vertical="top"/>
    </xf>
    <xf numFmtId="164" fontId="7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165" fontId="8" fillId="3" borderId="0" xfId="0" applyNumberFormat="1" applyFont="1" applyFill="1" applyAlignment="1">
      <alignment horizontal="center" vertical="center"/>
    </xf>
    <xf numFmtId="165" fontId="10" fillId="3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0" fillId="0" borderId="0" xfId="0" applyFont="1"/>
  </cellXfs>
  <cellStyles count="3">
    <cellStyle name="Moeda" xfId="1" builtinId="4"/>
    <cellStyle name="Normal" xfId="0" builtinId="0"/>
    <cellStyle name="Porcentagem" xfId="2" builtinId="5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alignment horizontal="left" vertical="bottom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8DCCC"/>
      <color rgb="FF141106"/>
      <color rgb="FF201C0C"/>
      <color rgb="FF97A781"/>
      <color rgb="FF25291B"/>
      <color rgb="FF28241C"/>
      <color rgb="FFE1DCCB"/>
      <color rgb="FF988C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Planilha3!$W$2</c:f>
              <c:strCache>
                <c:ptCount val="1"/>
                <c:pt idx="0">
                  <c:v>Avaliação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E8DCCC"/>
              </a:solidFill>
              <a:ln w="9525">
                <a:noFill/>
              </a:ln>
              <a:effectLst/>
            </c:spPr>
          </c:marker>
          <c:xVal>
            <c:numRef>
              <c:f>Planilha3!$V$3:$V$118</c:f>
              <c:numCache>
                <c:formatCode>General</c:formatCode>
                <c:ptCount val="116"/>
                <c:pt idx="0">
                  <c:v>125000000</c:v>
                </c:pt>
                <c:pt idx="1">
                  <c:v>160000000</c:v>
                </c:pt>
                <c:pt idx="2">
                  <c:v>97000000</c:v>
                </c:pt>
                <c:pt idx="3">
                  <c:v>97000000</c:v>
                </c:pt>
                <c:pt idx="4">
                  <c:v>11000000</c:v>
                </c:pt>
                <c:pt idx="5">
                  <c:v>11000000</c:v>
                </c:pt>
                <c:pt idx="6">
                  <c:v>110000000</c:v>
                </c:pt>
                <c:pt idx="7">
                  <c:v>90000000</c:v>
                </c:pt>
                <c:pt idx="8">
                  <c:v>839727</c:v>
                </c:pt>
                <c:pt idx="9">
                  <c:v>4500000</c:v>
                </c:pt>
                <c:pt idx="10">
                  <c:v>4500000</c:v>
                </c:pt>
                <c:pt idx="11">
                  <c:v>4500000</c:v>
                </c:pt>
                <c:pt idx="12">
                  <c:v>75000000</c:v>
                </c:pt>
                <c:pt idx="13">
                  <c:v>8000000</c:v>
                </c:pt>
                <c:pt idx="14">
                  <c:v>165000000</c:v>
                </c:pt>
                <c:pt idx="15">
                  <c:v>190000000</c:v>
                </c:pt>
                <c:pt idx="16">
                  <c:v>168000000</c:v>
                </c:pt>
                <c:pt idx="17">
                  <c:v>168000000</c:v>
                </c:pt>
                <c:pt idx="18">
                  <c:v>168000000</c:v>
                </c:pt>
                <c:pt idx="19">
                  <c:v>168000000</c:v>
                </c:pt>
                <c:pt idx="20">
                  <c:v>168000000</c:v>
                </c:pt>
                <c:pt idx="21">
                  <c:v>168000000</c:v>
                </c:pt>
                <c:pt idx="22">
                  <c:v>150000000</c:v>
                </c:pt>
                <c:pt idx="23">
                  <c:v>200000000</c:v>
                </c:pt>
                <c:pt idx="24">
                  <c:v>79000000</c:v>
                </c:pt>
                <c:pt idx="25">
                  <c:v>79000000</c:v>
                </c:pt>
                <c:pt idx="26">
                  <c:v>79000000</c:v>
                </c:pt>
                <c:pt idx="27">
                  <c:v>170000000</c:v>
                </c:pt>
                <c:pt idx="28">
                  <c:v>150000000</c:v>
                </c:pt>
                <c:pt idx="29">
                  <c:v>150000000</c:v>
                </c:pt>
                <c:pt idx="30">
                  <c:v>80000000</c:v>
                </c:pt>
                <c:pt idx="31">
                  <c:v>149000000</c:v>
                </c:pt>
                <c:pt idx="32">
                  <c:v>149000000</c:v>
                </c:pt>
                <c:pt idx="33">
                  <c:v>250000000</c:v>
                </c:pt>
                <c:pt idx="34">
                  <c:v>93000000</c:v>
                </c:pt>
                <c:pt idx="35">
                  <c:v>93000000</c:v>
                </c:pt>
                <c:pt idx="36">
                  <c:v>93000000</c:v>
                </c:pt>
                <c:pt idx="37">
                  <c:v>38000000</c:v>
                </c:pt>
                <c:pt idx="38">
                  <c:v>30000000</c:v>
                </c:pt>
                <c:pt idx="39">
                  <c:v>1000000</c:v>
                </c:pt>
                <c:pt idx="40">
                  <c:v>1000000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</c:numCache>
            </c:numRef>
          </c:xVal>
          <c:yVal>
            <c:numRef>
              <c:f>Planilha3!$W$3:$W$118</c:f>
              <c:numCache>
                <c:formatCode>General</c:formatCode>
                <c:ptCount val="116"/>
                <c:pt idx="0">
                  <c:v>0.55000000000000004</c:v>
                </c:pt>
                <c:pt idx="1">
                  <c:v>0.84</c:v>
                </c:pt>
                <c:pt idx="2">
                  <c:v>0.61</c:v>
                </c:pt>
                <c:pt idx="3">
                  <c:v>0.61</c:v>
                </c:pt>
                <c:pt idx="4">
                  <c:v>0.82</c:v>
                </c:pt>
                <c:pt idx="5">
                  <c:v>0.82</c:v>
                </c:pt>
                <c:pt idx="6">
                  <c:v>0.75</c:v>
                </c:pt>
                <c:pt idx="7">
                  <c:v>0.71</c:v>
                </c:pt>
                <c:pt idx="8">
                  <c:v>0.8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0.71</c:v>
                </c:pt>
                <c:pt idx="13">
                  <c:v>0.69</c:v>
                </c:pt>
                <c:pt idx="14">
                  <c:v>0.78</c:v>
                </c:pt>
                <c:pt idx="15">
                  <c:v>0.82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0.78</c:v>
                </c:pt>
                <c:pt idx="23">
                  <c:v>0.69</c:v>
                </c:pt>
                <c:pt idx="24">
                  <c:v>0.68</c:v>
                </c:pt>
                <c:pt idx="25">
                  <c:v>0.68</c:v>
                </c:pt>
                <c:pt idx="26">
                  <c:v>0.68</c:v>
                </c:pt>
                <c:pt idx="27">
                  <c:v>0.65</c:v>
                </c:pt>
                <c:pt idx="28">
                  <c:v>0.76</c:v>
                </c:pt>
                <c:pt idx="29">
                  <c:v>0.76</c:v>
                </c:pt>
                <c:pt idx="30">
                  <c:v>0.65</c:v>
                </c:pt>
                <c:pt idx="31">
                  <c:v>0.72</c:v>
                </c:pt>
                <c:pt idx="32">
                  <c:v>0.72</c:v>
                </c:pt>
                <c:pt idx="33">
                  <c:v>0.73</c:v>
                </c:pt>
                <c:pt idx="34">
                  <c:v>0.84</c:v>
                </c:pt>
                <c:pt idx="35">
                  <c:v>0.84</c:v>
                </c:pt>
                <c:pt idx="36">
                  <c:v>0.84</c:v>
                </c:pt>
                <c:pt idx="37">
                  <c:v>0.65</c:v>
                </c:pt>
                <c:pt idx="38">
                  <c:v>0.75</c:v>
                </c:pt>
                <c:pt idx="39">
                  <c:v>0.78</c:v>
                </c:pt>
                <c:pt idx="40">
                  <c:v>0.78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F2-4A09-82C7-D3FD01ADE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861487"/>
        <c:axId val="1682862447"/>
      </c:scatterChart>
      <c:valAx>
        <c:axId val="16828614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E8DCCC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8DCCC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2862447"/>
        <c:crosses val="autoZero"/>
        <c:crossBetween val="midCat"/>
      </c:valAx>
      <c:valAx>
        <c:axId val="168286244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E8DCCC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8DCCC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2861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F037B0F-A9F3-D4A4-DF13-F83F2FFFF00C}"/>
            </a:ext>
          </a:extLst>
        </xdr:cNvPr>
        <xdr:cNvSpPr/>
      </xdr:nvSpPr>
      <xdr:spPr>
        <a:xfrm>
          <a:off x="0" y="0"/>
          <a:ext cx="14630400" cy="7924800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370113</xdr:colOff>
      <xdr:row>44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D514B52-7B15-9072-70A3-51DA8ECD6DFA}"/>
            </a:ext>
          </a:extLst>
        </xdr:cNvPr>
        <xdr:cNvSpPr/>
      </xdr:nvSpPr>
      <xdr:spPr>
        <a:xfrm>
          <a:off x="0" y="0"/>
          <a:ext cx="2198913" cy="792480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387457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718B8911-7CE3-4478-8E28-30631AEE6235}"/>
            </a:ext>
          </a:extLst>
        </xdr:cNvPr>
        <xdr:cNvSpPr/>
      </xdr:nvSpPr>
      <xdr:spPr>
        <a:xfrm>
          <a:off x="9531457" y="0"/>
          <a:ext cx="5098943" cy="792480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247306</xdr:colOff>
      <xdr:row>17</xdr:row>
      <xdr:rowOff>95768</xdr:rowOff>
    </xdr:from>
    <xdr:to>
      <xdr:col>23</xdr:col>
      <xdr:colOff>140151</xdr:colOff>
      <xdr:row>20</xdr:row>
      <xdr:rowOff>107327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51779A5-578D-439F-A80B-6B52C8D37BAD}"/>
            </a:ext>
          </a:extLst>
        </xdr:cNvPr>
        <xdr:cNvSpPr txBox="1"/>
      </xdr:nvSpPr>
      <xdr:spPr>
        <a:xfrm>
          <a:off x="10000906" y="3157623"/>
          <a:ext cx="4160045" cy="551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3200" b="1">
              <a:solidFill>
                <a:srgbClr val="E1DCCB"/>
              </a:solidFill>
            </a:rPr>
            <a:t>Resenhas</a:t>
          </a:r>
          <a:endParaRPr lang="pt-BR" sz="1600" b="1">
            <a:solidFill>
              <a:srgbClr val="E1DCCB"/>
            </a:solidFill>
          </a:endParaRPr>
        </a:p>
      </xdr:txBody>
    </xdr:sp>
    <xdr:clientData/>
  </xdr:twoCellAnchor>
  <xdr:twoCellAnchor>
    <xdr:from>
      <xdr:col>16</xdr:col>
      <xdr:colOff>425900</xdr:colOff>
      <xdr:row>21</xdr:row>
      <xdr:rowOff>155874</xdr:rowOff>
    </xdr:from>
    <xdr:to>
      <xdr:col>22</xdr:col>
      <xdr:colOff>568775</xdr:colOff>
      <xdr:row>41</xdr:row>
      <xdr:rowOff>178990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C297744F-1042-310E-66D2-06367ACB89E2}"/>
            </a:ext>
          </a:extLst>
        </xdr:cNvPr>
        <xdr:cNvSpPr/>
      </xdr:nvSpPr>
      <xdr:spPr>
        <a:xfrm>
          <a:off x="10179500" y="3938165"/>
          <a:ext cx="3800475" cy="3625298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425394</xdr:colOff>
      <xdr:row>38</xdr:row>
      <xdr:rowOff>132758</xdr:rowOff>
    </xdr:from>
    <xdr:to>
      <xdr:col>22</xdr:col>
      <xdr:colOff>569281</xdr:colOff>
      <xdr:row>41</xdr:row>
      <xdr:rowOff>178990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BCB37366-BE71-7FAB-F043-956113393399}"/>
            </a:ext>
          </a:extLst>
        </xdr:cNvPr>
        <xdr:cNvSpPr/>
      </xdr:nvSpPr>
      <xdr:spPr>
        <a:xfrm>
          <a:off x="10178994" y="6976903"/>
          <a:ext cx="3801487" cy="586560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400">
              <a:solidFill>
                <a:srgbClr val="97A781"/>
              </a:solidFill>
            </a:rPr>
            <a:t>Resenha 1</a:t>
          </a:r>
          <a:endParaRPr lang="pt-BR" sz="1100">
            <a:solidFill>
              <a:srgbClr val="97A781"/>
            </a:solidFill>
          </a:endParaRPr>
        </a:p>
      </xdr:txBody>
    </xdr:sp>
    <xdr:clientData/>
  </xdr:twoCellAnchor>
  <xdr:twoCellAnchor>
    <xdr:from>
      <xdr:col>16</xdr:col>
      <xdr:colOff>567564</xdr:colOff>
      <xdr:row>7</xdr:row>
      <xdr:rowOff>41862</xdr:rowOff>
    </xdr:from>
    <xdr:to>
      <xdr:col>18</xdr:col>
      <xdr:colOff>515902</xdr:colOff>
      <xdr:row>13</xdr:row>
      <xdr:rowOff>114934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4936E5B6-8321-0264-D16F-9AF548AB67C8}"/>
            </a:ext>
          </a:extLst>
        </xdr:cNvPr>
        <xdr:cNvGrpSpPr/>
      </xdr:nvGrpSpPr>
      <xdr:grpSpPr>
        <a:xfrm>
          <a:off x="10321164" y="1302626"/>
          <a:ext cx="1167538" cy="1153726"/>
          <a:chOff x="10369214" y="1304159"/>
          <a:chExt cx="1162776" cy="1146834"/>
        </a:xfrm>
      </xdr:grpSpPr>
      <xdr:sp macro="" textlink="">
        <xdr:nvSpPr>
          <xdr:cNvPr id="5" name="Elipse 4">
            <a:extLst>
              <a:ext uri="{FF2B5EF4-FFF2-40B4-BE49-F238E27FC236}">
                <a16:creationId xmlns:a16="http://schemas.microsoft.com/office/drawing/2014/main" id="{12BA0C4B-A573-0073-988E-D23A20890CCD}"/>
              </a:ext>
            </a:extLst>
          </xdr:cNvPr>
          <xdr:cNvSpPr/>
        </xdr:nvSpPr>
        <xdr:spPr>
          <a:xfrm>
            <a:off x="10369214" y="1304159"/>
            <a:ext cx="1162776" cy="1146834"/>
          </a:xfrm>
          <a:prstGeom prst="ellipse">
            <a:avLst/>
          </a:prstGeom>
          <a:solidFill>
            <a:srgbClr val="E1DCCB"/>
          </a:solidFill>
          <a:ln>
            <a:solidFill>
              <a:srgbClr val="E1DCCB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CaixaDeTexto 13">
            <a:extLst>
              <a:ext uri="{FF2B5EF4-FFF2-40B4-BE49-F238E27FC236}">
                <a16:creationId xmlns:a16="http://schemas.microsoft.com/office/drawing/2014/main" id="{013E0D82-AC04-D2F4-BFE9-3971DA38CFE1}"/>
              </a:ext>
            </a:extLst>
          </xdr:cNvPr>
          <xdr:cNvSpPr txBox="1"/>
        </xdr:nvSpPr>
        <xdr:spPr>
          <a:xfrm>
            <a:off x="10557696" y="1526342"/>
            <a:ext cx="785812" cy="7024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4000"/>
              <a:t>69</a:t>
            </a:r>
            <a:endParaRPr lang="pt-BR" sz="1100"/>
          </a:p>
        </xdr:txBody>
      </xdr:sp>
    </xdr:grpSp>
    <xdr:clientData/>
  </xdr:twoCellAnchor>
  <xdr:twoCellAnchor>
    <xdr:from>
      <xdr:col>20</xdr:col>
      <xdr:colOff>477077</xdr:colOff>
      <xdr:row>7</xdr:row>
      <xdr:rowOff>41862</xdr:rowOff>
    </xdr:from>
    <xdr:to>
      <xdr:col>22</xdr:col>
      <xdr:colOff>425416</xdr:colOff>
      <xdr:row>13</xdr:row>
      <xdr:rowOff>114934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00E83495-8FEB-56CE-498D-4AFA361A75C5}"/>
            </a:ext>
          </a:extLst>
        </xdr:cNvPr>
        <xdr:cNvGrpSpPr/>
      </xdr:nvGrpSpPr>
      <xdr:grpSpPr>
        <a:xfrm>
          <a:off x="12669077" y="1302626"/>
          <a:ext cx="1167539" cy="1153726"/>
          <a:chOff x="12536998" y="1304159"/>
          <a:chExt cx="1162777" cy="1146834"/>
        </a:xfrm>
      </xdr:grpSpPr>
      <xdr:sp macro="" textlink="">
        <xdr:nvSpPr>
          <xdr:cNvPr id="6" name="Elipse 5">
            <a:extLst>
              <a:ext uri="{FF2B5EF4-FFF2-40B4-BE49-F238E27FC236}">
                <a16:creationId xmlns:a16="http://schemas.microsoft.com/office/drawing/2014/main" id="{FFC33002-9164-4511-9EAA-3C3A036D2959}"/>
              </a:ext>
            </a:extLst>
          </xdr:cNvPr>
          <xdr:cNvSpPr/>
        </xdr:nvSpPr>
        <xdr:spPr>
          <a:xfrm>
            <a:off x="12536998" y="1304159"/>
            <a:ext cx="1162777" cy="1146834"/>
          </a:xfrm>
          <a:prstGeom prst="ellipse">
            <a:avLst/>
          </a:prstGeom>
          <a:solidFill>
            <a:srgbClr val="E1DCCB"/>
          </a:solidFill>
          <a:ln>
            <a:solidFill>
              <a:srgbClr val="E1DCCB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CaixaDeTexto 14">
            <a:extLst>
              <a:ext uri="{FF2B5EF4-FFF2-40B4-BE49-F238E27FC236}">
                <a16:creationId xmlns:a16="http://schemas.microsoft.com/office/drawing/2014/main" id="{A1C5D7E1-7025-43F4-989B-E23118D70F1A}"/>
              </a:ext>
            </a:extLst>
          </xdr:cNvPr>
          <xdr:cNvSpPr txBox="1"/>
        </xdr:nvSpPr>
        <xdr:spPr>
          <a:xfrm>
            <a:off x="12725480" y="1526342"/>
            <a:ext cx="785812" cy="7024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4000"/>
              <a:t>51</a:t>
            </a:r>
          </a:p>
        </xdr:txBody>
      </xdr:sp>
    </xdr:grpSp>
    <xdr:clientData/>
  </xdr:twoCellAnchor>
  <xdr:twoCellAnchor>
    <xdr:from>
      <xdr:col>16</xdr:col>
      <xdr:colOff>35718</xdr:colOff>
      <xdr:row>4</xdr:row>
      <xdr:rowOff>10242</xdr:rowOff>
    </xdr:from>
    <xdr:to>
      <xdr:col>19</xdr:col>
      <xdr:colOff>440531</xdr:colOff>
      <xdr:row>6</xdr:row>
      <xdr:rowOff>102707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630E7303-87FD-6389-F605-4581A78E1E6A}"/>
            </a:ext>
          </a:extLst>
        </xdr:cNvPr>
        <xdr:cNvSpPr txBox="1"/>
      </xdr:nvSpPr>
      <xdr:spPr>
        <a:xfrm>
          <a:off x="9789318" y="730678"/>
          <a:ext cx="2233613" cy="452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800">
              <a:solidFill>
                <a:srgbClr val="E1DCCB"/>
              </a:solidFill>
            </a:rPr>
            <a:t>Geral</a:t>
          </a:r>
          <a:endParaRPr lang="pt-BR" sz="3200">
            <a:solidFill>
              <a:srgbClr val="E1DCCB"/>
            </a:solidFill>
          </a:endParaRPr>
        </a:p>
      </xdr:txBody>
    </xdr:sp>
    <xdr:clientData/>
  </xdr:twoCellAnchor>
  <xdr:twoCellAnchor>
    <xdr:from>
      <xdr:col>19</xdr:col>
      <xdr:colOff>511969</xdr:colOff>
      <xdr:row>4</xdr:row>
      <xdr:rowOff>10242</xdr:rowOff>
    </xdr:from>
    <xdr:to>
      <xdr:col>23</xdr:col>
      <xdr:colOff>390524</xdr:colOff>
      <xdr:row>6</xdr:row>
      <xdr:rowOff>102707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E8567FB6-EEA9-49C4-A380-B996D1BC606A}"/>
            </a:ext>
          </a:extLst>
        </xdr:cNvPr>
        <xdr:cNvSpPr txBox="1"/>
      </xdr:nvSpPr>
      <xdr:spPr>
        <a:xfrm>
          <a:off x="12094369" y="730678"/>
          <a:ext cx="2316955" cy="452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800">
              <a:solidFill>
                <a:srgbClr val="E1DCCB"/>
              </a:solidFill>
            </a:rPr>
            <a:t>Críticas</a:t>
          </a:r>
        </a:p>
      </xdr:txBody>
    </xdr:sp>
    <xdr:clientData/>
  </xdr:twoCellAnchor>
  <xdr:twoCellAnchor>
    <xdr:from>
      <xdr:col>5</xdr:col>
      <xdr:colOff>192627</xdr:colOff>
      <xdr:row>4</xdr:row>
      <xdr:rowOff>10242</xdr:rowOff>
    </xdr:from>
    <xdr:to>
      <xdr:col>13</xdr:col>
      <xdr:colOff>168814</xdr:colOff>
      <xdr:row>10</xdr:row>
      <xdr:rowOff>109195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8996D6B1-BA09-B9E4-514A-CFC325485837}"/>
            </a:ext>
          </a:extLst>
        </xdr:cNvPr>
        <xdr:cNvSpPr/>
      </xdr:nvSpPr>
      <xdr:spPr>
        <a:xfrm>
          <a:off x="3240627" y="730678"/>
          <a:ext cx="4852987" cy="11796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3200" b="1">
              <a:solidFill>
                <a:srgbClr val="E1DCCB"/>
              </a:solidFill>
            </a:rPr>
            <a:t>Nome</a:t>
          </a:r>
          <a:r>
            <a:rPr lang="pt-BR" sz="3200" b="1" baseline="0">
              <a:solidFill>
                <a:srgbClr val="E1DCCB"/>
              </a:solidFill>
            </a:rPr>
            <a:t> do filme por extenso, filme genérico: Parte 2</a:t>
          </a:r>
          <a:endParaRPr lang="pt-BR" sz="1100" b="1">
            <a:solidFill>
              <a:srgbClr val="E1DCCB"/>
            </a:solidFill>
          </a:endParaRPr>
        </a:p>
      </xdr:txBody>
    </xdr:sp>
    <xdr:clientData/>
  </xdr:twoCellAnchor>
  <xdr:twoCellAnchor>
    <xdr:from>
      <xdr:col>5</xdr:col>
      <xdr:colOff>132837</xdr:colOff>
      <xdr:row>10</xdr:row>
      <xdr:rowOff>146275</xdr:rowOff>
    </xdr:from>
    <xdr:to>
      <xdr:col>8</xdr:col>
      <xdr:colOff>219922</xdr:colOff>
      <xdr:row>16</xdr:row>
      <xdr:rowOff>8511</xdr:rowOff>
    </xdr:to>
    <xdr:grpSp>
      <xdr:nvGrpSpPr>
        <xdr:cNvPr id="35" name="Agrupar 34">
          <a:extLst>
            <a:ext uri="{FF2B5EF4-FFF2-40B4-BE49-F238E27FC236}">
              <a16:creationId xmlns:a16="http://schemas.microsoft.com/office/drawing/2014/main" id="{8AAF3351-1837-2DFE-9D38-260444A58620}"/>
            </a:ext>
          </a:extLst>
        </xdr:cNvPr>
        <xdr:cNvGrpSpPr/>
      </xdr:nvGrpSpPr>
      <xdr:grpSpPr>
        <a:xfrm>
          <a:off x="3180837" y="1947366"/>
          <a:ext cx="1915885" cy="942890"/>
          <a:chOff x="3550955" y="1964871"/>
          <a:chExt cx="1915885" cy="968827"/>
        </a:xfrm>
      </xdr:grpSpPr>
      <xdr:sp macro="" textlink="">
        <xdr:nvSpPr>
          <xdr:cNvPr id="27" name="CaixaDeTexto 26">
            <a:extLst>
              <a:ext uri="{FF2B5EF4-FFF2-40B4-BE49-F238E27FC236}">
                <a16:creationId xmlns:a16="http://schemas.microsoft.com/office/drawing/2014/main" id="{F67C3E35-53F0-9F9C-5731-3F533E38FEAF}"/>
              </a:ext>
            </a:extLst>
          </xdr:cNvPr>
          <xdr:cNvSpPr txBox="1"/>
        </xdr:nvSpPr>
        <xdr:spPr>
          <a:xfrm>
            <a:off x="3550955" y="1964871"/>
            <a:ext cx="1915885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E1DCCB"/>
                </a:solidFill>
              </a:rPr>
              <a:t>2024</a:t>
            </a:r>
            <a:endParaRPr lang="pt-BR" sz="1400" b="1">
              <a:solidFill>
                <a:srgbClr val="E1DCCB"/>
              </a:solidFill>
            </a:endParaRPr>
          </a:p>
        </xdr:txBody>
      </xdr:sp>
      <xdr:sp macro="" textlink="">
        <xdr:nvSpPr>
          <xdr:cNvPr id="33" name="CaixaDeTexto 32">
            <a:extLst>
              <a:ext uri="{FF2B5EF4-FFF2-40B4-BE49-F238E27FC236}">
                <a16:creationId xmlns:a16="http://schemas.microsoft.com/office/drawing/2014/main" id="{76843362-3895-AF7F-C9AF-FF6C6C0A0C23}"/>
              </a:ext>
            </a:extLst>
          </xdr:cNvPr>
          <xdr:cNvSpPr txBox="1"/>
        </xdr:nvSpPr>
        <xdr:spPr>
          <a:xfrm>
            <a:off x="3599940" y="2541813"/>
            <a:ext cx="181791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E1DCCB"/>
                </a:solidFill>
              </a:rPr>
              <a:t>Ano de</a:t>
            </a:r>
            <a:r>
              <a:rPr lang="pt-BR" sz="1400" baseline="0">
                <a:solidFill>
                  <a:srgbClr val="E1DCCB"/>
                </a:solidFill>
              </a:rPr>
              <a:t> lançamento</a:t>
            </a:r>
            <a:endParaRPr lang="pt-BR" sz="1100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10</xdr:col>
      <xdr:colOff>111065</xdr:colOff>
      <xdr:row>10</xdr:row>
      <xdr:rowOff>135681</xdr:rowOff>
    </xdr:from>
    <xdr:to>
      <xdr:col>13</xdr:col>
      <xdr:colOff>198150</xdr:colOff>
      <xdr:row>15</xdr:row>
      <xdr:rowOff>178026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3DE3376F-13F8-885C-4979-F4807455E83F}"/>
            </a:ext>
          </a:extLst>
        </xdr:cNvPr>
        <xdr:cNvGrpSpPr/>
      </xdr:nvGrpSpPr>
      <xdr:grpSpPr>
        <a:xfrm>
          <a:off x="6207065" y="1936772"/>
          <a:ext cx="1915885" cy="942890"/>
          <a:chOff x="6577183" y="2062845"/>
          <a:chExt cx="1915885" cy="968827"/>
        </a:xfrm>
      </xdr:grpSpPr>
      <xdr:sp macro="" textlink="">
        <xdr:nvSpPr>
          <xdr:cNvPr id="29" name="CaixaDeTexto 28">
            <a:extLst>
              <a:ext uri="{FF2B5EF4-FFF2-40B4-BE49-F238E27FC236}">
                <a16:creationId xmlns:a16="http://schemas.microsoft.com/office/drawing/2014/main" id="{C23698C8-176E-13F4-BE00-2CEB73E7AC9F}"/>
              </a:ext>
            </a:extLst>
          </xdr:cNvPr>
          <xdr:cNvSpPr txBox="1"/>
        </xdr:nvSpPr>
        <xdr:spPr>
          <a:xfrm>
            <a:off x="6577183" y="2062845"/>
            <a:ext cx="1915885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E1DCCB"/>
                </a:solidFill>
              </a:rPr>
              <a:t>PG-13</a:t>
            </a:r>
            <a:endParaRPr lang="pt-BR" sz="1400" b="1">
              <a:solidFill>
                <a:srgbClr val="E1DCCB"/>
              </a:solidFill>
            </a:endParaRPr>
          </a:p>
        </xdr:txBody>
      </xdr:sp>
      <xdr:sp macro="" textlink="">
        <xdr:nvSpPr>
          <xdr:cNvPr id="34" name="CaixaDeTexto 33">
            <a:extLst>
              <a:ext uri="{FF2B5EF4-FFF2-40B4-BE49-F238E27FC236}">
                <a16:creationId xmlns:a16="http://schemas.microsoft.com/office/drawing/2014/main" id="{15D6787D-7FBD-D2C2-7D19-FD59D431DFE4}"/>
              </a:ext>
            </a:extLst>
          </xdr:cNvPr>
          <xdr:cNvSpPr txBox="1"/>
        </xdr:nvSpPr>
        <xdr:spPr>
          <a:xfrm>
            <a:off x="6626168" y="2639787"/>
            <a:ext cx="181791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E1DCCB"/>
                </a:solidFill>
              </a:rPr>
              <a:t>Classificação</a:t>
            </a:r>
            <a:r>
              <a:rPr lang="pt-BR" sz="1400" baseline="0">
                <a:solidFill>
                  <a:srgbClr val="E1DCCB"/>
                </a:solidFill>
              </a:rPr>
              <a:t> etária</a:t>
            </a:r>
            <a:endParaRPr lang="pt-BR" sz="1100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7</xdr:col>
      <xdr:colOff>204533</xdr:colOff>
      <xdr:row>18</xdr:row>
      <xdr:rowOff>78354</xdr:rowOff>
    </xdr:from>
    <xdr:to>
      <xdr:col>11</xdr:col>
      <xdr:colOff>156908</xdr:colOff>
      <xdr:row>22</xdr:row>
      <xdr:rowOff>136267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CF09AF98-D825-1C99-65FE-86F792FDD7E3}"/>
            </a:ext>
          </a:extLst>
        </xdr:cNvPr>
        <xdr:cNvSpPr/>
      </xdr:nvSpPr>
      <xdr:spPr>
        <a:xfrm>
          <a:off x="4471733" y="3320318"/>
          <a:ext cx="2390775" cy="778349"/>
        </a:xfrm>
        <a:prstGeom prst="roundRect">
          <a:avLst>
            <a:gd name="adj" fmla="val 12052"/>
          </a:avLst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4000" b="1">
              <a:solidFill>
                <a:srgbClr val="97A781"/>
              </a:solidFill>
            </a:rPr>
            <a:t>163%</a:t>
          </a:r>
          <a:endParaRPr lang="pt-BR" sz="1400" b="1">
            <a:solidFill>
              <a:srgbClr val="97A781"/>
            </a:solidFill>
          </a:endParaRPr>
        </a:p>
      </xdr:txBody>
    </xdr:sp>
    <xdr:clientData/>
  </xdr:twoCellAnchor>
  <xdr:twoCellAnchor>
    <xdr:from>
      <xdr:col>7</xdr:col>
      <xdr:colOff>490963</xdr:colOff>
      <xdr:row>22</xdr:row>
      <xdr:rowOff>167390</xdr:rowOff>
    </xdr:from>
    <xdr:to>
      <xdr:col>10</xdr:col>
      <xdr:colOff>480077</xdr:colOff>
      <xdr:row>25</xdr:row>
      <xdr:rowOff>8457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6AC9E99A-5DD8-0AFD-BB22-36A352DA7C83}"/>
            </a:ext>
          </a:extLst>
        </xdr:cNvPr>
        <xdr:cNvSpPr txBox="1"/>
      </xdr:nvSpPr>
      <xdr:spPr>
        <a:xfrm>
          <a:off x="4758163" y="4129790"/>
          <a:ext cx="1817914" cy="3813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rgbClr val="E1DCCB"/>
              </a:solidFill>
            </a:rPr>
            <a:t>Retorno</a:t>
          </a:r>
          <a:r>
            <a:rPr lang="pt-BR" sz="1400" baseline="0">
              <a:solidFill>
                <a:srgbClr val="E1DCCB"/>
              </a:solidFill>
            </a:rPr>
            <a:t> do orçamento</a:t>
          </a:r>
          <a:endParaRPr lang="pt-BR" sz="1100">
            <a:solidFill>
              <a:srgbClr val="E1DCCB"/>
            </a:solidFill>
          </a:endParaRPr>
        </a:p>
      </xdr:txBody>
    </xdr:sp>
    <xdr:clientData/>
  </xdr:twoCellAnchor>
  <xdr:twoCellAnchor>
    <xdr:from>
      <xdr:col>5</xdr:col>
      <xdr:colOff>83855</xdr:colOff>
      <xdr:row>26</xdr:row>
      <xdr:rowOff>167367</xdr:rowOff>
    </xdr:from>
    <xdr:to>
      <xdr:col>13</xdr:col>
      <xdr:colOff>277586</xdr:colOff>
      <xdr:row>32</xdr:row>
      <xdr:rowOff>29602</xdr:rowOff>
    </xdr:to>
    <xdr:grpSp>
      <xdr:nvGrpSpPr>
        <xdr:cNvPr id="45" name="Agrupar 44">
          <a:extLst>
            <a:ext uri="{FF2B5EF4-FFF2-40B4-BE49-F238E27FC236}">
              <a16:creationId xmlns:a16="http://schemas.microsoft.com/office/drawing/2014/main" id="{11D5D316-A746-473E-1D26-8CF6A12CB49F}"/>
            </a:ext>
          </a:extLst>
        </xdr:cNvPr>
        <xdr:cNvGrpSpPr/>
      </xdr:nvGrpSpPr>
      <xdr:grpSpPr>
        <a:xfrm>
          <a:off x="3131855" y="4850203"/>
          <a:ext cx="5070531" cy="942890"/>
          <a:chOff x="3409441" y="5056417"/>
          <a:chExt cx="5070531" cy="968827"/>
        </a:xfrm>
      </xdr:grpSpPr>
      <xdr:sp macro="" textlink="">
        <xdr:nvSpPr>
          <xdr:cNvPr id="41" name="CaixaDeTexto 40">
            <a:extLst>
              <a:ext uri="{FF2B5EF4-FFF2-40B4-BE49-F238E27FC236}">
                <a16:creationId xmlns:a16="http://schemas.microsoft.com/office/drawing/2014/main" id="{BD16250A-EC70-09AC-27D4-111045C14B1E}"/>
              </a:ext>
            </a:extLst>
          </xdr:cNvPr>
          <xdr:cNvSpPr txBox="1"/>
        </xdr:nvSpPr>
        <xdr:spPr>
          <a:xfrm>
            <a:off x="3409441" y="5056417"/>
            <a:ext cx="5070531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97A781"/>
                </a:solidFill>
              </a:rPr>
              <a:t>$ 761.235.311,23</a:t>
            </a:r>
            <a:endParaRPr lang="pt-BR" sz="1400" b="1">
              <a:solidFill>
                <a:srgbClr val="97A781"/>
              </a:solidFill>
            </a:endParaRPr>
          </a:p>
        </xdr:txBody>
      </xdr:sp>
      <xdr:sp macro="" textlink="">
        <xdr:nvSpPr>
          <xdr:cNvPr id="42" name="CaixaDeTexto 41">
            <a:extLst>
              <a:ext uri="{FF2B5EF4-FFF2-40B4-BE49-F238E27FC236}">
                <a16:creationId xmlns:a16="http://schemas.microsoft.com/office/drawing/2014/main" id="{7EB351E0-0DC7-D843-B0A0-0B9826D1B9D5}"/>
              </a:ext>
            </a:extLst>
          </xdr:cNvPr>
          <xdr:cNvSpPr txBox="1"/>
        </xdr:nvSpPr>
        <xdr:spPr>
          <a:xfrm>
            <a:off x="3539083" y="5633359"/>
            <a:ext cx="481124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97A781"/>
                </a:solidFill>
              </a:rPr>
              <a:t>Bilheteria</a:t>
            </a:r>
          </a:p>
        </xdr:txBody>
      </xdr:sp>
    </xdr:grpSp>
    <xdr:clientData/>
  </xdr:twoCellAnchor>
  <xdr:twoCellAnchor>
    <xdr:from>
      <xdr:col>5</xdr:col>
      <xdr:colOff>83855</xdr:colOff>
      <xdr:row>33</xdr:row>
      <xdr:rowOff>50787</xdr:rowOff>
    </xdr:from>
    <xdr:to>
      <xdr:col>13</xdr:col>
      <xdr:colOff>277586</xdr:colOff>
      <xdr:row>38</xdr:row>
      <xdr:rowOff>93132</xdr:rowOff>
    </xdr:to>
    <xdr:grpSp>
      <xdr:nvGrpSpPr>
        <xdr:cNvPr id="46" name="Agrupar 45">
          <a:extLst>
            <a:ext uri="{FF2B5EF4-FFF2-40B4-BE49-F238E27FC236}">
              <a16:creationId xmlns:a16="http://schemas.microsoft.com/office/drawing/2014/main" id="{EF6C6A52-3895-B4DA-B870-7F6E0C7BCE8C}"/>
            </a:ext>
          </a:extLst>
        </xdr:cNvPr>
        <xdr:cNvGrpSpPr/>
      </xdr:nvGrpSpPr>
      <xdr:grpSpPr>
        <a:xfrm>
          <a:off x="3131855" y="5994387"/>
          <a:ext cx="5070531" cy="942890"/>
          <a:chOff x="3409441" y="5056417"/>
          <a:chExt cx="5070531" cy="968827"/>
        </a:xfrm>
      </xdr:grpSpPr>
      <xdr:sp macro="" textlink="">
        <xdr:nvSpPr>
          <xdr:cNvPr id="47" name="CaixaDeTexto 46">
            <a:extLst>
              <a:ext uri="{FF2B5EF4-FFF2-40B4-BE49-F238E27FC236}">
                <a16:creationId xmlns:a16="http://schemas.microsoft.com/office/drawing/2014/main" id="{09C798C1-EAE4-7DAB-99BF-806BD30EF96F}"/>
              </a:ext>
            </a:extLst>
          </xdr:cNvPr>
          <xdr:cNvSpPr txBox="1"/>
        </xdr:nvSpPr>
        <xdr:spPr>
          <a:xfrm>
            <a:off x="3409441" y="5056417"/>
            <a:ext cx="5070531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E1DCCB"/>
                </a:solidFill>
              </a:rPr>
              <a:t>$ 200.000.000,00</a:t>
            </a:r>
            <a:endParaRPr lang="pt-BR" sz="1400" b="1">
              <a:solidFill>
                <a:srgbClr val="E1DCCB"/>
              </a:solidFill>
            </a:endParaRPr>
          </a:p>
        </xdr:txBody>
      </xdr:sp>
      <xdr:sp macro="" textlink="">
        <xdr:nvSpPr>
          <xdr:cNvPr id="48" name="CaixaDeTexto 47">
            <a:extLst>
              <a:ext uri="{FF2B5EF4-FFF2-40B4-BE49-F238E27FC236}">
                <a16:creationId xmlns:a16="http://schemas.microsoft.com/office/drawing/2014/main" id="{AD2E4857-EE97-3AD7-937A-9AE3F7ECB27C}"/>
              </a:ext>
            </a:extLst>
          </xdr:cNvPr>
          <xdr:cNvSpPr txBox="1"/>
        </xdr:nvSpPr>
        <xdr:spPr>
          <a:xfrm>
            <a:off x="3539083" y="5633359"/>
            <a:ext cx="481124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E1DCCB"/>
                </a:solidFill>
              </a:rPr>
              <a:t>Investidos</a:t>
            </a:r>
          </a:p>
        </xdr:txBody>
      </xdr:sp>
    </xdr:grpSp>
    <xdr:clientData/>
  </xdr:twoCellAnchor>
  <xdr:twoCellAnchor>
    <xdr:from>
      <xdr:col>16</xdr:col>
      <xdr:colOff>478971</xdr:colOff>
      <xdr:row>22</xdr:row>
      <xdr:rowOff>10570</xdr:rowOff>
    </xdr:from>
    <xdr:to>
      <xdr:col>22</xdr:col>
      <xdr:colOff>533400</xdr:colOff>
      <xdr:row>38</xdr:row>
      <xdr:rowOff>95112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FD4CC7C4-8E10-19CA-F4B3-CFE89D40B058}"/>
            </a:ext>
          </a:extLst>
        </xdr:cNvPr>
        <xdr:cNvSpPr txBox="1"/>
      </xdr:nvSpPr>
      <xdr:spPr>
        <a:xfrm>
          <a:off x="10232571" y="3972970"/>
          <a:ext cx="3712029" cy="29662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pt-BR" sz="1800">
              <a:solidFill>
                <a:srgbClr val="E1DCCB"/>
              </a:solidFill>
            </a:rPr>
            <a:t>Um filme envolvente e emocionante, com atuações incríveis e uma trama instigante que prende a atenção do espectador do início ao fim. A direção e a fotografia também merecem destaque, criando uma atmosfera única que contribui para a experiência do filme.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18</xdr:row>
      <xdr:rowOff>69274</xdr:rowOff>
    </xdr:from>
    <xdr:to>
      <xdr:col>10</xdr:col>
      <xdr:colOff>561976</xdr:colOff>
      <xdr:row>22</xdr:row>
      <xdr:rowOff>127187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3E29888B-AA38-47FA-8A1A-798F90FFFDE7}"/>
            </a:ext>
          </a:extLst>
        </xdr:cNvPr>
        <xdr:cNvSpPr/>
      </xdr:nvSpPr>
      <xdr:spPr>
        <a:xfrm>
          <a:off x="4876801" y="3422074"/>
          <a:ext cx="2390775" cy="778349"/>
        </a:xfrm>
        <a:prstGeom prst="roundRect">
          <a:avLst>
            <a:gd name="adj" fmla="val 12052"/>
          </a:avLst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t-BR" sz="1400" b="1">
            <a:solidFill>
              <a:srgbClr val="97A781"/>
            </a:solidFill>
          </a:endParaRPr>
        </a:p>
      </xdr:txBody>
    </xdr:sp>
    <xdr:clientData/>
  </xdr:twoCellAnchor>
  <xdr:twoCellAnchor>
    <xdr:from>
      <xdr:col>16</xdr:col>
      <xdr:colOff>594360</xdr:colOff>
      <xdr:row>22</xdr:row>
      <xdr:rowOff>152400</xdr:rowOff>
    </xdr:from>
    <xdr:to>
      <xdr:col>22</xdr:col>
      <xdr:colOff>38100</xdr:colOff>
      <xdr:row>41</xdr:row>
      <xdr:rowOff>65314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5C18C4D6-E813-4090-9405-D12C46E9BBF6}"/>
            </a:ext>
          </a:extLst>
        </xdr:cNvPr>
        <xdr:cNvSpPr/>
      </xdr:nvSpPr>
      <xdr:spPr>
        <a:xfrm>
          <a:off x="10347960" y="4290060"/>
          <a:ext cx="3101340" cy="3524794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598713</xdr:colOff>
      <xdr:row>38</xdr:row>
      <xdr:rowOff>10886</xdr:rowOff>
    </xdr:from>
    <xdr:to>
      <xdr:col>22</xdr:col>
      <xdr:colOff>32657</xdr:colOff>
      <xdr:row>41</xdr:row>
      <xdr:rowOff>65314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FCD1D190-6F60-E3CA-2FEE-29C790ABB245}"/>
            </a:ext>
          </a:extLst>
        </xdr:cNvPr>
        <xdr:cNvSpPr/>
      </xdr:nvSpPr>
      <xdr:spPr>
        <a:xfrm>
          <a:off x="10352313" y="7239000"/>
          <a:ext cx="3091544" cy="653143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426862</xdr:colOff>
      <xdr:row>8</xdr:row>
      <xdr:rowOff>91972</xdr:rowOff>
    </xdr:from>
    <xdr:to>
      <xdr:col>19</xdr:col>
      <xdr:colOff>233602</xdr:colOff>
      <xdr:row>16</xdr:row>
      <xdr:rowOff>116061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AE22A87D-72D4-0A92-95DD-AFF7B3E6AB39}"/>
            </a:ext>
          </a:extLst>
        </xdr:cNvPr>
        <xdr:cNvGrpSpPr/>
      </xdr:nvGrpSpPr>
      <xdr:grpSpPr>
        <a:xfrm>
          <a:off x="10180462" y="1555012"/>
          <a:ext cx="1635540" cy="1601429"/>
          <a:chOff x="8558490" y="2373024"/>
          <a:chExt cx="1635540" cy="1570850"/>
        </a:xfrm>
      </xdr:grpSpPr>
      <xdr:pic>
        <xdr:nvPicPr>
          <xdr:cNvPr id="11" name="Imagem 10">
            <a:extLst>
              <a:ext uri="{FF2B5EF4-FFF2-40B4-BE49-F238E27FC236}">
                <a16:creationId xmlns:a16="http://schemas.microsoft.com/office/drawing/2014/main" id="{101C8935-20FC-B73E-DB31-1F70CD705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558490" y="2373024"/>
            <a:ext cx="1635540" cy="15708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23A491C2-353B-1D30-D162-D4499E4C3B8A}"/>
              </a:ext>
            </a:extLst>
          </xdr:cNvPr>
          <xdr:cNvSpPr/>
        </xdr:nvSpPr>
        <xdr:spPr>
          <a:xfrm>
            <a:off x="8864138" y="2885704"/>
            <a:ext cx="1018903" cy="549432"/>
          </a:xfrm>
          <a:prstGeom prst="rect">
            <a:avLst/>
          </a:prstGeom>
          <a:noFill/>
          <a:ln w="76200">
            <a:solidFill>
              <a:srgbClr val="E8DCCC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19</xdr:col>
      <xdr:colOff>426862</xdr:colOff>
      <xdr:row>8</xdr:row>
      <xdr:rowOff>135515</xdr:rowOff>
    </xdr:from>
    <xdr:to>
      <xdr:col>22</xdr:col>
      <xdr:colOff>233602</xdr:colOff>
      <xdr:row>16</xdr:row>
      <xdr:rowOff>159604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FD66A569-9FD0-4781-96D7-600AEFC65BAE}"/>
            </a:ext>
          </a:extLst>
        </xdr:cNvPr>
        <xdr:cNvGrpSpPr/>
      </xdr:nvGrpSpPr>
      <xdr:grpSpPr>
        <a:xfrm>
          <a:off x="12009262" y="1598555"/>
          <a:ext cx="1635540" cy="1601429"/>
          <a:chOff x="8558490" y="2373024"/>
          <a:chExt cx="1635540" cy="1570850"/>
        </a:xfrm>
      </xdr:grpSpPr>
      <xdr:pic>
        <xdr:nvPicPr>
          <xdr:cNvPr id="5" name="Imagem 4">
            <a:extLst>
              <a:ext uri="{FF2B5EF4-FFF2-40B4-BE49-F238E27FC236}">
                <a16:creationId xmlns:a16="http://schemas.microsoft.com/office/drawing/2014/main" id="{34716AA8-F4F2-89F7-AA67-E0DF36AB9F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558490" y="2373024"/>
            <a:ext cx="1635540" cy="15708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11173FB6-D02B-90FD-547D-F1A36E6ECF76}"/>
              </a:ext>
            </a:extLst>
          </xdr:cNvPr>
          <xdr:cNvSpPr/>
        </xdr:nvSpPr>
        <xdr:spPr>
          <a:xfrm>
            <a:off x="8864138" y="2885704"/>
            <a:ext cx="1018903" cy="549432"/>
          </a:xfrm>
          <a:prstGeom prst="rect">
            <a:avLst/>
          </a:prstGeom>
          <a:noFill/>
          <a:ln w="76200">
            <a:solidFill>
              <a:srgbClr val="E8DCCC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EE04564-6238-4376-9BB3-A1B0DE511F26}"/>
            </a:ext>
          </a:extLst>
        </xdr:cNvPr>
        <xdr:cNvSpPr/>
      </xdr:nvSpPr>
      <xdr:spPr>
        <a:xfrm>
          <a:off x="0" y="0"/>
          <a:ext cx="14630400" cy="8142514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</xdr:colOff>
      <xdr:row>0</xdr:row>
      <xdr:rowOff>0</xdr:rowOff>
    </xdr:from>
    <xdr:to>
      <xdr:col>5</xdr:col>
      <xdr:colOff>83820</xdr:colOff>
      <xdr:row>44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E0782E8-E719-46FC-924B-9F4936073B15}"/>
            </a:ext>
          </a:extLst>
        </xdr:cNvPr>
        <xdr:cNvSpPr/>
      </xdr:nvSpPr>
      <xdr:spPr>
        <a:xfrm>
          <a:off x="1" y="0"/>
          <a:ext cx="3131819" cy="804672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532448</xdr:colOff>
      <xdr:row>23</xdr:row>
      <xdr:rowOff>180108</xdr:rowOff>
    </xdr:from>
    <xdr:to>
      <xdr:col>4</xdr:col>
      <xdr:colOff>160973</xdr:colOff>
      <xdr:row>26</xdr:row>
      <xdr:rowOff>51316</xdr:rowOff>
    </xdr:to>
    <xdr:sp macro="" textlink="">
      <xdr:nvSpPr>
        <xdr:cNvPr id="53" name="Retângulo: Cantos Arredondados 52">
          <a:extLst>
            <a:ext uri="{FF2B5EF4-FFF2-40B4-BE49-F238E27FC236}">
              <a16:creationId xmlns:a16="http://schemas.microsoft.com/office/drawing/2014/main" id="{27C33D53-102E-2E22-2BF1-DB5093D4FB41}"/>
            </a:ext>
          </a:extLst>
        </xdr:cNvPr>
        <xdr:cNvSpPr/>
      </xdr:nvSpPr>
      <xdr:spPr>
        <a:xfrm>
          <a:off x="532448" y="4386348"/>
          <a:ext cx="2066925" cy="419848"/>
        </a:xfrm>
        <a:prstGeom prst="roundRect">
          <a:avLst>
            <a:gd name="adj" fmla="val 50000"/>
          </a:avLst>
        </a:prstGeom>
        <a:solidFill>
          <a:srgbClr val="25291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30004</xdr:colOff>
      <xdr:row>2</xdr:row>
      <xdr:rowOff>4635</xdr:rowOff>
    </xdr:from>
    <xdr:to>
      <xdr:col>4</xdr:col>
      <xdr:colOff>53817</xdr:colOff>
      <xdr:row>6</xdr:row>
      <xdr:rowOff>58723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705435C0-7E7A-E564-BE29-787B1D10665C}"/>
            </a:ext>
          </a:extLst>
        </xdr:cNvPr>
        <xdr:cNvSpPr txBox="1"/>
      </xdr:nvSpPr>
      <xdr:spPr>
        <a:xfrm>
          <a:off x="639604" y="370395"/>
          <a:ext cx="1852613" cy="7856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3600">
              <a:solidFill>
                <a:srgbClr val="E1DCCB"/>
              </a:solidFill>
            </a:rPr>
            <a:t>Gêneros</a:t>
          </a:r>
          <a:endParaRPr lang="pt-BR" sz="1400">
            <a:solidFill>
              <a:srgbClr val="E1DCCB"/>
            </a:solidFill>
          </a:endParaRPr>
        </a:p>
      </xdr:txBody>
    </xdr:sp>
    <xdr:clientData/>
  </xdr:twoCellAnchor>
  <xdr:twoCellAnchor>
    <xdr:from>
      <xdr:col>1</xdr:col>
      <xdr:colOff>30004</xdr:colOff>
      <xdr:row>5</xdr:row>
      <xdr:rowOff>98517</xdr:rowOff>
    </xdr:from>
    <xdr:to>
      <xdr:col>4</xdr:col>
      <xdr:colOff>53817</xdr:colOff>
      <xdr:row>7</xdr:row>
      <xdr:rowOff>110424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AB21284A-39F1-46A4-BEE5-962B53CBF9F6}"/>
            </a:ext>
          </a:extLst>
        </xdr:cNvPr>
        <xdr:cNvSpPr txBox="1"/>
      </xdr:nvSpPr>
      <xdr:spPr>
        <a:xfrm>
          <a:off x="639604" y="1012917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Ação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7</xdr:row>
      <xdr:rowOff>155667</xdr:rowOff>
    </xdr:from>
    <xdr:to>
      <xdr:col>4</xdr:col>
      <xdr:colOff>53817</xdr:colOff>
      <xdr:row>9</xdr:row>
      <xdr:rowOff>167573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B729668E-6ED6-AC01-0D1D-4B57D5CF8E8B}"/>
            </a:ext>
          </a:extLst>
        </xdr:cNvPr>
        <xdr:cNvSpPr txBox="1"/>
      </xdr:nvSpPr>
      <xdr:spPr>
        <a:xfrm>
          <a:off x="639604" y="1435827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Animação</a:t>
          </a:r>
        </a:p>
      </xdr:txBody>
    </xdr:sp>
    <xdr:clientData/>
  </xdr:twoCellAnchor>
  <xdr:twoCellAnchor>
    <xdr:from>
      <xdr:col>1</xdr:col>
      <xdr:colOff>30004</xdr:colOff>
      <xdr:row>10</xdr:row>
      <xdr:rowOff>36603</xdr:rowOff>
    </xdr:from>
    <xdr:to>
      <xdr:col>4</xdr:col>
      <xdr:colOff>53817</xdr:colOff>
      <xdr:row>12</xdr:row>
      <xdr:rowOff>48511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113461F4-C4F9-66B4-F1C8-8D3A4337617A}"/>
            </a:ext>
          </a:extLst>
        </xdr:cNvPr>
        <xdr:cNvSpPr txBox="1"/>
      </xdr:nvSpPr>
      <xdr:spPr>
        <a:xfrm>
          <a:off x="639604" y="1865403"/>
          <a:ext cx="1852613" cy="377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Aventura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12</xdr:row>
      <xdr:rowOff>93754</xdr:rowOff>
    </xdr:from>
    <xdr:to>
      <xdr:col>4</xdr:col>
      <xdr:colOff>53817</xdr:colOff>
      <xdr:row>14</xdr:row>
      <xdr:rowOff>105660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F13A7157-250E-3167-EAB0-85045AB0A42D}"/>
            </a:ext>
          </a:extLst>
        </xdr:cNvPr>
        <xdr:cNvSpPr txBox="1"/>
      </xdr:nvSpPr>
      <xdr:spPr>
        <a:xfrm>
          <a:off x="639604" y="2288314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Comédia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14</xdr:row>
      <xdr:rowOff>131852</xdr:rowOff>
    </xdr:from>
    <xdr:to>
      <xdr:col>4</xdr:col>
      <xdr:colOff>53817</xdr:colOff>
      <xdr:row>16</xdr:row>
      <xdr:rowOff>143759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33E5EC8A-5E1A-35BC-415A-26748B599124}"/>
            </a:ext>
          </a:extLst>
        </xdr:cNvPr>
        <xdr:cNvSpPr txBox="1"/>
      </xdr:nvSpPr>
      <xdr:spPr>
        <a:xfrm>
          <a:off x="639604" y="2692172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Crime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17</xdr:row>
      <xdr:rowOff>10407</xdr:rowOff>
    </xdr:from>
    <xdr:to>
      <xdr:col>4</xdr:col>
      <xdr:colOff>53817</xdr:colOff>
      <xdr:row>19</xdr:row>
      <xdr:rowOff>22315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07995FF1-458C-C377-E996-5AF6285E64AC}"/>
            </a:ext>
          </a:extLst>
        </xdr:cNvPr>
        <xdr:cNvSpPr txBox="1"/>
      </xdr:nvSpPr>
      <xdr:spPr>
        <a:xfrm>
          <a:off x="639604" y="3119367"/>
          <a:ext cx="1852613" cy="377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Drama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19</xdr:row>
      <xdr:rowOff>69940</xdr:rowOff>
    </xdr:from>
    <xdr:to>
      <xdr:col>4</xdr:col>
      <xdr:colOff>53817</xdr:colOff>
      <xdr:row>21</xdr:row>
      <xdr:rowOff>81846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18C318DE-143E-C536-5398-A7984DE819B0}"/>
            </a:ext>
          </a:extLst>
        </xdr:cNvPr>
        <xdr:cNvSpPr txBox="1"/>
      </xdr:nvSpPr>
      <xdr:spPr>
        <a:xfrm>
          <a:off x="639604" y="3544660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Família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21</xdr:row>
      <xdr:rowOff>127089</xdr:rowOff>
    </xdr:from>
    <xdr:to>
      <xdr:col>4</xdr:col>
      <xdr:colOff>53817</xdr:colOff>
      <xdr:row>23</xdr:row>
      <xdr:rowOff>138996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2220E4C1-CD51-B7A7-DAB8-359D9A6069F2}"/>
            </a:ext>
          </a:extLst>
        </xdr:cNvPr>
        <xdr:cNvSpPr txBox="1"/>
      </xdr:nvSpPr>
      <xdr:spPr>
        <a:xfrm>
          <a:off x="639604" y="3967569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Fantasia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593724</xdr:colOff>
      <xdr:row>23</xdr:row>
      <xdr:rowOff>155663</xdr:rowOff>
    </xdr:from>
    <xdr:to>
      <xdr:col>4</xdr:col>
      <xdr:colOff>99697</xdr:colOff>
      <xdr:row>26</xdr:row>
      <xdr:rowOff>50886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AACCA4BC-7CBE-0BED-05D4-8A42449A9409}"/>
            </a:ext>
          </a:extLst>
        </xdr:cNvPr>
        <xdr:cNvSpPr txBox="1"/>
      </xdr:nvSpPr>
      <xdr:spPr>
        <a:xfrm>
          <a:off x="593724" y="4361903"/>
          <a:ext cx="1944373" cy="4438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E1DCCB"/>
              </a:solidFill>
            </a:rPr>
            <a:t>Ficção</a:t>
          </a:r>
          <a:r>
            <a:rPr lang="pt-BR" sz="2000" baseline="0">
              <a:solidFill>
                <a:srgbClr val="E1DCCB"/>
              </a:solidFill>
            </a:rPr>
            <a:t> Científica</a:t>
          </a:r>
          <a:endParaRPr lang="pt-BR" sz="1050">
            <a:solidFill>
              <a:srgbClr val="E1DCCB"/>
            </a:solidFill>
          </a:endParaRPr>
        </a:p>
      </xdr:txBody>
    </xdr:sp>
    <xdr:clientData/>
  </xdr:twoCellAnchor>
  <xdr:twoCellAnchor>
    <xdr:from>
      <xdr:col>1</xdr:col>
      <xdr:colOff>30004</xdr:colOff>
      <xdr:row>26</xdr:row>
      <xdr:rowOff>34219</xdr:rowOff>
    </xdr:from>
    <xdr:to>
      <xdr:col>4</xdr:col>
      <xdr:colOff>53817</xdr:colOff>
      <xdr:row>28</xdr:row>
      <xdr:rowOff>46126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B75F1BF4-2F11-A8D8-4A1D-8FBC5392CA26}"/>
            </a:ext>
          </a:extLst>
        </xdr:cNvPr>
        <xdr:cNvSpPr txBox="1"/>
      </xdr:nvSpPr>
      <xdr:spPr>
        <a:xfrm>
          <a:off x="639604" y="4789099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Guerra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28</xdr:row>
      <xdr:rowOff>93751</xdr:rowOff>
    </xdr:from>
    <xdr:to>
      <xdr:col>4</xdr:col>
      <xdr:colOff>53817</xdr:colOff>
      <xdr:row>30</xdr:row>
      <xdr:rowOff>105657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2A62E718-E0F2-BE59-9076-9AA2E15C03F9}"/>
            </a:ext>
          </a:extLst>
        </xdr:cNvPr>
        <xdr:cNvSpPr txBox="1"/>
      </xdr:nvSpPr>
      <xdr:spPr>
        <a:xfrm>
          <a:off x="639604" y="5214391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História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30</xdr:row>
      <xdr:rowOff>150900</xdr:rowOff>
    </xdr:from>
    <xdr:to>
      <xdr:col>4</xdr:col>
      <xdr:colOff>53817</xdr:colOff>
      <xdr:row>32</xdr:row>
      <xdr:rowOff>162807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24903720-D83A-BD2A-FAF2-6E2E5235D398}"/>
            </a:ext>
          </a:extLst>
        </xdr:cNvPr>
        <xdr:cNvSpPr txBox="1"/>
      </xdr:nvSpPr>
      <xdr:spPr>
        <a:xfrm>
          <a:off x="639604" y="5637300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Mistério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33</xdr:row>
      <xdr:rowOff>10405</xdr:rowOff>
    </xdr:from>
    <xdr:to>
      <xdr:col>4</xdr:col>
      <xdr:colOff>53817</xdr:colOff>
      <xdr:row>35</xdr:row>
      <xdr:rowOff>22312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9486E4AF-C3F9-C30D-47B6-E054532A6167}"/>
            </a:ext>
          </a:extLst>
        </xdr:cNvPr>
        <xdr:cNvSpPr txBox="1"/>
      </xdr:nvSpPr>
      <xdr:spPr>
        <a:xfrm>
          <a:off x="639604" y="6045445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Música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35</xdr:row>
      <xdr:rowOff>67555</xdr:rowOff>
    </xdr:from>
    <xdr:to>
      <xdr:col>4</xdr:col>
      <xdr:colOff>53817</xdr:colOff>
      <xdr:row>37</xdr:row>
      <xdr:rowOff>79461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4F79DAA8-5EE0-DF06-2B32-8251E2C34A90}"/>
            </a:ext>
          </a:extLst>
        </xdr:cNvPr>
        <xdr:cNvSpPr txBox="1"/>
      </xdr:nvSpPr>
      <xdr:spPr>
        <a:xfrm>
          <a:off x="639604" y="6468355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Romance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37</xdr:row>
      <xdr:rowOff>127086</xdr:rowOff>
    </xdr:from>
    <xdr:to>
      <xdr:col>4</xdr:col>
      <xdr:colOff>53817</xdr:colOff>
      <xdr:row>39</xdr:row>
      <xdr:rowOff>138993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4D830E3-ECB8-26A8-EB9F-D602AD253172}"/>
            </a:ext>
          </a:extLst>
        </xdr:cNvPr>
        <xdr:cNvSpPr txBox="1"/>
      </xdr:nvSpPr>
      <xdr:spPr>
        <a:xfrm>
          <a:off x="639604" y="6893646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Suspense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40</xdr:row>
      <xdr:rowOff>5642</xdr:rowOff>
    </xdr:from>
    <xdr:to>
      <xdr:col>4</xdr:col>
      <xdr:colOff>53817</xdr:colOff>
      <xdr:row>42</xdr:row>
      <xdr:rowOff>17548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0C68400A-876E-022C-3DB1-A396E553292E}"/>
            </a:ext>
          </a:extLst>
        </xdr:cNvPr>
        <xdr:cNvSpPr txBox="1"/>
      </xdr:nvSpPr>
      <xdr:spPr>
        <a:xfrm>
          <a:off x="639604" y="7320842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Terror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16</xdr:col>
      <xdr:colOff>414715</xdr:colOff>
      <xdr:row>2</xdr:row>
      <xdr:rowOff>163571</xdr:rowOff>
    </xdr:from>
    <xdr:to>
      <xdr:col>23</xdr:col>
      <xdr:colOff>207887</xdr:colOff>
      <xdr:row>18</xdr:row>
      <xdr:rowOff>152686</xdr:rowOff>
    </xdr:to>
    <xdr:sp macro="" textlink="">
      <xdr:nvSpPr>
        <xdr:cNvPr id="74" name="Retângulo: Cantos Arredondados 73">
          <a:extLst>
            <a:ext uri="{FF2B5EF4-FFF2-40B4-BE49-F238E27FC236}">
              <a16:creationId xmlns:a16="http://schemas.microsoft.com/office/drawing/2014/main" id="{393E09A6-26C6-D00B-2270-D41399E4D4B1}"/>
            </a:ext>
          </a:extLst>
        </xdr:cNvPr>
        <xdr:cNvSpPr/>
      </xdr:nvSpPr>
      <xdr:spPr>
        <a:xfrm>
          <a:off x="10168315" y="529331"/>
          <a:ext cx="4060372" cy="2915195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418970</xdr:colOff>
      <xdr:row>3</xdr:row>
      <xdr:rowOff>120260</xdr:rowOff>
    </xdr:from>
    <xdr:to>
      <xdr:col>23</xdr:col>
      <xdr:colOff>199211</xdr:colOff>
      <xdr:row>17</xdr:row>
      <xdr:rowOff>45223</xdr:rowOff>
    </xdr:to>
    <xdr:grpSp>
      <xdr:nvGrpSpPr>
        <xdr:cNvPr id="75" name="Agrupar 74">
          <a:extLst>
            <a:ext uri="{FF2B5EF4-FFF2-40B4-BE49-F238E27FC236}">
              <a16:creationId xmlns:a16="http://schemas.microsoft.com/office/drawing/2014/main" id="{1EE58385-D139-CFBE-429B-B32939242FC1}"/>
            </a:ext>
          </a:extLst>
        </xdr:cNvPr>
        <xdr:cNvGrpSpPr/>
      </xdr:nvGrpSpPr>
      <xdr:grpSpPr>
        <a:xfrm>
          <a:off x="10172570" y="660587"/>
          <a:ext cx="4047441" cy="2446491"/>
          <a:chOff x="10071329" y="272142"/>
          <a:chExt cx="4047441" cy="2515763"/>
        </a:xfrm>
      </xdr:grpSpPr>
      <xdr:grpSp>
        <xdr:nvGrpSpPr>
          <xdr:cNvPr id="63" name="Agrupar 62">
            <a:extLst>
              <a:ext uri="{FF2B5EF4-FFF2-40B4-BE49-F238E27FC236}">
                <a16:creationId xmlns:a16="http://schemas.microsoft.com/office/drawing/2014/main" id="{A7467ABD-1B91-4A05-A9A1-A15C39922791}"/>
              </a:ext>
            </a:extLst>
          </xdr:cNvPr>
          <xdr:cNvGrpSpPr/>
        </xdr:nvGrpSpPr>
        <xdr:grpSpPr>
          <a:xfrm>
            <a:off x="10318103" y="1615354"/>
            <a:ext cx="1167538" cy="1172551"/>
            <a:chOff x="10369214" y="1304159"/>
            <a:chExt cx="1162776" cy="1146834"/>
          </a:xfrm>
        </xdr:grpSpPr>
        <xdr:sp macro="" textlink="">
          <xdr:nvSpPr>
            <xdr:cNvPr id="64" name="Elipse 63">
              <a:extLst>
                <a:ext uri="{FF2B5EF4-FFF2-40B4-BE49-F238E27FC236}">
                  <a16:creationId xmlns:a16="http://schemas.microsoft.com/office/drawing/2014/main" id="{D13CBA72-6514-B0B1-AB4E-520D936C23AF}"/>
                </a:ext>
              </a:extLst>
            </xdr:cNvPr>
            <xdr:cNvSpPr/>
          </xdr:nvSpPr>
          <xdr:spPr>
            <a:xfrm>
              <a:off x="10369214" y="1304159"/>
              <a:ext cx="1162776" cy="1146834"/>
            </a:xfrm>
            <a:prstGeom prst="ellipse">
              <a:avLst/>
            </a:prstGeom>
            <a:solidFill>
              <a:srgbClr val="E1DCCB"/>
            </a:solidFill>
            <a:ln>
              <a:solidFill>
                <a:srgbClr val="E1DCCB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942A562-FBD1-8D71-52C5-F192219F8B4B}"/>
                </a:ext>
              </a:extLst>
            </xdr:cNvPr>
            <xdr:cNvSpPr txBox="1"/>
          </xdr:nvSpPr>
          <xdr:spPr>
            <a:xfrm>
              <a:off x="10557696" y="1526342"/>
              <a:ext cx="785812" cy="7024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4000"/>
                <a:t>69</a:t>
              </a:r>
              <a:endParaRPr lang="pt-BR" sz="1100"/>
            </a:p>
          </xdr:txBody>
        </xdr:sp>
      </xdr:grpSp>
      <xdr:grpSp>
        <xdr:nvGrpSpPr>
          <xdr:cNvPr id="66" name="Agrupar 65">
            <a:extLst>
              <a:ext uri="{FF2B5EF4-FFF2-40B4-BE49-F238E27FC236}">
                <a16:creationId xmlns:a16="http://schemas.microsoft.com/office/drawing/2014/main" id="{239DE4A1-9050-4E86-ACEC-928BC2916918}"/>
              </a:ext>
            </a:extLst>
          </xdr:cNvPr>
          <xdr:cNvGrpSpPr/>
        </xdr:nvGrpSpPr>
        <xdr:grpSpPr>
          <a:xfrm>
            <a:off x="12666016" y="1615354"/>
            <a:ext cx="1167539" cy="1172551"/>
            <a:chOff x="12536998" y="1304159"/>
            <a:chExt cx="1162777" cy="1146834"/>
          </a:xfrm>
        </xdr:grpSpPr>
        <xdr:sp macro="" textlink="">
          <xdr:nvSpPr>
            <xdr:cNvPr id="67" name="Elipse 66">
              <a:extLst>
                <a:ext uri="{FF2B5EF4-FFF2-40B4-BE49-F238E27FC236}">
                  <a16:creationId xmlns:a16="http://schemas.microsoft.com/office/drawing/2014/main" id="{43DADC44-F230-4E38-75B1-BAB08F1F15C8}"/>
                </a:ext>
              </a:extLst>
            </xdr:cNvPr>
            <xdr:cNvSpPr/>
          </xdr:nvSpPr>
          <xdr:spPr>
            <a:xfrm>
              <a:off x="12536998" y="1304159"/>
              <a:ext cx="1162777" cy="1146834"/>
            </a:xfrm>
            <a:prstGeom prst="ellipse">
              <a:avLst/>
            </a:prstGeom>
            <a:solidFill>
              <a:srgbClr val="E1DCCB"/>
            </a:solidFill>
            <a:ln>
              <a:solidFill>
                <a:srgbClr val="E1DCCB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30C5C73D-3F96-4710-5AAF-CBC8E30A4939}"/>
                </a:ext>
              </a:extLst>
            </xdr:cNvPr>
            <xdr:cNvSpPr txBox="1"/>
          </xdr:nvSpPr>
          <xdr:spPr>
            <a:xfrm>
              <a:off x="12725480" y="1526342"/>
              <a:ext cx="785812" cy="7024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4000"/>
                <a:t>51</a:t>
              </a:r>
            </a:p>
          </xdr:txBody>
        </xdr:sp>
      </xdr:grpSp>
      <xdr:sp macro="" textlink="">
        <xdr:nvSpPr>
          <xdr:cNvPr id="69" name="CaixaDeTexto 68">
            <a:extLst>
              <a:ext uri="{FF2B5EF4-FFF2-40B4-BE49-F238E27FC236}">
                <a16:creationId xmlns:a16="http://schemas.microsoft.com/office/drawing/2014/main" id="{54934ADD-AB5C-48AE-AD5C-B3931EF3042E}"/>
              </a:ext>
            </a:extLst>
          </xdr:cNvPr>
          <xdr:cNvSpPr txBox="1"/>
        </xdr:nvSpPr>
        <xdr:spPr>
          <a:xfrm>
            <a:off x="10071329" y="1036523"/>
            <a:ext cx="1663470" cy="4610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2800">
                <a:solidFill>
                  <a:srgbClr val="E1DCCB"/>
                </a:solidFill>
              </a:rPr>
              <a:t>Geral</a:t>
            </a:r>
            <a:endParaRPr lang="pt-BR" sz="3200">
              <a:solidFill>
                <a:srgbClr val="E1DCCB"/>
              </a:solidFill>
            </a:endParaRPr>
          </a:p>
        </xdr:txBody>
      </xdr:sp>
      <xdr:sp macro="" textlink="">
        <xdr:nvSpPr>
          <xdr:cNvPr id="70" name="CaixaDeTexto 69">
            <a:extLst>
              <a:ext uri="{FF2B5EF4-FFF2-40B4-BE49-F238E27FC236}">
                <a16:creationId xmlns:a16="http://schemas.microsoft.com/office/drawing/2014/main" id="{AB154648-FF91-4576-B6B6-B9A010B341ED}"/>
              </a:ext>
            </a:extLst>
          </xdr:cNvPr>
          <xdr:cNvSpPr txBox="1"/>
        </xdr:nvSpPr>
        <xdr:spPr>
          <a:xfrm>
            <a:off x="12380802" y="1034142"/>
            <a:ext cx="1737968" cy="4610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2800">
                <a:solidFill>
                  <a:srgbClr val="E1DCCB"/>
                </a:solidFill>
              </a:rPr>
              <a:t>Críticas</a:t>
            </a:r>
          </a:p>
        </xdr:txBody>
      </xdr:sp>
      <xdr:sp macro="" textlink="">
        <xdr:nvSpPr>
          <xdr:cNvPr id="71" name="Retângulo 70">
            <a:extLst>
              <a:ext uri="{FF2B5EF4-FFF2-40B4-BE49-F238E27FC236}">
                <a16:creationId xmlns:a16="http://schemas.microsoft.com/office/drawing/2014/main" id="{FCFC2690-2884-426E-B6A5-C1995058AABF}"/>
              </a:ext>
            </a:extLst>
          </xdr:cNvPr>
          <xdr:cNvSpPr/>
        </xdr:nvSpPr>
        <xdr:spPr>
          <a:xfrm>
            <a:off x="10649461" y="272142"/>
            <a:ext cx="2895599" cy="6858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pt-BR" sz="3600" b="1">
                <a:solidFill>
                  <a:srgbClr val="E1DCCB"/>
                </a:solidFill>
              </a:rPr>
              <a:t>Nota média</a:t>
            </a:r>
            <a:endParaRPr lang="pt-BR" sz="1200" b="1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6</xdr:col>
      <xdr:colOff>489857</xdr:colOff>
      <xdr:row>22</xdr:row>
      <xdr:rowOff>65311</xdr:rowOff>
    </xdr:from>
    <xdr:to>
      <xdr:col>23</xdr:col>
      <xdr:colOff>152400</xdr:colOff>
      <xdr:row>42</xdr:row>
      <xdr:rowOff>21768</xdr:rowOff>
    </xdr:to>
    <xdr:sp macro="" textlink="">
      <xdr:nvSpPr>
        <xdr:cNvPr id="76" name="Retângulo: Cantos Arredondados 75">
          <a:extLst>
            <a:ext uri="{FF2B5EF4-FFF2-40B4-BE49-F238E27FC236}">
              <a16:creationId xmlns:a16="http://schemas.microsoft.com/office/drawing/2014/main" id="{6602FB7A-97F0-D3F0-0C81-B9804F6A9402}"/>
            </a:ext>
          </a:extLst>
        </xdr:cNvPr>
        <xdr:cNvSpPr/>
      </xdr:nvSpPr>
      <xdr:spPr>
        <a:xfrm>
          <a:off x="4147457" y="4136568"/>
          <a:ext cx="10025743" cy="3657600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84908</xdr:colOff>
      <xdr:row>3</xdr:row>
      <xdr:rowOff>30765</xdr:rowOff>
    </xdr:from>
    <xdr:to>
      <xdr:col>13</xdr:col>
      <xdr:colOff>37283</xdr:colOff>
      <xdr:row>9</xdr:row>
      <xdr:rowOff>144048</xdr:rowOff>
    </xdr:to>
    <xdr:grpSp>
      <xdr:nvGrpSpPr>
        <xdr:cNvPr id="81" name="Agrupar 80">
          <a:extLst>
            <a:ext uri="{FF2B5EF4-FFF2-40B4-BE49-F238E27FC236}">
              <a16:creationId xmlns:a16="http://schemas.microsoft.com/office/drawing/2014/main" id="{9F1C7A91-CF64-4FD2-A210-CCA4A76ED167}"/>
            </a:ext>
          </a:extLst>
        </xdr:cNvPr>
        <xdr:cNvGrpSpPr/>
      </xdr:nvGrpSpPr>
      <xdr:grpSpPr>
        <a:xfrm>
          <a:off x="5571308" y="571092"/>
          <a:ext cx="2390775" cy="1193938"/>
          <a:chOff x="4210475" y="3198006"/>
          <a:chExt cx="2390775" cy="1208385"/>
        </a:xfrm>
      </xdr:grpSpPr>
      <xdr:sp macro="" textlink="">
        <xdr:nvSpPr>
          <xdr:cNvPr id="82" name="Retângulo: Cantos Arredondados 81">
            <a:extLst>
              <a:ext uri="{FF2B5EF4-FFF2-40B4-BE49-F238E27FC236}">
                <a16:creationId xmlns:a16="http://schemas.microsoft.com/office/drawing/2014/main" id="{4FDB5721-8F85-0DDE-AEB4-ED85B1A6FE90}"/>
              </a:ext>
            </a:extLst>
          </xdr:cNvPr>
          <xdr:cNvSpPr/>
        </xdr:nvSpPr>
        <xdr:spPr>
          <a:xfrm>
            <a:off x="4210475" y="3198006"/>
            <a:ext cx="2390775" cy="789799"/>
          </a:xfrm>
          <a:prstGeom prst="roundRect">
            <a:avLst>
              <a:gd name="adj" fmla="val 12052"/>
            </a:avLst>
          </a:prstGeom>
          <a:noFill/>
          <a:ln>
            <a:solidFill>
              <a:srgbClr val="E1DCCB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4000" b="1">
                <a:solidFill>
                  <a:srgbClr val="97A781"/>
                </a:solidFill>
              </a:rPr>
              <a:t>163%</a:t>
            </a:r>
            <a:endParaRPr lang="pt-BR" sz="1400" b="1">
              <a:solidFill>
                <a:srgbClr val="97A781"/>
              </a:solidFill>
            </a:endParaRPr>
          </a:p>
        </xdr:txBody>
      </xdr:sp>
      <xdr:sp macro="" textlink="">
        <xdr:nvSpPr>
          <xdr:cNvPr id="83" name="CaixaDeTexto 82">
            <a:extLst>
              <a:ext uri="{FF2B5EF4-FFF2-40B4-BE49-F238E27FC236}">
                <a16:creationId xmlns:a16="http://schemas.microsoft.com/office/drawing/2014/main" id="{E6DBBC6F-E07D-2447-D4DD-9F7E14D448FE}"/>
              </a:ext>
            </a:extLst>
          </xdr:cNvPr>
          <xdr:cNvSpPr txBox="1"/>
        </xdr:nvSpPr>
        <xdr:spPr>
          <a:xfrm>
            <a:off x="4496905" y="4019387"/>
            <a:ext cx="1817914" cy="387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600">
                <a:solidFill>
                  <a:srgbClr val="E1DCCB"/>
                </a:solidFill>
              </a:rPr>
              <a:t>Retorno</a:t>
            </a:r>
            <a:r>
              <a:rPr lang="pt-BR" sz="1600" baseline="0">
                <a:solidFill>
                  <a:srgbClr val="E1DCCB"/>
                </a:solidFill>
              </a:rPr>
              <a:t> médio</a:t>
            </a:r>
            <a:endParaRPr lang="pt-BR" sz="1200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9</xdr:col>
      <xdr:colOff>326570</xdr:colOff>
      <xdr:row>12</xdr:row>
      <xdr:rowOff>10886</xdr:rowOff>
    </xdr:from>
    <xdr:to>
      <xdr:col>17</xdr:col>
      <xdr:colOff>520301</xdr:colOff>
      <xdr:row>16</xdr:row>
      <xdr:rowOff>130630</xdr:rowOff>
    </xdr:to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B8900E5E-55AA-1D9F-A2E8-E0CC66044A7D}"/>
            </a:ext>
          </a:extLst>
        </xdr:cNvPr>
        <xdr:cNvSpPr txBox="1"/>
      </xdr:nvSpPr>
      <xdr:spPr>
        <a:xfrm>
          <a:off x="5812970" y="2231572"/>
          <a:ext cx="5070531" cy="859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4000" b="1">
              <a:solidFill>
                <a:srgbClr val="97A781"/>
              </a:solidFill>
            </a:rPr>
            <a:t>$ 761</a:t>
          </a:r>
          <a:r>
            <a:rPr lang="pt-BR" sz="4000" b="1" baseline="0">
              <a:solidFill>
                <a:srgbClr val="97A781"/>
              </a:solidFill>
            </a:rPr>
            <a:t> mi</a:t>
          </a:r>
          <a:endParaRPr lang="pt-BR" sz="1800" b="1">
            <a:solidFill>
              <a:srgbClr val="97A781"/>
            </a:solidFill>
          </a:endParaRPr>
        </a:p>
      </xdr:txBody>
    </xdr:sp>
    <xdr:clientData/>
  </xdr:twoCellAnchor>
  <xdr:twoCellAnchor>
    <xdr:from>
      <xdr:col>9</xdr:col>
      <xdr:colOff>456212</xdr:colOff>
      <xdr:row>15</xdr:row>
      <xdr:rowOff>87087</xdr:rowOff>
    </xdr:from>
    <xdr:to>
      <xdr:col>17</xdr:col>
      <xdr:colOff>390656</xdr:colOff>
      <xdr:row>17</xdr:row>
      <xdr:rowOff>108858</xdr:rowOff>
    </xdr:to>
    <xdr:sp macro="" textlink="">
      <xdr:nvSpPr>
        <xdr:cNvPr id="86" name="CaixaDeTexto 85">
          <a:extLst>
            <a:ext uri="{FF2B5EF4-FFF2-40B4-BE49-F238E27FC236}">
              <a16:creationId xmlns:a16="http://schemas.microsoft.com/office/drawing/2014/main" id="{7635B075-7E68-D1AB-96F8-6E07A4AEB20B}"/>
            </a:ext>
          </a:extLst>
        </xdr:cNvPr>
        <xdr:cNvSpPr txBox="1"/>
      </xdr:nvSpPr>
      <xdr:spPr>
        <a:xfrm>
          <a:off x="5942612" y="2862944"/>
          <a:ext cx="4811244" cy="391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rgbClr val="97A781"/>
              </a:solidFill>
            </a:rPr>
            <a:t>Bilheteria média</a:t>
          </a:r>
        </a:p>
      </xdr:txBody>
    </xdr:sp>
    <xdr:clientData/>
  </xdr:twoCellAnchor>
  <xdr:twoCellAnchor>
    <xdr:from>
      <xdr:col>4</xdr:col>
      <xdr:colOff>348340</xdr:colOff>
      <xdr:row>12</xdr:row>
      <xdr:rowOff>10884</xdr:rowOff>
    </xdr:from>
    <xdr:to>
      <xdr:col>12</xdr:col>
      <xdr:colOff>542071</xdr:colOff>
      <xdr:row>16</xdr:row>
      <xdr:rowOff>130628</xdr:rowOff>
    </xdr:to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9F435CCD-B3F9-B349-BEF1-5C32B7ED97BC}"/>
            </a:ext>
          </a:extLst>
        </xdr:cNvPr>
        <xdr:cNvSpPr txBox="1"/>
      </xdr:nvSpPr>
      <xdr:spPr>
        <a:xfrm>
          <a:off x="2786740" y="2231570"/>
          <a:ext cx="5070531" cy="859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4000" b="1">
              <a:solidFill>
                <a:srgbClr val="E1DCCB"/>
              </a:solidFill>
            </a:rPr>
            <a:t>$ 200</a:t>
          </a:r>
          <a:r>
            <a:rPr lang="pt-BR" sz="4000" b="1" baseline="0">
              <a:solidFill>
                <a:srgbClr val="E1DCCB"/>
              </a:solidFill>
            </a:rPr>
            <a:t> mi</a:t>
          </a:r>
          <a:endParaRPr lang="pt-BR" sz="1800" b="1">
            <a:solidFill>
              <a:srgbClr val="E1DCCB"/>
            </a:solidFill>
          </a:endParaRPr>
        </a:p>
      </xdr:txBody>
    </xdr:sp>
    <xdr:clientData/>
  </xdr:twoCellAnchor>
  <xdr:twoCellAnchor>
    <xdr:from>
      <xdr:col>4</xdr:col>
      <xdr:colOff>477982</xdr:colOff>
      <xdr:row>15</xdr:row>
      <xdr:rowOff>87085</xdr:rowOff>
    </xdr:from>
    <xdr:to>
      <xdr:col>12</xdr:col>
      <xdr:colOff>412426</xdr:colOff>
      <xdr:row>17</xdr:row>
      <xdr:rowOff>108856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ADF3FCCB-D6FA-650D-045D-6D5C5732EC47}"/>
            </a:ext>
          </a:extLst>
        </xdr:cNvPr>
        <xdr:cNvSpPr txBox="1"/>
      </xdr:nvSpPr>
      <xdr:spPr>
        <a:xfrm>
          <a:off x="2916382" y="2862942"/>
          <a:ext cx="4811244" cy="391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rgbClr val="E1DCCB"/>
              </a:solidFill>
            </a:rPr>
            <a:t>Custo médio por filme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471054</xdr:colOff>
      <xdr:row>9</xdr:row>
      <xdr:rowOff>13855</xdr:rowOff>
    </xdr:from>
    <xdr:to>
      <xdr:col>19</xdr:col>
      <xdr:colOff>244245</xdr:colOff>
      <xdr:row>16</xdr:row>
      <xdr:rowOff>64601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351D02BC-FAA3-6368-D9F2-436619C89808}"/>
            </a:ext>
          </a:extLst>
        </xdr:cNvPr>
        <xdr:cNvGrpSpPr/>
      </xdr:nvGrpSpPr>
      <xdr:grpSpPr>
        <a:xfrm>
          <a:off x="10224654" y="1627502"/>
          <a:ext cx="1404767" cy="1422346"/>
          <a:chOff x="10183090" y="1634838"/>
          <a:chExt cx="1408027" cy="1422346"/>
        </a:xfrm>
      </xdr:grpSpPr>
      <xdr:pic>
        <xdr:nvPicPr>
          <xdr:cNvPr id="5" name="Imagem 4">
            <a:extLst>
              <a:ext uri="{FF2B5EF4-FFF2-40B4-BE49-F238E27FC236}">
                <a16:creationId xmlns:a16="http://schemas.microsoft.com/office/drawing/2014/main" id="{55265E08-0BFD-4ABD-8C79-52EA3CD40E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183090" y="1634838"/>
            <a:ext cx="1408027" cy="1422346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BF2EB6C6-0395-454E-B4CE-786556F40597}"/>
              </a:ext>
            </a:extLst>
          </xdr:cNvPr>
          <xdr:cNvSpPr/>
        </xdr:nvSpPr>
        <xdr:spPr>
          <a:xfrm>
            <a:off x="10418618" y="2082141"/>
            <a:ext cx="879664" cy="514895"/>
          </a:xfrm>
          <a:prstGeom prst="rect">
            <a:avLst/>
          </a:prstGeom>
          <a:noFill/>
          <a:ln w="76200">
            <a:solidFill>
              <a:srgbClr val="E8DCCC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8</xdr:col>
      <xdr:colOff>1</xdr:colOff>
      <xdr:row>4</xdr:row>
      <xdr:rowOff>69274</xdr:rowOff>
    </xdr:from>
    <xdr:to>
      <xdr:col>11</xdr:col>
      <xdr:colOff>561976</xdr:colOff>
      <xdr:row>8</xdr:row>
      <xdr:rowOff>127187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B0E93F92-64C3-4EB8-B12A-9F28515E52D9}"/>
            </a:ext>
          </a:extLst>
        </xdr:cNvPr>
        <xdr:cNvSpPr/>
      </xdr:nvSpPr>
      <xdr:spPr>
        <a:xfrm>
          <a:off x="16459201" y="3422074"/>
          <a:ext cx="2390775" cy="778349"/>
        </a:xfrm>
        <a:prstGeom prst="roundRect">
          <a:avLst>
            <a:gd name="adj" fmla="val 12052"/>
          </a:avLst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t-BR" sz="1400" b="1">
            <a:solidFill>
              <a:srgbClr val="97A781"/>
            </a:solidFill>
          </a:endParaRPr>
        </a:p>
      </xdr:txBody>
    </xdr:sp>
    <xdr:clientData/>
  </xdr:twoCellAnchor>
  <xdr:twoCellAnchor>
    <xdr:from>
      <xdr:col>20</xdr:col>
      <xdr:colOff>40178</xdr:colOff>
      <xdr:row>11</xdr:row>
      <xdr:rowOff>114103</xdr:rowOff>
    </xdr:from>
    <xdr:to>
      <xdr:col>21</xdr:col>
      <xdr:colOff>434933</xdr:colOff>
      <xdr:row>13</xdr:row>
      <xdr:rowOff>157943</xdr:rowOff>
    </xdr:to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516E233A-439B-4CE6-9B94-FAA059D9040A}"/>
            </a:ext>
          </a:extLst>
        </xdr:cNvPr>
        <xdr:cNvSpPr/>
      </xdr:nvSpPr>
      <xdr:spPr>
        <a:xfrm>
          <a:off x="12065923" y="2095303"/>
          <a:ext cx="879665" cy="514895"/>
        </a:xfrm>
        <a:prstGeom prst="rect">
          <a:avLst/>
        </a:prstGeom>
        <a:noFill/>
        <a:ln w="76200">
          <a:solidFill>
            <a:srgbClr val="E8DC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566057</xdr:colOff>
      <xdr:row>1</xdr:row>
      <xdr:rowOff>152400</xdr:rowOff>
    </xdr:from>
    <xdr:to>
      <xdr:col>23</xdr:col>
      <xdr:colOff>21771</xdr:colOff>
      <xdr:row>18</xdr:row>
      <xdr:rowOff>10885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1E07762B-0366-FE2D-A2D5-B906B3B79143}"/>
            </a:ext>
          </a:extLst>
        </xdr:cNvPr>
        <xdr:cNvSpPr/>
      </xdr:nvSpPr>
      <xdr:spPr>
        <a:xfrm>
          <a:off x="9710057" y="337457"/>
          <a:ext cx="3886200" cy="3113314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328145</xdr:colOff>
      <xdr:row>15</xdr:row>
      <xdr:rowOff>182880</xdr:rowOff>
    </xdr:from>
    <xdr:to>
      <xdr:col>16</xdr:col>
      <xdr:colOff>461554</xdr:colOff>
      <xdr:row>19</xdr:row>
      <xdr:rowOff>169817</xdr:rowOff>
    </xdr:to>
    <xdr:grpSp>
      <xdr:nvGrpSpPr>
        <xdr:cNvPr id="27" name="Agrupar 26">
          <a:extLst>
            <a:ext uri="{FF2B5EF4-FFF2-40B4-BE49-F238E27FC236}">
              <a16:creationId xmlns:a16="http://schemas.microsoft.com/office/drawing/2014/main" id="{2DCF828C-5568-2DB8-EAD0-4BEDD17273CE}"/>
            </a:ext>
          </a:extLst>
        </xdr:cNvPr>
        <xdr:cNvGrpSpPr/>
      </xdr:nvGrpSpPr>
      <xdr:grpSpPr>
        <a:xfrm>
          <a:off x="9472145" y="2988833"/>
          <a:ext cx="743009" cy="704113"/>
          <a:chOff x="9472145" y="3057459"/>
          <a:chExt cx="743009" cy="722661"/>
        </a:xfrm>
      </xdr:grpSpPr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CF960236-8C00-0E5F-C3A5-48BB134E13B6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5" name="Retângulo 24">
            <a:extLst>
              <a:ext uri="{FF2B5EF4-FFF2-40B4-BE49-F238E27FC236}">
                <a16:creationId xmlns:a16="http://schemas.microsoft.com/office/drawing/2014/main" id="{7646D6A8-2D75-410F-ADA3-4612C9812DAA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6" name="Retângulo 25">
            <a:extLst>
              <a:ext uri="{FF2B5EF4-FFF2-40B4-BE49-F238E27FC236}">
                <a16:creationId xmlns:a16="http://schemas.microsoft.com/office/drawing/2014/main" id="{3ECB2FDB-C20F-4647-BA1C-E81451CB668F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196428</xdr:colOff>
      <xdr:row>15</xdr:row>
      <xdr:rowOff>125410</xdr:rowOff>
    </xdr:from>
    <xdr:to>
      <xdr:col>23</xdr:col>
      <xdr:colOff>309489</xdr:colOff>
      <xdr:row>19</xdr:row>
      <xdr:rowOff>132695</xdr:rowOff>
    </xdr:to>
    <xdr:grpSp>
      <xdr:nvGrpSpPr>
        <xdr:cNvPr id="28" name="Agrupar 27">
          <a:extLst>
            <a:ext uri="{FF2B5EF4-FFF2-40B4-BE49-F238E27FC236}">
              <a16:creationId xmlns:a16="http://schemas.microsoft.com/office/drawing/2014/main" id="{E41E5BD6-FCE2-4668-9D42-38D156C05171}"/>
            </a:ext>
          </a:extLst>
        </xdr:cNvPr>
        <xdr:cNvGrpSpPr/>
      </xdr:nvGrpSpPr>
      <xdr:grpSpPr>
        <a:xfrm rot="16667199">
          <a:off x="13185387" y="2932263"/>
          <a:ext cx="724461" cy="722661"/>
          <a:chOff x="9472145" y="3057459"/>
          <a:chExt cx="743009" cy="722661"/>
        </a:xfrm>
      </xdr:grpSpPr>
      <xdr:sp macro="" textlink="">
        <xdr:nvSpPr>
          <xdr:cNvPr id="29" name="Retângulo 28">
            <a:extLst>
              <a:ext uri="{FF2B5EF4-FFF2-40B4-BE49-F238E27FC236}">
                <a16:creationId xmlns:a16="http://schemas.microsoft.com/office/drawing/2014/main" id="{FD713FCF-6A2D-F849-C5A1-2BC9D114F224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0" name="Retângulo 29">
            <a:extLst>
              <a:ext uri="{FF2B5EF4-FFF2-40B4-BE49-F238E27FC236}">
                <a16:creationId xmlns:a16="http://schemas.microsoft.com/office/drawing/2014/main" id="{4597493C-C076-C5BB-31FA-31068C2CA0F3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1" name="Retângulo 30">
            <a:extLst>
              <a:ext uri="{FF2B5EF4-FFF2-40B4-BE49-F238E27FC236}">
                <a16:creationId xmlns:a16="http://schemas.microsoft.com/office/drawing/2014/main" id="{2E9A5C50-70DC-A1D1-BFD4-682CDA5073EC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196427</xdr:colOff>
      <xdr:row>0</xdr:row>
      <xdr:rowOff>55429</xdr:rowOff>
    </xdr:from>
    <xdr:to>
      <xdr:col>23</xdr:col>
      <xdr:colOff>329836</xdr:colOff>
      <xdr:row>4</xdr:row>
      <xdr:rowOff>42366</xdr:rowOff>
    </xdr:to>
    <xdr:grpSp>
      <xdr:nvGrpSpPr>
        <xdr:cNvPr id="32" name="Agrupar 31">
          <a:extLst>
            <a:ext uri="{FF2B5EF4-FFF2-40B4-BE49-F238E27FC236}">
              <a16:creationId xmlns:a16="http://schemas.microsoft.com/office/drawing/2014/main" id="{073037C3-FA24-4DAC-AE20-65F0C0DB59ED}"/>
            </a:ext>
          </a:extLst>
        </xdr:cNvPr>
        <xdr:cNvGrpSpPr/>
      </xdr:nvGrpSpPr>
      <xdr:grpSpPr>
        <a:xfrm rot="11359586">
          <a:off x="13186286" y="55429"/>
          <a:ext cx="743009" cy="704113"/>
          <a:chOff x="9472145" y="3057459"/>
          <a:chExt cx="743009" cy="722661"/>
        </a:xfrm>
      </xdr:grpSpPr>
      <xdr:sp macro="" textlink="">
        <xdr:nvSpPr>
          <xdr:cNvPr id="33" name="Retângulo 32">
            <a:extLst>
              <a:ext uri="{FF2B5EF4-FFF2-40B4-BE49-F238E27FC236}">
                <a16:creationId xmlns:a16="http://schemas.microsoft.com/office/drawing/2014/main" id="{ECB82DD2-D8C5-C10C-29E8-6B909BCBAF9E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4" name="Retângulo 33">
            <a:extLst>
              <a:ext uri="{FF2B5EF4-FFF2-40B4-BE49-F238E27FC236}">
                <a16:creationId xmlns:a16="http://schemas.microsoft.com/office/drawing/2014/main" id="{F3787564-3887-3D7D-B3DE-E0C4BF560F03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5" name="Retângulo 34">
            <a:extLst>
              <a:ext uri="{FF2B5EF4-FFF2-40B4-BE49-F238E27FC236}">
                <a16:creationId xmlns:a16="http://schemas.microsoft.com/office/drawing/2014/main" id="{53B02E54-8499-1CE3-06EB-0BB9993B7454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257168</xdr:colOff>
      <xdr:row>0</xdr:row>
      <xdr:rowOff>47633</xdr:rowOff>
    </xdr:from>
    <xdr:to>
      <xdr:col>16</xdr:col>
      <xdr:colOff>370229</xdr:colOff>
      <xdr:row>4</xdr:row>
      <xdr:rowOff>54918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6C87AB74-79A2-4C11-99F7-F85B77E258AE}"/>
            </a:ext>
          </a:extLst>
        </xdr:cNvPr>
        <xdr:cNvGrpSpPr/>
      </xdr:nvGrpSpPr>
      <xdr:grpSpPr>
        <a:xfrm rot="5795572">
          <a:off x="9400268" y="48533"/>
          <a:ext cx="724461" cy="722661"/>
          <a:chOff x="9472145" y="3057459"/>
          <a:chExt cx="743009" cy="722661"/>
        </a:xfrm>
      </xdr:grpSpPr>
      <xdr:sp macro="" textlink="">
        <xdr:nvSpPr>
          <xdr:cNvPr id="37" name="Retângulo 36">
            <a:extLst>
              <a:ext uri="{FF2B5EF4-FFF2-40B4-BE49-F238E27FC236}">
                <a16:creationId xmlns:a16="http://schemas.microsoft.com/office/drawing/2014/main" id="{A91E0608-5B84-F392-011D-8DCC787923CC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8" name="Retângulo 37">
            <a:extLst>
              <a:ext uri="{FF2B5EF4-FFF2-40B4-BE49-F238E27FC236}">
                <a16:creationId xmlns:a16="http://schemas.microsoft.com/office/drawing/2014/main" id="{2A345EC9-6369-FA15-EE51-EB5BF7ED2CF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9" name="Retângulo 38">
            <a:extLst>
              <a:ext uri="{FF2B5EF4-FFF2-40B4-BE49-F238E27FC236}">
                <a16:creationId xmlns:a16="http://schemas.microsoft.com/office/drawing/2014/main" id="{C32018BB-D31F-5770-C085-C2193824C371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285365</xdr:colOff>
      <xdr:row>7</xdr:row>
      <xdr:rowOff>0</xdr:rowOff>
    </xdr:from>
    <xdr:to>
      <xdr:col>3</xdr:col>
      <xdr:colOff>309178</xdr:colOff>
      <xdr:row>9</xdr:row>
      <xdr:rowOff>2012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805BD9E4-675F-4C54-8A88-32BF28B9A011}"/>
            </a:ext>
          </a:extLst>
        </xdr:cNvPr>
        <xdr:cNvSpPr txBox="1"/>
      </xdr:nvSpPr>
      <xdr:spPr>
        <a:xfrm>
          <a:off x="285365" y="1295400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Ação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9</xdr:row>
      <xdr:rowOff>47255</xdr:rowOff>
    </xdr:from>
    <xdr:to>
      <xdr:col>3</xdr:col>
      <xdr:colOff>309178</xdr:colOff>
      <xdr:row>11</xdr:row>
      <xdr:rowOff>49264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43DFD587-D189-470B-828A-329BDA32CD55}"/>
            </a:ext>
          </a:extLst>
        </xdr:cNvPr>
        <xdr:cNvSpPr txBox="1"/>
      </xdr:nvSpPr>
      <xdr:spPr>
        <a:xfrm>
          <a:off x="285365" y="1712769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Animação</a:t>
          </a:r>
        </a:p>
      </xdr:txBody>
    </xdr:sp>
    <xdr:clientData/>
  </xdr:twoCellAnchor>
  <xdr:twoCellAnchor>
    <xdr:from>
      <xdr:col>0</xdr:col>
      <xdr:colOff>285365</xdr:colOff>
      <xdr:row>11</xdr:row>
      <xdr:rowOff>98403</xdr:rowOff>
    </xdr:from>
    <xdr:to>
      <xdr:col>3</xdr:col>
      <xdr:colOff>309178</xdr:colOff>
      <xdr:row>12</xdr:row>
      <xdr:rowOff>285472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DDA7DE19-9FDA-465C-936D-8A2C8324DED0}"/>
            </a:ext>
          </a:extLst>
        </xdr:cNvPr>
        <xdr:cNvSpPr txBox="1"/>
      </xdr:nvSpPr>
      <xdr:spPr>
        <a:xfrm>
          <a:off x="285365" y="2134032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Aventura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13</xdr:row>
      <xdr:rowOff>36801</xdr:rowOff>
    </xdr:from>
    <xdr:to>
      <xdr:col>3</xdr:col>
      <xdr:colOff>309178</xdr:colOff>
      <xdr:row>15</xdr:row>
      <xdr:rowOff>38811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D3549482-B077-4C10-99D3-218D85EB1E09}"/>
            </a:ext>
          </a:extLst>
        </xdr:cNvPr>
        <xdr:cNvSpPr txBox="1"/>
      </xdr:nvSpPr>
      <xdr:spPr>
        <a:xfrm>
          <a:off x="285365" y="2551401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Comédia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15</xdr:row>
      <xdr:rowOff>65003</xdr:rowOff>
    </xdr:from>
    <xdr:to>
      <xdr:col>3</xdr:col>
      <xdr:colOff>309178</xdr:colOff>
      <xdr:row>17</xdr:row>
      <xdr:rowOff>67013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45E4C75A-E89E-46B7-B1C9-E953CBE0885F}"/>
            </a:ext>
          </a:extLst>
        </xdr:cNvPr>
        <xdr:cNvSpPr txBox="1"/>
      </xdr:nvSpPr>
      <xdr:spPr>
        <a:xfrm>
          <a:off x="285365" y="2949717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Crime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17</xdr:row>
      <xdr:rowOff>113771</xdr:rowOff>
    </xdr:from>
    <xdr:to>
      <xdr:col>3</xdr:col>
      <xdr:colOff>309178</xdr:colOff>
      <xdr:row>19</xdr:row>
      <xdr:rowOff>115783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3A25C498-EFA6-4501-B2D4-0AC940725DE8}"/>
            </a:ext>
          </a:extLst>
        </xdr:cNvPr>
        <xdr:cNvSpPr txBox="1"/>
      </xdr:nvSpPr>
      <xdr:spPr>
        <a:xfrm>
          <a:off x="285365" y="3368600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Drama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19</xdr:row>
      <xdr:rowOff>163408</xdr:rowOff>
    </xdr:from>
    <xdr:to>
      <xdr:col>3</xdr:col>
      <xdr:colOff>309178</xdr:colOff>
      <xdr:row>21</xdr:row>
      <xdr:rowOff>165418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11264091-8968-4BEB-B314-F03546A312E4}"/>
            </a:ext>
          </a:extLst>
        </xdr:cNvPr>
        <xdr:cNvSpPr txBox="1"/>
      </xdr:nvSpPr>
      <xdr:spPr>
        <a:xfrm>
          <a:off x="285365" y="3788351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Família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22</xdr:row>
      <xdr:rowOff>25604</xdr:rowOff>
    </xdr:from>
    <xdr:to>
      <xdr:col>3</xdr:col>
      <xdr:colOff>309178</xdr:colOff>
      <xdr:row>23</xdr:row>
      <xdr:rowOff>212672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FD01453D-D940-466A-AD0A-D8CA47EC16CF}"/>
            </a:ext>
          </a:extLst>
        </xdr:cNvPr>
        <xdr:cNvSpPr txBox="1"/>
      </xdr:nvSpPr>
      <xdr:spPr>
        <a:xfrm>
          <a:off x="285365" y="4205718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Fantasia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239485</xdr:colOff>
      <xdr:row>24</xdr:row>
      <xdr:rowOff>739</xdr:rowOff>
    </xdr:from>
    <xdr:to>
      <xdr:col>3</xdr:col>
      <xdr:colOff>355058</xdr:colOff>
      <xdr:row>26</xdr:row>
      <xdr:rowOff>66174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8AFF76D0-D0FB-428B-95D2-A2BA6EBFD7CF}"/>
            </a:ext>
          </a:extLst>
        </xdr:cNvPr>
        <xdr:cNvSpPr txBox="1"/>
      </xdr:nvSpPr>
      <xdr:spPr>
        <a:xfrm>
          <a:off x="239485" y="4594510"/>
          <a:ext cx="1944373" cy="435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  <a:latin typeface="+mn-lt"/>
              <a:ea typeface="+mn-ea"/>
              <a:cs typeface="+mn-cs"/>
            </a:rPr>
            <a:t>Ficção</a:t>
          </a:r>
          <a:r>
            <a:rPr lang="pt-BR" sz="2000" baseline="0">
              <a:solidFill>
                <a:srgbClr val="E1DCCB"/>
              </a:solidFill>
            </a:rPr>
            <a:t> </a:t>
          </a:r>
          <a:r>
            <a:rPr lang="pt-BR" sz="2000">
              <a:solidFill>
                <a:srgbClr val="988C84"/>
              </a:solidFill>
              <a:latin typeface="+mn-lt"/>
              <a:ea typeface="+mn-ea"/>
              <a:cs typeface="+mn-cs"/>
            </a:rPr>
            <a:t>Científica</a:t>
          </a:r>
        </a:p>
      </xdr:txBody>
    </xdr:sp>
    <xdr:clientData/>
  </xdr:twoCellAnchor>
  <xdr:twoCellAnchor>
    <xdr:from>
      <xdr:col>0</xdr:col>
      <xdr:colOff>285365</xdr:colOff>
      <xdr:row>26</xdr:row>
      <xdr:rowOff>49507</xdr:rowOff>
    </xdr:from>
    <xdr:to>
      <xdr:col>3</xdr:col>
      <xdr:colOff>309178</xdr:colOff>
      <xdr:row>28</xdr:row>
      <xdr:rowOff>51519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2B39993F-D5FD-4EB7-9AB1-E4F5B7F8D018}"/>
            </a:ext>
          </a:extLst>
        </xdr:cNvPr>
        <xdr:cNvSpPr txBox="1"/>
      </xdr:nvSpPr>
      <xdr:spPr>
        <a:xfrm>
          <a:off x="285365" y="5013393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Guerra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28</xdr:row>
      <xdr:rowOff>99144</xdr:rowOff>
    </xdr:from>
    <xdr:to>
      <xdr:col>3</xdr:col>
      <xdr:colOff>309178</xdr:colOff>
      <xdr:row>30</xdr:row>
      <xdr:rowOff>101154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EE917FBC-8DEE-447C-8E39-6D312753C459}"/>
            </a:ext>
          </a:extLst>
        </xdr:cNvPr>
        <xdr:cNvSpPr txBox="1"/>
      </xdr:nvSpPr>
      <xdr:spPr>
        <a:xfrm>
          <a:off x="285365" y="5433144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História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30</xdr:row>
      <xdr:rowOff>146397</xdr:rowOff>
    </xdr:from>
    <xdr:to>
      <xdr:col>3</xdr:col>
      <xdr:colOff>309178</xdr:colOff>
      <xdr:row>32</xdr:row>
      <xdr:rowOff>148407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6B5E08D0-2A22-43D5-B0AC-412775DA22DB}"/>
            </a:ext>
          </a:extLst>
        </xdr:cNvPr>
        <xdr:cNvSpPr txBox="1"/>
      </xdr:nvSpPr>
      <xdr:spPr>
        <a:xfrm>
          <a:off x="285365" y="5850511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Mistério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32</xdr:row>
      <xdr:rowOff>176114</xdr:rowOff>
    </xdr:from>
    <xdr:to>
      <xdr:col>3</xdr:col>
      <xdr:colOff>309178</xdr:colOff>
      <xdr:row>34</xdr:row>
      <xdr:rowOff>134582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3E9E6C01-54A6-43A4-BDAE-C699A2FFAD89}"/>
            </a:ext>
          </a:extLst>
        </xdr:cNvPr>
        <xdr:cNvSpPr txBox="1"/>
      </xdr:nvSpPr>
      <xdr:spPr>
        <a:xfrm>
          <a:off x="285365" y="6250343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Música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34</xdr:row>
      <xdr:rowOff>179825</xdr:rowOff>
    </xdr:from>
    <xdr:to>
      <xdr:col>3</xdr:col>
      <xdr:colOff>309178</xdr:colOff>
      <xdr:row>36</xdr:row>
      <xdr:rowOff>181835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F4B55615-B716-4B3A-ABBB-D50AC63071B2}"/>
            </a:ext>
          </a:extLst>
        </xdr:cNvPr>
        <xdr:cNvSpPr txBox="1"/>
      </xdr:nvSpPr>
      <xdr:spPr>
        <a:xfrm>
          <a:off x="285365" y="6667711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Romance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37</xdr:row>
      <xdr:rowOff>44403</xdr:rowOff>
    </xdr:from>
    <xdr:to>
      <xdr:col>3</xdr:col>
      <xdr:colOff>309178</xdr:colOff>
      <xdr:row>39</xdr:row>
      <xdr:rowOff>46415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9A868908-17D7-4CC6-BBF4-06D1CC115E22}"/>
            </a:ext>
          </a:extLst>
        </xdr:cNvPr>
        <xdr:cNvSpPr txBox="1"/>
      </xdr:nvSpPr>
      <xdr:spPr>
        <a:xfrm>
          <a:off x="285365" y="7087460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Suspense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39</xdr:row>
      <xdr:rowOff>93173</xdr:rowOff>
    </xdr:from>
    <xdr:to>
      <xdr:col>3</xdr:col>
      <xdr:colOff>309178</xdr:colOff>
      <xdr:row>41</xdr:row>
      <xdr:rowOff>51639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C4D6F3F3-855B-4D08-AE40-9AA278FC4DA5}"/>
            </a:ext>
          </a:extLst>
        </xdr:cNvPr>
        <xdr:cNvSpPr txBox="1"/>
      </xdr:nvSpPr>
      <xdr:spPr>
        <a:xfrm>
          <a:off x="285365" y="7506344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Terror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5</xdr:col>
      <xdr:colOff>576943</xdr:colOff>
      <xdr:row>22</xdr:row>
      <xdr:rowOff>163286</xdr:rowOff>
    </xdr:from>
    <xdr:to>
      <xdr:col>22</xdr:col>
      <xdr:colOff>587828</xdr:colOff>
      <xdr:row>40</xdr:row>
      <xdr:rowOff>10886</xdr:rowOff>
    </xdr:to>
    <xdr:sp macro="" textlink="">
      <xdr:nvSpPr>
        <xdr:cNvPr id="56" name="Retângulo: Cantos Arredondados 55">
          <a:extLst>
            <a:ext uri="{FF2B5EF4-FFF2-40B4-BE49-F238E27FC236}">
              <a16:creationId xmlns:a16="http://schemas.microsoft.com/office/drawing/2014/main" id="{5A500BEC-0719-0C58-BF61-73E6A01A7820}"/>
            </a:ext>
          </a:extLst>
        </xdr:cNvPr>
        <xdr:cNvSpPr/>
      </xdr:nvSpPr>
      <xdr:spPr>
        <a:xfrm>
          <a:off x="3624943" y="4343400"/>
          <a:ext cx="9927771" cy="3309257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292525</xdr:colOff>
      <xdr:row>21</xdr:row>
      <xdr:rowOff>55215</xdr:rowOff>
    </xdr:from>
    <xdr:to>
      <xdr:col>6</xdr:col>
      <xdr:colOff>410091</xdr:colOff>
      <xdr:row>25</xdr:row>
      <xdr:rowOff>14452</xdr:rowOff>
    </xdr:to>
    <xdr:grpSp>
      <xdr:nvGrpSpPr>
        <xdr:cNvPr id="57" name="Agrupar 56">
          <a:extLst>
            <a:ext uri="{FF2B5EF4-FFF2-40B4-BE49-F238E27FC236}">
              <a16:creationId xmlns:a16="http://schemas.microsoft.com/office/drawing/2014/main" id="{BF39A77D-3EEC-4656-98A3-98755F4CC40C}"/>
            </a:ext>
          </a:extLst>
        </xdr:cNvPr>
        <xdr:cNvGrpSpPr/>
      </xdr:nvGrpSpPr>
      <xdr:grpSpPr>
        <a:xfrm rot="5672129">
          <a:off x="3339007" y="3938451"/>
          <a:ext cx="730201" cy="727166"/>
          <a:chOff x="9472145" y="3057459"/>
          <a:chExt cx="743009" cy="722661"/>
        </a:xfrm>
      </xdr:grpSpPr>
      <xdr:sp macro="" textlink="">
        <xdr:nvSpPr>
          <xdr:cNvPr id="58" name="Retângulo 57">
            <a:extLst>
              <a:ext uri="{FF2B5EF4-FFF2-40B4-BE49-F238E27FC236}">
                <a16:creationId xmlns:a16="http://schemas.microsoft.com/office/drawing/2014/main" id="{A92BEF7E-3931-932C-1FFC-AB5AC5193073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9" name="Retângulo 58">
            <a:extLst>
              <a:ext uri="{FF2B5EF4-FFF2-40B4-BE49-F238E27FC236}">
                <a16:creationId xmlns:a16="http://schemas.microsoft.com/office/drawing/2014/main" id="{6526BC31-FA0A-6053-4653-5CACF41DA4D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0" name="Retângulo 59">
            <a:extLst>
              <a:ext uri="{FF2B5EF4-FFF2-40B4-BE49-F238E27FC236}">
                <a16:creationId xmlns:a16="http://schemas.microsoft.com/office/drawing/2014/main" id="{5107ECD8-E8FE-01A3-CBEB-51F3859E349F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424543</xdr:colOff>
      <xdr:row>38</xdr:row>
      <xdr:rowOff>97972</xdr:rowOff>
    </xdr:from>
    <xdr:to>
      <xdr:col>6</xdr:col>
      <xdr:colOff>557952</xdr:colOff>
      <xdr:row>42</xdr:row>
      <xdr:rowOff>41366</xdr:rowOff>
    </xdr:to>
    <xdr:grpSp>
      <xdr:nvGrpSpPr>
        <xdr:cNvPr id="61" name="Agrupar 60">
          <a:extLst>
            <a:ext uri="{FF2B5EF4-FFF2-40B4-BE49-F238E27FC236}">
              <a16:creationId xmlns:a16="http://schemas.microsoft.com/office/drawing/2014/main" id="{1A20C090-0271-461E-A222-EBDEE1F6A484}"/>
            </a:ext>
          </a:extLst>
        </xdr:cNvPr>
        <xdr:cNvGrpSpPr/>
      </xdr:nvGrpSpPr>
      <xdr:grpSpPr>
        <a:xfrm>
          <a:off x="3472543" y="7135266"/>
          <a:ext cx="743009" cy="714359"/>
          <a:chOff x="9472145" y="3057459"/>
          <a:chExt cx="743009" cy="722661"/>
        </a:xfrm>
      </xdr:grpSpPr>
      <xdr:sp macro="" textlink="">
        <xdr:nvSpPr>
          <xdr:cNvPr id="62" name="Retângulo 61">
            <a:extLst>
              <a:ext uri="{FF2B5EF4-FFF2-40B4-BE49-F238E27FC236}">
                <a16:creationId xmlns:a16="http://schemas.microsoft.com/office/drawing/2014/main" id="{B82D1FE6-B80D-E7CE-DA7A-AC3B5E56A37A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3" name="Retângulo 62">
            <a:extLst>
              <a:ext uri="{FF2B5EF4-FFF2-40B4-BE49-F238E27FC236}">
                <a16:creationId xmlns:a16="http://schemas.microsoft.com/office/drawing/2014/main" id="{E1955650-B180-A012-21FE-41213DE27B48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4" name="Retângulo 63">
            <a:extLst>
              <a:ext uri="{FF2B5EF4-FFF2-40B4-BE49-F238E27FC236}">
                <a16:creationId xmlns:a16="http://schemas.microsoft.com/office/drawing/2014/main" id="{A4FB3DCC-C382-77EC-9DD1-C5BE7D2D899E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217714</xdr:colOff>
      <xdr:row>21</xdr:row>
      <xdr:rowOff>130628</xdr:rowOff>
    </xdr:from>
    <xdr:to>
      <xdr:col>23</xdr:col>
      <xdr:colOff>351123</xdr:colOff>
      <xdr:row>25</xdr:row>
      <xdr:rowOff>74022</xdr:rowOff>
    </xdr:to>
    <xdr:grpSp>
      <xdr:nvGrpSpPr>
        <xdr:cNvPr id="65" name="Agrupar 64">
          <a:extLst>
            <a:ext uri="{FF2B5EF4-FFF2-40B4-BE49-F238E27FC236}">
              <a16:creationId xmlns:a16="http://schemas.microsoft.com/office/drawing/2014/main" id="{B76006F9-351A-491B-8B61-82504D3A2CDA}"/>
            </a:ext>
          </a:extLst>
        </xdr:cNvPr>
        <xdr:cNvGrpSpPr/>
      </xdr:nvGrpSpPr>
      <xdr:grpSpPr>
        <a:xfrm rot="11419697">
          <a:off x="13207573" y="4012346"/>
          <a:ext cx="743009" cy="714358"/>
          <a:chOff x="9472145" y="3057459"/>
          <a:chExt cx="743009" cy="722661"/>
        </a:xfrm>
      </xdr:grpSpPr>
      <xdr:sp macro="" textlink="">
        <xdr:nvSpPr>
          <xdr:cNvPr id="66" name="Retângulo 65">
            <a:extLst>
              <a:ext uri="{FF2B5EF4-FFF2-40B4-BE49-F238E27FC236}">
                <a16:creationId xmlns:a16="http://schemas.microsoft.com/office/drawing/2014/main" id="{F5855A2B-9145-DB51-E9E2-2DFAA96BC956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7" name="Retângulo 66">
            <a:extLst>
              <a:ext uri="{FF2B5EF4-FFF2-40B4-BE49-F238E27FC236}">
                <a16:creationId xmlns:a16="http://schemas.microsoft.com/office/drawing/2014/main" id="{83828B6B-463A-D6E9-D985-40495110392C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8" name="Retângulo 67">
            <a:extLst>
              <a:ext uri="{FF2B5EF4-FFF2-40B4-BE49-F238E27FC236}">
                <a16:creationId xmlns:a16="http://schemas.microsoft.com/office/drawing/2014/main" id="{502A9173-2D77-18F3-868B-67E2678704C4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185360</xdr:colOff>
      <xdr:row>37</xdr:row>
      <xdr:rowOff>117264</xdr:rowOff>
    </xdr:from>
    <xdr:to>
      <xdr:col>23</xdr:col>
      <xdr:colOff>302926</xdr:colOff>
      <xdr:row>41</xdr:row>
      <xdr:rowOff>76502</xdr:rowOff>
    </xdr:to>
    <xdr:grpSp>
      <xdr:nvGrpSpPr>
        <xdr:cNvPr id="69" name="Agrupar 68">
          <a:extLst>
            <a:ext uri="{FF2B5EF4-FFF2-40B4-BE49-F238E27FC236}">
              <a16:creationId xmlns:a16="http://schemas.microsoft.com/office/drawing/2014/main" id="{853C9D1E-2290-4786-A224-3046C56F11A2}"/>
            </a:ext>
          </a:extLst>
        </xdr:cNvPr>
        <xdr:cNvGrpSpPr/>
      </xdr:nvGrpSpPr>
      <xdr:grpSpPr>
        <a:xfrm rot="16200000">
          <a:off x="13173700" y="6976783"/>
          <a:ext cx="730203" cy="727166"/>
          <a:chOff x="9472145" y="3057459"/>
          <a:chExt cx="743009" cy="722661"/>
        </a:xfrm>
      </xdr:grpSpPr>
      <xdr:sp macro="" textlink="">
        <xdr:nvSpPr>
          <xdr:cNvPr id="70" name="Retângulo 69">
            <a:extLst>
              <a:ext uri="{FF2B5EF4-FFF2-40B4-BE49-F238E27FC236}">
                <a16:creationId xmlns:a16="http://schemas.microsoft.com/office/drawing/2014/main" id="{0C4C8669-B6E1-DC4A-5A5D-4EC43D520220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1" name="Retângulo 70">
            <a:extLst>
              <a:ext uri="{FF2B5EF4-FFF2-40B4-BE49-F238E27FC236}">
                <a16:creationId xmlns:a16="http://schemas.microsoft.com/office/drawing/2014/main" id="{8AE258BE-4579-63A8-8A3B-C424CA19267D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2" name="Retângulo 71">
            <a:extLst>
              <a:ext uri="{FF2B5EF4-FFF2-40B4-BE49-F238E27FC236}">
                <a16:creationId xmlns:a16="http://schemas.microsoft.com/office/drawing/2014/main" id="{9782EFE9-7B7F-23E9-DC39-EFB614603C32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19</xdr:col>
      <xdr:colOff>429490</xdr:colOff>
      <xdr:row>8</xdr:row>
      <xdr:rowOff>152401</xdr:rowOff>
    </xdr:from>
    <xdr:to>
      <xdr:col>22</xdr:col>
      <xdr:colOff>230389</xdr:colOff>
      <xdr:row>16</xdr:row>
      <xdr:rowOff>23038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302DCFD7-BDC7-402F-ABAC-16F24372D3C3}"/>
            </a:ext>
          </a:extLst>
        </xdr:cNvPr>
        <xdr:cNvGrpSpPr/>
      </xdr:nvGrpSpPr>
      <xdr:grpSpPr>
        <a:xfrm>
          <a:off x="11814666" y="1586754"/>
          <a:ext cx="1405582" cy="1421531"/>
          <a:chOff x="10183090" y="1634838"/>
          <a:chExt cx="1408027" cy="1422346"/>
        </a:xfrm>
      </xdr:grpSpPr>
      <xdr:pic>
        <xdr:nvPicPr>
          <xdr:cNvPr id="4" name="Imagem 3">
            <a:extLst>
              <a:ext uri="{FF2B5EF4-FFF2-40B4-BE49-F238E27FC236}">
                <a16:creationId xmlns:a16="http://schemas.microsoft.com/office/drawing/2014/main" id="{3D2813D5-342F-59BB-E2CE-11056AE727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183090" y="1634838"/>
            <a:ext cx="1408027" cy="1422346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D0BD7781-287C-4B35-5C12-3FD87A36056C}"/>
              </a:ext>
            </a:extLst>
          </xdr:cNvPr>
          <xdr:cNvSpPr/>
        </xdr:nvSpPr>
        <xdr:spPr>
          <a:xfrm>
            <a:off x="10418618" y="2082141"/>
            <a:ext cx="879664" cy="514895"/>
          </a:xfrm>
          <a:prstGeom prst="rect">
            <a:avLst/>
          </a:prstGeom>
          <a:noFill/>
          <a:ln w="76200">
            <a:solidFill>
              <a:srgbClr val="E8DCCC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498765</xdr:colOff>
      <xdr:row>26</xdr:row>
      <xdr:rowOff>141513</xdr:rowOff>
    </xdr:from>
    <xdr:to>
      <xdr:col>22</xdr:col>
      <xdr:colOff>124691</xdr:colOff>
      <xdr:row>38</xdr:row>
      <xdr:rowOff>166254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0B7A15D-21FC-4EA6-918F-48DA0991D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68EBEE04-38C1-4F31-9B83-3BDD27CB43DA}"/>
            </a:ext>
          </a:extLst>
        </xdr:cNvPr>
        <xdr:cNvSpPr/>
      </xdr:nvSpPr>
      <xdr:spPr>
        <a:xfrm>
          <a:off x="0" y="0"/>
          <a:ext cx="14630400" cy="8046720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</xdr:colOff>
      <xdr:row>0</xdr:row>
      <xdr:rowOff>0</xdr:rowOff>
    </xdr:from>
    <xdr:to>
      <xdr:col>6</xdr:col>
      <xdr:colOff>35718</xdr:colOff>
      <xdr:row>44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C0ABE0D-3DE6-4935-8B4E-61C53E355D55}"/>
            </a:ext>
          </a:extLst>
        </xdr:cNvPr>
        <xdr:cNvSpPr/>
      </xdr:nvSpPr>
      <xdr:spPr>
        <a:xfrm>
          <a:off x="1" y="0"/>
          <a:ext cx="3693317" cy="804672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566056</xdr:colOff>
      <xdr:row>22</xdr:row>
      <xdr:rowOff>76196</xdr:rowOff>
    </xdr:from>
    <xdr:to>
      <xdr:col>23</xdr:col>
      <xdr:colOff>185059</xdr:colOff>
      <xdr:row>42</xdr:row>
      <xdr:rowOff>32653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04B8A29A-C1CB-4508-9292-9770D65B860B}"/>
            </a:ext>
          </a:extLst>
        </xdr:cNvPr>
        <xdr:cNvSpPr/>
      </xdr:nvSpPr>
      <xdr:spPr>
        <a:xfrm>
          <a:off x="4223656" y="4147453"/>
          <a:ext cx="9982203" cy="3657600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566055</xdr:colOff>
      <xdr:row>3</xdr:row>
      <xdr:rowOff>145065</xdr:rowOff>
    </xdr:from>
    <xdr:to>
      <xdr:col>14</xdr:col>
      <xdr:colOff>391888</xdr:colOff>
      <xdr:row>19</xdr:row>
      <xdr:rowOff>134179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3A7C75AD-59DF-4E71-93C8-85EAFE715AB3}"/>
            </a:ext>
          </a:extLst>
        </xdr:cNvPr>
        <xdr:cNvSpPr/>
      </xdr:nvSpPr>
      <xdr:spPr>
        <a:xfrm>
          <a:off x="4223655" y="700236"/>
          <a:ext cx="4702633" cy="2950029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359226</xdr:colOff>
      <xdr:row>3</xdr:row>
      <xdr:rowOff>134179</xdr:rowOff>
    </xdr:from>
    <xdr:to>
      <xdr:col>23</xdr:col>
      <xdr:colOff>185059</xdr:colOff>
      <xdr:row>19</xdr:row>
      <xdr:rowOff>123293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3FAAF935-4B77-4149-AB25-98065FF836A8}"/>
            </a:ext>
          </a:extLst>
        </xdr:cNvPr>
        <xdr:cNvSpPr/>
      </xdr:nvSpPr>
      <xdr:spPr>
        <a:xfrm>
          <a:off x="9503226" y="689350"/>
          <a:ext cx="4702633" cy="2950029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566057</xdr:colOff>
      <xdr:row>1</xdr:row>
      <xdr:rowOff>110836</xdr:rowOff>
    </xdr:from>
    <xdr:to>
      <xdr:col>23</xdr:col>
      <xdr:colOff>21771</xdr:colOff>
      <xdr:row>17</xdr:row>
      <xdr:rowOff>149430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3BDDB46F-C978-4688-A8E8-0F731C6306C4}"/>
            </a:ext>
          </a:extLst>
        </xdr:cNvPr>
        <xdr:cNvSpPr/>
      </xdr:nvSpPr>
      <xdr:spPr>
        <a:xfrm>
          <a:off x="9710057" y="290945"/>
          <a:ext cx="3916878" cy="3031176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328145</xdr:colOff>
      <xdr:row>16</xdr:row>
      <xdr:rowOff>0</xdr:rowOff>
    </xdr:from>
    <xdr:to>
      <xdr:col>16</xdr:col>
      <xdr:colOff>461554</xdr:colOff>
      <xdr:row>19</xdr:row>
      <xdr:rowOff>169817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C768F822-CC91-435E-962F-F93E77FEA920}"/>
            </a:ext>
          </a:extLst>
        </xdr:cNvPr>
        <xdr:cNvGrpSpPr/>
      </xdr:nvGrpSpPr>
      <xdr:grpSpPr>
        <a:xfrm>
          <a:off x="9472145" y="2992582"/>
          <a:ext cx="743009" cy="710144"/>
          <a:chOff x="9472145" y="3057459"/>
          <a:chExt cx="743009" cy="722661"/>
        </a:xfrm>
      </xdr:grpSpPr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1011F889-E948-F8CB-D338-380139FF55F7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E48933ED-2E8D-7BFC-3E62-41A7690602C1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" name="Retângulo 10">
            <a:extLst>
              <a:ext uri="{FF2B5EF4-FFF2-40B4-BE49-F238E27FC236}">
                <a16:creationId xmlns:a16="http://schemas.microsoft.com/office/drawing/2014/main" id="{D36228A9-8ECC-DF80-320F-D10AA8F9061D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196428</xdr:colOff>
      <xdr:row>15</xdr:row>
      <xdr:rowOff>125410</xdr:rowOff>
    </xdr:from>
    <xdr:to>
      <xdr:col>23</xdr:col>
      <xdr:colOff>309489</xdr:colOff>
      <xdr:row>19</xdr:row>
      <xdr:rowOff>132695</xdr:rowOff>
    </xdr:to>
    <xdr:grpSp>
      <xdr:nvGrpSpPr>
        <xdr:cNvPr id="12" name="Agrupar 11">
          <a:extLst>
            <a:ext uri="{FF2B5EF4-FFF2-40B4-BE49-F238E27FC236}">
              <a16:creationId xmlns:a16="http://schemas.microsoft.com/office/drawing/2014/main" id="{2094F7FF-268A-4DF3-93FE-1296E50851F4}"/>
            </a:ext>
          </a:extLst>
        </xdr:cNvPr>
        <xdr:cNvGrpSpPr/>
      </xdr:nvGrpSpPr>
      <xdr:grpSpPr>
        <a:xfrm rot="16667199">
          <a:off x="13189462" y="2940413"/>
          <a:ext cx="727721" cy="722661"/>
          <a:chOff x="9472145" y="3057459"/>
          <a:chExt cx="743009" cy="722661"/>
        </a:xfrm>
      </xdr:grpSpPr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F57CC902-FF9D-9ED8-508D-6C38BB689A72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18F41563-3B89-6DE0-61E0-E8C44F159A0C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B43F1E87-40F7-BF1B-DAC3-8713957BA1A9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196427</xdr:colOff>
      <xdr:row>0</xdr:row>
      <xdr:rowOff>55429</xdr:rowOff>
    </xdr:from>
    <xdr:to>
      <xdr:col>23</xdr:col>
      <xdr:colOff>329836</xdr:colOff>
      <xdr:row>4</xdr:row>
      <xdr:rowOff>42366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B46753C6-23DA-4BC8-91A4-951CAF83E066}"/>
            </a:ext>
          </a:extLst>
        </xdr:cNvPr>
        <xdr:cNvGrpSpPr/>
      </xdr:nvGrpSpPr>
      <xdr:grpSpPr>
        <a:xfrm rot="11359586">
          <a:off x="13191991" y="55429"/>
          <a:ext cx="743009" cy="707373"/>
          <a:chOff x="9472145" y="3057459"/>
          <a:chExt cx="743009" cy="722661"/>
        </a:xfrm>
      </xdr:grpSpPr>
      <xdr:sp macro="" textlink="">
        <xdr:nvSpPr>
          <xdr:cNvPr id="17" name="Retângulo 16">
            <a:extLst>
              <a:ext uri="{FF2B5EF4-FFF2-40B4-BE49-F238E27FC236}">
                <a16:creationId xmlns:a16="http://schemas.microsoft.com/office/drawing/2014/main" id="{10D2A1B4-C82D-E3D7-3802-68310CEB9C38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id="{6D30E353-2AA5-C5EA-6AFF-6DA1353EEA2B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 18">
            <a:extLst>
              <a:ext uri="{FF2B5EF4-FFF2-40B4-BE49-F238E27FC236}">
                <a16:creationId xmlns:a16="http://schemas.microsoft.com/office/drawing/2014/main" id="{697F47E0-1DB2-C6E4-EB01-CA75CB0CCC44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257168</xdr:colOff>
      <xdr:row>0</xdr:row>
      <xdr:rowOff>47633</xdr:rowOff>
    </xdr:from>
    <xdr:to>
      <xdr:col>16</xdr:col>
      <xdr:colOff>370229</xdr:colOff>
      <xdr:row>4</xdr:row>
      <xdr:rowOff>54918</xdr:rowOff>
    </xdr:to>
    <xdr:grpSp>
      <xdr:nvGrpSpPr>
        <xdr:cNvPr id="20" name="Agrupar 19">
          <a:extLst>
            <a:ext uri="{FF2B5EF4-FFF2-40B4-BE49-F238E27FC236}">
              <a16:creationId xmlns:a16="http://schemas.microsoft.com/office/drawing/2014/main" id="{5F47C86B-0864-4342-8753-B8EF10C61C1B}"/>
            </a:ext>
          </a:extLst>
        </xdr:cNvPr>
        <xdr:cNvGrpSpPr/>
      </xdr:nvGrpSpPr>
      <xdr:grpSpPr>
        <a:xfrm rot="5795572">
          <a:off x="9398638" y="50163"/>
          <a:ext cx="727721" cy="722661"/>
          <a:chOff x="9472145" y="3057459"/>
          <a:chExt cx="743009" cy="722661"/>
        </a:xfrm>
      </xdr:grpSpPr>
      <xdr:sp macro="" textlink="">
        <xdr:nvSpPr>
          <xdr:cNvPr id="21" name="Retângulo 20">
            <a:extLst>
              <a:ext uri="{FF2B5EF4-FFF2-40B4-BE49-F238E27FC236}">
                <a16:creationId xmlns:a16="http://schemas.microsoft.com/office/drawing/2014/main" id="{C6FA3F24-9F10-AE98-6FAB-24628962BCE1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2" name="Retângulo 21">
            <a:extLst>
              <a:ext uri="{FF2B5EF4-FFF2-40B4-BE49-F238E27FC236}">
                <a16:creationId xmlns:a16="http://schemas.microsoft.com/office/drawing/2014/main" id="{F37E6AED-97F8-7414-3199-F8A62264162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 22">
            <a:extLst>
              <a:ext uri="{FF2B5EF4-FFF2-40B4-BE49-F238E27FC236}">
                <a16:creationId xmlns:a16="http://schemas.microsoft.com/office/drawing/2014/main" id="{F78BAC5D-E0F0-C4B5-C1ED-4972F9AD6F65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443345</xdr:colOff>
      <xdr:row>22</xdr:row>
      <xdr:rowOff>149432</xdr:rowOff>
    </xdr:from>
    <xdr:to>
      <xdr:col>23</xdr:col>
      <xdr:colOff>13854</xdr:colOff>
      <xdr:row>39</xdr:row>
      <xdr:rowOff>224940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AE7878C3-B01E-4878-AC11-FED906EAC89D}"/>
            </a:ext>
          </a:extLst>
        </xdr:cNvPr>
        <xdr:cNvSpPr/>
      </xdr:nvSpPr>
      <xdr:spPr>
        <a:xfrm>
          <a:off x="4100945" y="4222668"/>
          <a:ext cx="9518073" cy="3248199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126272</xdr:colOff>
      <xdr:row>21</xdr:row>
      <xdr:rowOff>55215</xdr:rowOff>
    </xdr:from>
    <xdr:to>
      <xdr:col>7</xdr:col>
      <xdr:colOff>243838</xdr:colOff>
      <xdr:row>25</xdr:row>
      <xdr:rowOff>14452</xdr:rowOff>
    </xdr:to>
    <xdr:grpSp>
      <xdr:nvGrpSpPr>
        <xdr:cNvPr id="41" name="Agrupar 40">
          <a:extLst>
            <a:ext uri="{FF2B5EF4-FFF2-40B4-BE49-F238E27FC236}">
              <a16:creationId xmlns:a16="http://schemas.microsoft.com/office/drawing/2014/main" id="{7B27DB3A-1EFF-42D0-8004-EB2450804679}"/>
            </a:ext>
          </a:extLst>
        </xdr:cNvPr>
        <xdr:cNvGrpSpPr/>
      </xdr:nvGrpSpPr>
      <xdr:grpSpPr>
        <a:xfrm rot="5672129">
          <a:off x="3779909" y="3952305"/>
          <a:ext cx="735092" cy="727166"/>
          <a:chOff x="9472145" y="3057459"/>
          <a:chExt cx="743009" cy="722661"/>
        </a:xfrm>
      </xdr:grpSpPr>
      <xdr:sp macro="" textlink="">
        <xdr:nvSpPr>
          <xdr:cNvPr id="42" name="Retângulo 41">
            <a:extLst>
              <a:ext uri="{FF2B5EF4-FFF2-40B4-BE49-F238E27FC236}">
                <a16:creationId xmlns:a16="http://schemas.microsoft.com/office/drawing/2014/main" id="{2CA8EA98-CCFC-0D14-3075-9AFC1DEFF635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 42">
            <a:extLst>
              <a:ext uri="{FF2B5EF4-FFF2-40B4-BE49-F238E27FC236}">
                <a16:creationId xmlns:a16="http://schemas.microsoft.com/office/drawing/2014/main" id="{EA3BFC1E-77C2-3E34-3C5D-D3762C56407A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 43">
            <a:extLst>
              <a:ext uri="{FF2B5EF4-FFF2-40B4-BE49-F238E27FC236}">
                <a16:creationId xmlns:a16="http://schemas.microsoft.com/office/drawing/2014/main" id="{030C4A31-B67F-776B-4F58-DB0ADCF63EA7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244436</xdr:colOff>
      <xdr:row>38</xdr:row>
      <xdr:rowOff>70262</xdr:rowOff>
    </xdr:from>
    <xdr:to>
      <xdr:col>7</xdr:col>
      <xdr:colOff>377845</xdr:colOff>
      <xdr:row>42</xdr:row>
      <xdr:rowOff>13656</xdr:rowOff>
    </xdr:to>
    <xdr:grpSp>
      <xdr:nvGrpSpPr>
        <xdr:cNvPr id="45" name="Agrupar 44">
          <a:extLst>
            <a:ext uri="{FF2B5EF4-FFF2-40B4-BE49-F238E27FC236}">
              <a16:creationId xmlns:a16="http://schemas.microsoft.com/office/drawing/2014/main" id="{881DDA88-87B1-4A59-A7DA-E24E50B6F5F7}"/>
            </a:ext>
          </a:extLst>
        </xdr:cNvPr>
        <xdr:cNvGrpSpPr/>
      </xdr:nvGrpSpPr>
      <xdr:grpSpPr>
        <a:xfrm>
          <a:off x="3902036" y="7136080"/>
          <a:ext cx="743009" cy="719249"/>
          <a:chOff x="9472145" y="3057459"/>
          <a:chExt cx="743009" cy="722661"/>
        </a:xfrm>
      </xdr:grpSpPr>
      <xdr:sp macro="" textlink="">
        <xdr:nvSpPr>
          <xdr:cNvPr id="46" name="Retângulo 45">
            <a:extLst>
              <a:ext uri="{FF2B5EF4-FFF2-40B4-BE49-F238E27FC236}">
                <a16:creationId xmlns:a16="http://schemas.microsoft.com/office/drawing/2014/main" id="{CEC1AF6C-0A1B-B9D8-3ACB-D7EB5A49028A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7" name="Retângulo 46">
            <a:extLst>
              <a:ext uri="{FF2B5EF4-FFF2-40B4-BE49-F238E27FC236}">
                <a16:creationId xmlns:a16="http://schemas.microsoft.com/office/drawing/2014/main" id="{F2C8F871-D732-6980-91A6-0F97010E3C0B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8" name="Retângulo 47">
            <a:extLst>
              <a:ext uri="{FF2B5EF4-FFF2-40B4-BE49-F238E27FC236}">
                <a16:creationId xmlns:a16="http://schemas.microsoft.com/office/drawing/2014/main" id="{11128341-677F-7D82-7785-35E39D36E788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217714</xdr:colOff>
      <xdr:row>21</xdr:row>
      <xdr:rowOff>130628</xdr:rowOff>
    </xdr:from>
    <xdr:to>
      <xdr:col>23</xdr:col>
      <xdr:colOff>351123</xdr:colOff>
      <xdr:row>25</xdr:row>
      <xdr:rowOff>74022</xdr:rowOff>
    </xdr:to>
    <xdr:grpSp>
      <xdr:nvGrpSpPr>
        <xdr:cNvPr id="49" name="Agrupar 48">
          <a:extLst>
            <a:ext uri="{FF2B5EF4-FFF2-40B4-BE49-F238E27FC236}">
              <a16:creationId xmlns:a16="http://schemas.microsoft.com/office/drawing/2014/main" id="{017599B1-EF4C-4C20-A3A2-EE9D648E762D}"/>
            </a:ext>
          </a:extLst>
        </xdr:cNvPr>
        <xdr:cNvGrpSpPr/>
      </xdr:nvGrpSpPr>
      <xdr:grpSpPr>
        <a:xfrm rot="11419697">
          <a:off x="13213278" y="4023755"/>
          <a:ext cx="743009" cy="719249"/>
          <a:chOff x="9472145" y="3057459"/>
          <a:chExt cx="743009" cy="722661"/>
        </a:xfrm>
      </xdr:grpSpPr>
      <xdr:sp macro="" textlink="">
        <xdr:nvSpPr>
          <xdr:cNvPr id="50" name="Retângulo 49">
            <a:extLst>
              <a:ext uri="{FF2B5EF4-FFF2-40B4-BE49-F238E27FC236}">
                <a16:creationId xmlns:a16="http://schemas.microsoft.com/office/drawing/2014/main" id="{1B7EED01-2CBB-F99E-0951-1A0A91DF7A28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1" name="Retângulo 50">
            <a:extLst>
              <a:ext uri="{FF2B5EF4-FFF2-40B4-BE49-F238E27FC236}">
                <a16:creationId xmlns:a16="http://schemas.microsoft.com/office/drawing/2014/main" id="{EB5310F4-2375-397F-C758-B50B8B93D5C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2" name="Retângulo 51">
            <a:extLst>
              <a:ext uri="{FF2B5EF4-FFF2-40B4-BE49-F238E27FC236}">
                <a16:creationId xmlns:a16="http://schemas.microsoft.com/office/drawing/2014/main" id="{DD018029-7BC2-1CD8-48F7-B309C7578E4E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185360</xdr:colOff>
      <xdr:row>37</xdr:row>
      <xdr:rowOff>117264</xdr:rowOff>
    </xdr:from>
    <xdr:to>
      <xdr:col>23</xdr:col>
      <xdr:colOff>302926</xdr:colOff>
      <xdr:row>41</xdr:row>
      <xdr:rowOff>76502</xdr:rowOff>
    </xdr:to>
    <xdr:grpSp>
      <xdr:nvGrpSpPr>
        <xdr:cNvPr id="53" name="Agrupar 52">
          <a:extLst>
            <a:ext uri="{FF2B5EF4-FFF2-40B4-BE49-F238E27FC236}">
              <a16:creationId xmlns:a16="http://schemas.microsoft.com/office/drawing/2014/main" id="{E13FDFFC-4622-4A47-BB18-1DC0AF3BCC7E}"/>
            </a:ext>
          </a:extLst>
        </xdr:cNvPr>
        <xdr:cNvGrpSpPr/>
      </xdr:nvGrpSpPr>
      <xdr:grpSpPr>
        <a:xfrm rot="16200000">
          <a:off x="13176960" y="7006937"/>
          <a:ext cx="735093" cy="727166"/>
          <a:chOff x="9472145" y="3057459"/>
          <a:chExt cx="743009" cy="722661"/>
        </a:xfrm>
      </xdr:grpSpPr>
      <xdr:sp macro="" textlink="">
        <xdr:nvSpPr>
          <xdr:cNvPr id="54" name="Retângulo 53">
            <a:extLst>
              <a:ext uri="{FF2B5EF4-FFF2-40B4-BE49-F238E27FC236}">
                <a16:creationId xmlns:a16="http://schemas.microsoft.com/office/drawing/2014/main" id="{D91405C5-E458-E4E7-AB54-BD8E7EAD4A42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5" name="Retângulo 54">
            <a:extLst>
              <a:ext uri="{FF2B5EF4-FFF2-40B4-BE49-F238E27FC236}">
                <a16:creationId xmlns:a16="http://schemas.microsoft.com/office/drawing/2014/main" id="{13DD7277-BF32-A403-151C-50E590700C32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6" name="Retângulo 55">
            <a:extLst>
              <a:ext uri="{FF2B5EF4-FFF2-40B4-BE49-F238E27FC236}">
                <a16:creationId xmlns:a16="http://schemas.microsoft.com/office/drawing/2014/main" id="{5799280B-9947-B06D-8C20-FFBE86159DE9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566057</xdr:colOff>
      <xdr:row>1</xdr:row>
      <xdr:rowOff>110836</xdr:rowOff>
    </xdr:from>
    <xdr:to>
      <xdr:col>14</xdr:col>
      <xdr:colOff>21771</xdr:colOff>
      <xdr:row>17</xdr:row>
      <xdr:rowOff>158262</xdr:rowOff>
    </xdr:to>
    <xdr:sp macro="" textlink="">
      <xdr:nvSpPr>
        <xdr:cNvPr id="103" name="Retângulo: Cantos Arredondados 102">
          <a:extLst>
            <a:ext uri="{FF2B5EF4-FFF2-40B4-BE49-F238E27FC236}">
              <a16:creationId xmlns:a16="http://schemas.microsoft.com/office/drawing/2014/main" id="{C6EB5E8F-E82F-4CED-8D84-9ED11A316075}"/>
            </a:ext>
          </a:extLst>
        </xdr:cNvPr>
        <xdr:cNvSpPr/>
      </xdr:nvSpPr>
      <xdr:spPr>
        <a:xfrm>
          <a:off x="15359743" y="666007"/>
          <a:ext cx="4332514" cy="3117198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328145</xdr:colOff>
      <xdr:row>16</xdr:row>
      <xdr:rowOff>0</xdr:rowOff>
    </xdr:from>
    <xdr:to>
      <xdr:col>7</xdr:col>
      <xdr:colOff>461554</xdr:colOff>
      <xdr:row>19</xdr:row>
      <xdr:rowOff>169817</xdr:rowOff>
    </xdr:to>
    <xdr:grpSp>
      <xdr:nvGrpSpPr>
        <xdr:cNvPr id="104" name="Agrupar 103">
          <a:extLst>
            <a:ext uri="{FF2B5EF4-FFF2-40B4-BE49-F238E27FC236}">
              <a16:creationId xmlns:a16="http://schemas.microsoft.com/office/drawing/2014/main" id="{A8012B16-04FC-45BD-B0CC-639C2EBD4A4F}"/>
            </a:ext>
          </a:extLst>
        </xdr:cNvPr>
        <xdr:cNvGrpSpPr/>
      </xdr:nvGrpSpPr>
      <xdr:grpSpPr>
        <a:xfrm>
          <a:off x="3985745" y="2992582"/>
          <a:ext cx="743009" cy="710144"/>
          <a:chOff x="9472145" y="3057459"/>
          <a:chExt cx="743009" cy="722661"/>
        </a:xfrm>
      </xdr:grpSpPr>
      <xdr:sp macro="" textlink="">
        <xdr:nvSpPr>
          <xdr:cNvPr id="105" name="Retângulo 104">
            <a:extLst>
              <a:ext uri="{FF2B5EF4-FFF2-40B4-BE49-F238E27FC236}">
                <a16:creationId xmlns:a16="http://schemas.microsoft.com/office/drawing/2014/main" id="{AAFE6B93-89DA-267D-ED18-A0FAAB44FE46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6" name="Retângulo 105">
            <a:extLst>
              <a:ext uri="{FF2B5EF4-FFF2-40B4-BE49-F238E27FC236}">
                <a16:creationId xmlns:a16="http://schemas.microsoft.com/office/drawing/2014/main" id="{850D93C0-F3A2-E23A-0535-D12CCDE6B490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7" name="Retângulo 106">
            <a:extLst>
              <a:ext uri="{FF2B5EF4-FFF2-40B4-BE49-F238E27FC236}">
                <a16:creationId xmlns:a16="http://schemas.microsoft.com/office/drawing/2014/main" id="{E8D54ECC-9D76-0065-3612-0AF2A7FB5826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13</xdr:col>
      <xdr:colOff>196428</xdr:colOff>
      <xdr:row>15</xdr:row>
      <xdr:rowOff>125410</xdr:rowOff>
    </xdr:from>
    <xdr:to>
      <xdr:col>14</xdr:col>
      <xdr:colOff>309489</xdr:colOff>
      <xdr:row>19</xdr:row>
      <xdr:rowOff>132695</xdr:rowOff>
    </xdr:to>
    <xdr:grpSp>
      <xdr:nvGrpSpPr>
        <xdr:cNvPr id="108" name="Agrupar 107">
          <a:extLst>
            <a:ext uri="{FF2B5EF4-FFF2-40B4-BE49-F238E27FC236}">
              <a16:creationId xmlns:a16="http://schemas.microsoft.com/office/drawing/2014/main" id="{06BB1F6A-5320-4BE9-A12D-521B1962992F}"/>
            </a:ext>
          </a:extLst>
        </xdr:cNvPr>
        <xdr:cNvGrpSpPr/>
      </xdr:nvGrpSpPr>
      <xdr:grpSpPr>
        <a:xfrm rot="16667199">
          <a:off x="8118698" y="2940413"/>
          <a:ext cx="727721" cy="722661"/>
          <a:chOff x="9472145" y="3057459"/>
          <a:chExt cx="743009" cy="722661"/>
        </a:xfrm>
      </xdr:grpSpPr>
      <xdr:sp macro="" textlink="">
        <xdr:nvSpPr>
          <xdr:cNvPr id="109" name="Retângulo 108">
            <a:extLst>
              <a:ext uri="{FF2B5EF4-FFF2-40B4-BE49-F238E27FC236}">
                <a16:creationId xmlns:a16="http://schemas.microsoft.com/office/drawing/2014/main" id="{108F7A3C-5C79-D106-D91F-F436CD755EC5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0" name="Retângulo 109">
            <a:extLst>
              <a:ext uri="{FF2B5EF4-FFF2-40B4-BE49-F238E27FC236}">
                <a16:creationId xmlns:a16="http://schemas.microsoft.com/office/drawing/2014/main" id="{6FB1DAAC-3E55-07F9-4330-526FCE22DFA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1" name="Retângulo 110">
            <a:extLst>
              <a:ext uri="{FF2B5EF4-FFF2-40B4-BE49-F238E27FC236}">
                <a16:creationId xmlns:a16="http://schemas.microsoft.com/office/drawing/2014/main" id="{C85C31A4-4F08-BAD7-D8B7-94EB2984C23B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257168</xdr:colOff>
      <xdr:row>0</xdr:row>
      <xdr:rowOff>47633</xdr:rowOff>
    </xdr:from>
    <xdr:to>
      <xdr:col>7</xdr:col>
      <xdr:colOff>370229</xdr:colOff>
      <xdr:row>4</xdr:row>
      <xdr:rowOff>54918</xdr:rowOff>
    </xdr:to>
    <xdr:grpSp>
      <xdr:nvGrpSpPr>
        <xdr:cNvPr id="112" name="Agrupar 111">
          <a:extLst>
            <a:ext uri="{FF2B5EF4-FFF2-40B4-BE49-F238E27FC236}">
              <a16:creationId xmlns:a16="http://schemas.microsoft.com/office/drawing/2014/main" id="{8E416DFB-7AD7-4C92-8260-F921A84D9473}"/>
            </a:ext>
          </a:extLst>
        </xdr:cNvPr>
        <xdr:cNvGrpSpPr/>
      </xdr:nvGrpSpPr>
      <xdr:grpSpPr>
        <a:xfrm rot="5795572">
          <a:off x="3912238" y="50163"/>
          <a:ext cx="727721" cy="722661"/>
          <a:chOff x="9472145" y="3057459"/>
          <a:chExt cx="743009" cy="722661"/>
        </a:xfrm>
      </xdr:grpSpPr>
      <xdr:sp macro="" textlink="">
        <xdr:nvSpPr>
          <xdr:cNvPr id="113" name="Retângulo 112">
            <a:extLst>
              <a:ext uri="{FF2B5EF4-FFF2-40B4-BE49-F238E27FC236}">
                <a16:creationId xmlns:a16="http://schemas.microsoft.com/office/drawing/2014/main" id="{0D80BC87-6BD1-4D43-B241-7D0B2089ACFB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4" name="Retângulo 113">
            <a:extLst>
              <a:ext uri="{FF2B5EF4-FFF2-40B4-BE49-F238E27FC236}">
                <a16:creationId xmlns:a16="http://schemas.microsoft.com/office/drawing/2014/main" id="{8C6D45C5-D040-5B84-7A8E-E03E3C700E95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5" name="Retângulo 114">
            <a:extLst>
              <a:ext uri="{FF2B5EF4-FFF2-40B4-BE49-F238E27FC236}">
                <a16:creationId xmlns:a16="http://schemas.microsoft.com/office/drawing/2014/main" id="{7FDD233C-E502-5527-2585-51D3B34F526A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13</xdr:col>
      <xdr:colOff>303108</xdr:colOff>
      <xdr:row>0</xdr:row>
      <xdr:rowOff>101149</xdr:rowOff>
    </xdr:from>
    <xdr:to>
      <xdr:col>14</xdr:col>
      <xdr:colOff>436517</xdr:colOff>
      <xdr:row>4</xdr:row>
      <xdr:rowOff>88086</xdr:rowOff>
    </xdr:to>
    <xdr:grpSp>
      <xdr:nvGrpSpPr>
        <xdr:cNvPr id="118" name="Agrupar 117">
          <a:extLst>
            <a:ext uri="{FF2B5EF4-FFF2-40B4-BE49-F238E27FC236}">
              <a16:creationId xmlns:a16="http://schemas.microsoft.com/office/drawing/2014/main" id="{21C9A5A0-93E4-4D8C-8864-4266A9E9B8AC}"/>
            </a:ext>
          </a:extLst>
        </xdr:cNvPr>
        <xdr:cNvGrpSpPr/>
      </xdr:nvGrpSpPr>
      <xdr:grpSpPr>
        <a:xfrm rot="11359586">
          <a:off x="8227908" y="101149"/>
          <a:ext cx="743009" cy="707373"/>
          <a:chOff x="9472145" y="3057459"/>
          <a:chExt cx="743009" cy="722661"/>
        </a:xfrm>
      </xdr:grpSpPr>
      <xdr:sp macro="" textlink="">
        <xdr:nvSpPr>
          <xdr:cNvPr id="119" name="Retângulo 118">
            <a:extLst>
              <a:ext uri="{FF2B5EF4-FFF2-40B4-BE49-F238E27FC236}">
                <a16:creationId xmlns:a16="http://schemas.microsoft.com/office/drawing/2014/main" id="{D1886850-E228-AE93-D22A-95A372B3FAD3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0" name="Retângulo 119">
            <a:extLst>
              <a:ext uri="{FF2B5EF4-FFF2-40B4-BE49-F238E27FC236}">
                <a16:creationId xmlns:a16="http://schemas.microsoft.com/office/drawing/2014/main" id="{109D7500-4AD1-84A4-2116-B186AFB6ED7F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1" name="Retângulo 120">
            <a:extLst>
              <a:ext uri="{FF2B5EF4-FFF2-40B4-BE49-F238E27FC236}">
                <a16:creationId xmlns:a16="http://schemas.microsoft.com/office/drawing/2014/main" id="{B849EB07-A947-712B-A54B-FCBC20049860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595744</xdr:colOff>
      <xdr:row>20</xdr:row>
      <xdr:rowOff>69273</xdr:rowOff>
    </xdr:from>
    <xdr:to>
      <xdr:col>6</xdr:col>
      <xdr:colOff>401781</xdr:colOff>
      <xdr:row>41</xdr:row>
      <xdr:rowOff>69272</xdr:rowOff>
    </xdr:to>
    <xdr:sp macro="" textlink="">
      <xdr:nvSpPr>
        <xdr:cNvPr id="122" name="Retângulo 121">
          <a:extLst>
            <a:ext uri="{FF2B5EF4-FFF2-40B4-BE49-F238E27FC236}">
              <a16:creationId xmlns:a16="http://schemas.microsoft.com/office/drawing/2014/main" id="{ABBA18AB-1DFB-5B03-BDBF-9B7DF17C7DF3}"/>
            </a:ext>
          </a:extLst>
        </xdr:cNvPr>
        <xdr:cNvSpPr/>
      </xdr:nvSpPr>
      <xdr:spPr>
        <a:xfrm>
          <a:off x="3643744" y="3782291"/>
          <a:ext cx="415637" cy="3948545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Luis Rosa" refreshedDate="45468.980850115739" createdVersion="8" refreshedVersion="8" minRefreshableVersion="3" recordCount="225" xr:uid="{E1FC81B7-F48C-4E99-83C8-C1B70747C9DC}">
  <cacheSource type="worksheet">
    <worksheetSource name="Generos"/>
  </cacheSource>
  <cacheFields count="17">
    <cacheField name="Filme" numFmtId="0">
      <sharedItems count="224">
        <s v="Divertida Mente 2"/>
        <s v="Planeta dos Macacos: O Reinado"/>
        <s v="Divertida Mente"/>
        <s v="Bad Boys: Até o Fim"/>
        <s v="Amigos Imaginários"/>
        <s v="Godzilla e Kong: O Novo Império"/>
        <s v="Guerra Civil"/>
        <s v="Kung Fu Panda 4"/>
        <s v="O Tarô da Morte"/>
        <s v="O Dublê"/>
        <s v="Duna: Parte Dois"/>
        <s v="Furiosa: Uma Saga Mad Max"/>
        <s v="Bad Boys Para Sempre"/>
        <s v="A Primeira Profecia"/>
        <s v="Garfield - Fora de Casa"/>
        <s v="Patos!"/>
        <s v="Godzilla Minus One"/>
        <s v="Imaculada"/>
        <s v="Assassino por Acaso"/>
        <s v="I Saw the TV Glow"/>
        <s v="Os Bad Boys"/>
        <s v="Ghostbusters: Apocalipse de Gelo"/>
        <s v="Contra o Mundo"/>
        <s v="Velozes &amp; Furiosos 10"/>
        <s v="Oppenheimer"/>
        <s v="Madame Teia"/>
        <s v="Alienoid"/>
        <s v="Batman"/>
        <s v="Tenet"/>
        <s v="Entrevista com o Demônio"/>
        <s v="Caça-Fantasmas"/>
        <s v="Abigail"/>
        <s v="Os Bad Boys II"/>
        <s v="Duna"/>
        <s v="Elementos"/>
        <s v="O Exterminador do Futuro"/>
        <s v="Mulher-Maravilha"/>
        <s v="Thor: Ragnarok"/>
        <s v="The Flash"/>
        <s v="Barbie"/>
        <s v="Matrix"/>
        <s v="Wish: O Poder dos Desejos"/>
        <s v="Alien: O Oitavo Passageiro"/>
        <s v="Super Mario Bros. O Filme"/>
        <s v="Deadpool"/>
        <s v="Wonka"/>
        <s v="Coringa"/>
        <s v="As Marvels"/>
        <s v="Zona de Risco"/>
        <s v="Red: Crescer é Uma Fera"/>
        <s v="Capitã Marvel"/>
        <s v="X: A Marca da Morte"/>
        <s v="Interestelar"/>
        <s v="Os Três Mosqueteiros: Milady"/>
        <s v="Logan"/>
        <s v="Aquaman"/>
        <s v="Garfield: O Filme"/>
        <s v="John Wick 4: Baba Yaga"/>
        <s v="Pulp Fiction: Tempo de Violência"/>
        <s v="Homem de Ferro 2"/>
        <s v="Pantera Negra"/>
        <s v="Serenity: A Luta Pelo Amanhã"/>
        <s v="Donzela"/>
        <s v="Todos Menos Você"/>
        <s v="2001: Uma Odisséia no Espaço"/>
        <s v="Transformers: O Despertar das Feras"/>
        <s v="Guerra nas Estrelas"/>
        <s v="Rocky: Um Lutador"/>
        <s v="Homem-Aranha: Através do Aranhaverso"/>
        <s v="Planeta dos Macacos: O Confronto"/>
        <s v="Venom"/>
        <s v="Donnie Darko"/>
        <s v="Vingadores: Guerra Infinita"/>
        <s v="Homem-Aranha: Sem Volta Para Casa"/>
        <s v="O Predador"/>
        <s v="Planeta dos Macacos: A Guerra"/>
        <s v="Alien: Covenant"/>
        <s v="A Origem"/>
        <s v="A Chegada"/>
        <s v="Con Air: A Rota da Fuga"/>
        <s v="007: Contra Spectre"/>
        <s v="Green Book: O Guia"/>
        <s v="Gravidade"/>
        <s v="A Caçada"/>
        <s v="Superman: O Filme"/>
        <s v="Gato de Botas 2: O Último Pedido"/>
        <s v="Maze Runner: Correr ou Morrer"/>
        <s v="Triplo X"/>
        <s v="Deadpool 2"/>
        <s v="RoboCop - O Policial do Futuro"/>
        <s v="Missão: Impossível - Acerto de Contas Parte 1"/>
        <s v="Beekeeper: Rede de Vingança"/>
        <s v="Mad Max: Estrada da Fúria"/>
        <s v="Coraline e o Mundo Secreto"/>
        <s v="SPY x FAMILY - CÓDIGO: Branco"/>
        <s v="Morbius"/>
        <s v="Um Laço de Amor"/>
        <s v="Fragmentado"/>
        <s v="Megatubarão 2"/>
        <s v="Um Lugar Silencioso - Parte II"/>
        <s v="Aquaman 2: O Reino Perdido"/>
        <s v="Baywatch: S.O.S. Malibu"/>
        <s v="X-Men: Fênix Negra"/>
        <s v="Em Ritmo de Fuga"/>
        <s v="Cidade das Sombras"/>
        <s v="Cidadão Kane"/>
        <s v="Doutor Estranho"/>
        <s v="Pleasure"/>
        <s v="Shrek"/>
        <s v="Um Lugar Silencioso"/>
        <s v="Jogos Vorazes: A Cantiga dos Pássaros e das Serpentes"/>
        <s v="Resistência"/>
        <s v="Encanto"/>
        <s v="Rivais"/>
        <s v="O Juiz"/>
        <s v="Babilônia"/>
        <s v="Halloween"/>
        <s v="Os Mercenários 4"/>
        <s v="Creepshow: Arrepio do Medo"/>
        <s v="Taxi Driver: Motorista de Táxi"/>
        <s v="Homem-Aranha: De Volta ao Lar"/>
        <s v="Harry Potter e a Pedra Filosofal"/>
        <s v="Meu Malvado Favorito"/>
        <s v="Viúva Negra"/>
        <s v="Five Nights at Freddy's - O Pesadelo Sem Fim"/>
        <s v="Operação Big Hero"/>
        <s v="Avatar: O Caminho da Água"/>
        <s v="Imaginário: Brinquedo Diabólico"/>
        <s v="A Freira 2"/>
        <s v="Scarface"/>
        <s v="O Esquadrão Suicida"/>
        <s v="Origin"/>
        <s v="Logan Lucky: Roubo em Família"/>
        <s v="Tubarão"/>
        <s v="Som da Liberdade"/>
        <s v="Silêncio"/>
        <s v="Liga da Justiça"/>
        <s v="Seven: Os Sete Crimes Capitais"/>
        <s v="Missão: Impossível - Efeito Fallout"/>
        <s v="O Protetor: Capítulo Final"/>
        <s v="Vingadores: Ultimato"/>
        <s v="IT: Capítulo Dois"/>
        <s v="Desejo de Matar"/>
        <s v="Viva: A Vida é uma Festa"/>
        <s v="Um Sonho de Liberdade"/>
        <s v="Herói por Encomenda"/>
        <s v="O Hobbit: A Batalha dos Cinco Exércitos"/>
        <s v="O Senhor dos Anéis: A Sociedade do Anel"/>
        <s v="Top Gun: Maverick"/>
        <s v="Os Vingadores: The Avengers"/>
        <s v="A Profecia"/>
        <s v="A Pequena Sereia"/>
        <s v="Creed III"/>
        <s v="Titanic"/>
        <s v="Monstros S.A."/>
        <s v="O Vingador do Futuro"/>
        <s v="Venom: Tempo de Carnificina"/>
        <s v="Conta Comigo"/>
        <s v="A Freira"/>
        <s v="A Múmia"/>
        <s v="As Crônicas de Nárnia: O Leão, a Feiticeira e o Guarda-Roupa"/>
        <s v="Piratas do Caribe: A Maldição do Pérola Negra"/>
        <s v="Guardiões da Galáxia: Vol. 3"/>
        <s v="Minions 2: A Origem de Gru"/>
        <s v="Pobres Criaturas"/>
        <s v="Pantera Negra: Wakanda para Sempre"/>
        <s v="Jurassic World: Domínio"/>
        <s v="Chinatown"/>
        <s v="Coração Satânico"/>
        <s v="Shrek 2"/>
        <s v="It: A Coisa"/>
        <s v="Up: Altas Aventuras"/>
        <s v="Toy Story: Um Mundo de Aventuras"/>
        <s v="Harry Potter e o Prisioneiro de Azkaban"/>
        <s v="Forrest Gump: O Contador de Histórias"/>
        <s v="Os Caça-Fantasmas"/>
        <s v="Napoleão"/>
        <s v="O Cruel Ministério da Guerra"/>
        <s v="Fuga no Século 23"/>
        <s v="O Rei Leão"/>
        <s v="Sonic 2: O Filme"/>
        <s v="Invocação do Mal"/>
        <s v="Até o Último Homem"/>
        <s v="Assassinos da Lua das Flores"/>
        <s v="Invocação do Mal 3: A Ordem do Demônio"/>
        <s v="Shazam!"/>
        <s v="Corra!"/>
        <s v="Jurassic World: Reino Ameaçado"/>
        <s v="Meu Malvado Favorito 2"/>
        <s v="A Guerra do Amanhã"/>
        <s v="Mulher-Maravilha 1984"/>
        <s v="Arranha-Céu: Coragem Sem Limite"/>
        <s v="Jogos Mortais X"/>
        <s v="Argylle: O Superespião"/>
        <s v="Star Trek: Sem Fronteiras"/>
        <s v="O Segredo do Abismo"/>
        <s v="Os Bons Companheiros"/>
        <s v="Besouro Azul"/>
        <s v="Meu Amigo Robô"/>
        <s v="Homem de Ferro 3"/>
        <s v="Thor: Amor e Trovão"/>
        <s v="Fúria Primitiva"/>
        <s v="Harry Potter e o Cálice de Fogo"/>
        <s v="Planeta dos Macacos: A Origem"/>
        <s v="A Experiência"/>
        <s v="Sing 2"/>
        <s v="O Senhor dos Anéis: O Retorno do Rei"/>
        <s v="Creed II"/>
        <s v="Lady Bird - A Hora de Voar"/>
        <s v="Como Eu Era Antes de Você"/>
        <s v="Anônimo"/>
        <s v="Harry Potter e a Câmara Secreta"/>
        <s v="Gênio Indomável"/>
        <s v="A Chamada"/>
        <s v="A Morte do Demônio: A Ascensão"/>
        <s v="Grease: Nos Tempos da Brilhantina"/>
        <s v="Harry Potter e as Relíquias da Morte - Parte 2"/>
        <s v="Guardiões da Galáxia - Vol. 2"/>
        <s v="Meu Malvado Favorito 3"/>
        <s v="Piratas do Caribe: O Baú da Morte"/>
        <s v="Cinquenta Tons de Cinza"/>
        <s v="A Garota de Miller"/>
        <s v="Chappie"/>
        <s v="Harry Potter e o Enigma do Príncipe"/>
      </sharedItems>
    </cacheField>
    <cacheField name="Animação" numFmtId="0">
      <sharedItems containsString="0" containsBlank="1" containsNumber="1" containsInteger="1" minValue="1" maxValue="1" count="2">
        <n v="1"/>
        <m/>
      </sharedItems>
    </cacheField>
    <cacheField name="Família" numFmtId="0">
      <sharedItems containsString="0" containsBlank="1" containsNumber="1" containsInteger="1" minValue="1" maxValue="1" count="2">
        <n v="1"/>
        <m/>
      </sharedItems>
    </cacheField>
    <cacheField name="Aventura" numFmtId="0">
      <sharedItems containsString="0" containsBlank="1" containsNumber="1" containsInteger="1" minValue="1" maxValue="1" count="2">
        <n v="1"/>
        <m/>
      </sharedItems>
    </cacheField>
    <cacheField name="Comédia" numFmtId="0">
      <sharedItems containsString="0" containsBlank="1" containsNumber="1" containsInteger="1" minValue="1" maxValue="1" count="2">
        <n v="1"/>
        <m/>
      </sharedItems>
    </cacheField>
    <cacheField name="Ficção científica" numFmtId="0">
      <sharedItems containsString="0" containsBlank="1" containsNumber="1" containsInteger="1" minValue="1" maxValue="1" count="2">
        <m/>
        <n v="1"/>
      </sharedItems>
    </cacheField>
    <cacheField name="Ação" numFmtId="0">
      <sharedItems containsString="0" containsBlank="1" containsNumber="1" containsInteger="1" minValue="1" maxValue="1" count="2">
        <m/>
        <n v="1"/>
      </sharedItems>
    </cacheField>
    <cacheField name="Drama" numFmtId="0">
      <sharedItems containsString="0" containsBlank="1" containsNumber="1" containsInteger="1" minValue="1" maxValue="1" count="2">
        <m/>
        <n v="1"/>
      </sharedItems>
    </cacheField>
    <cacheField name="Crime" numFmtId="0">
      <sharedItems containsString="0" containsBlank="1" containsNumber="1" containsInteger="1" minValue="1" maxValue="1" count="2">
        <m/>
        <n v="1"/>
      </sharedItems>
    </cacheField>
    <cacheField name="Suspense" numFmtId="0">
      <sharedItems containsString="0" containsBlank="1" containsNumber="1" containsInteger="1" minValue="1" maxValue="1" count="2">
        <m/>
        <n v="1"/>
      </sharedItems>
    </cacheField>
    <cacheField name="Fantasia" numFmtId="0">
      <sharedItems containsString="0" containsBlank="1" containsNumber="1" containsInteger="1" minValue="1" maxValue="1" count="2">
        <m/>
        <n v="1"/>
      </sharedItems>
    </cacheField>
    <cacheField name="Guerra" numFmtId="0">
      <sharedItems containsString="0" containsBlank="1" containsNumber="1" containsInteger="1" minValue="1" maxValue="1" count="2">
        <m/>
        <n v="1"/>
      </sharedItems>
    </cacheField>
    <cacheField name="Terror" numFmtId="0">
      <sharedItems containsString="0" containsBlank="1" containsNumber="1" containsInteger="1" minValue="1" maxValue="1" count="2">
        <m/>
        <n v="1"/>
      </sharedItems>
    </cacheField>
    <cacheField name="Mistério" numFmtId="0">
      <sharedItems containsString="0" containsBlank="1" containsNumber="1" containsInteger="1" minValue="1" maxValue="1" count="2">
        <m/>
        <n v="1"/>
      </sharedItems>
    </cacheField>
    <cacheField name="Romance" numFmtId="0">
      <sharedItems containsString="0" containsBlank="1" containsNumber="1" containsInteger="1" minValue="1" maxValue="1" count="2">
        <m/>
        <n v="1"/>
      </sharedItems>
    </cacheField>
    <cacheField name="História" numFmtId="0">
      <sharedItems containsString="0" containsBlank="1" containsNumber="1" containsInteger="1" minValue="1" maxValue="1" count="2">
        <m/>
        <n v="1"/>
      </sharedItems>
    </cacheField>
    <cacheField name="Música" numFmtId="0">
      <sharedItems containsString="0" containsBlank="1" containsNumber="1" containsInteger="1" minValue="1" maxValue="1" count="2">
        <m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1"/>
    <x v="1"/>
    <x v="0"/>
    <x v="0"/>
    <x v="0"/>
    <x v="0"/>
    <x v="0"/>
    <x v="0"/>
    <x v="0"/>
    <x v="0"/>
    <x v="0"/>
    <x v="0"/>
  </r>
  <r>
    <x v="2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1"/>
    <x v="1"/>
    <x v="0"/>
    <x v="0"/>
    <x v="1"/>
    <x v="0"/>
    <x v="1"/>
    <x v="1"/>
    <x v="0"/>
    <x v="0"/>
    <x v="0"/>
    <x v="0"/>
    <x v="0"/>
    <x v="0"/>
    <x v="0"/>
  </r>
  <r>
    <x v="4"/>
    <x v="1"/>
    <x v="0"/>
    <x v="1"/>
    <x v="0"/>
    <x v="0"/>
    <x v="0"/>
    <x v="0"/>
    <x v="0"/>
    <x v="0"/>
    <x v="1"/>
    <x v="0"/>
    <x v="0"/>
    <x v="0"/>
    <x v="0"/>
    <x v="0"/>
    <x v="0"/>
  </r>
  <r>
    <x v="5"/>
    <x v="1"/>
    <x v="1"/>
    <x v="0"/>
    <x v="1"/>
    <x v="1"/>
    <x v="1"/>
    <x v="0"/>
    <x v="0"/>
    <x v="0"/>
    <x v="0"/>
    <x v="0"/>
    <x v="0"/>
    <x v="0"/>
    <x v="0"/>
    <x v="0"/>
    <x v="0"/>
  </r>
  <r>
    <x v="6"/>
    <x v="1"/>
    <x v="1"/>
    <x v="1"/>
    <x v="1"/>
    <x v="0"/>
    <x v="1"/>
    <x v="1"/>
    <x v="0"/>
    <x v="0"/>
    <x v="0"/>
    <x v="1"/>
    <x v="0"/>
    <x v="0"/>
    <x v="0"/>
    <x v="0"/>
    <x v="0"/>
  </r>
  <r>
    <x v="7"/>
    <x v="0"/>
    <x v="0"/>
    <x v="1"/>
    <x v="0"/>
    <x v="0"/>
    <x v="1"/>
    <x v="0"/>
    <x v="0"/>
    <x v="0"/>
    <x v="1"/>
    <x v="0"/>
    <x v="0"/>
    <x v="0"/>
    <x v="0"/>
    <x v="0"/>
    <x v="0"/>
  </r>
  <r>
    <x v="8"/>
    <x v="1"/>
    <x v="1"/>
    <x v="1"/>
    <x v="1"/>
    <x v="0"/>
    <x v="0"/>
    <x v="0"/>
    <x v="0"/>
    <x v="0"/>
    <x v="0"/>
    <x v="0"/>
    <x v="1"/>
    <x v="0"/>
    <x v="0"/>
    <x v="0"/>
    <x v="0"/>
  </r>
  <r>
    <x v="9"/>
    <x v="1"/>
    <x v="1"/>
    <x v="1"/>
    <x v="0"/>
    <x v="0"/>
    <x v="1"/>
    <x v="0"/>
    <x v="0"/>
    <x v="0"/>
    <x v="0"/>
    <x v="0"/>
    <x v="0"/>
    <x v="0"/>
    <x v="0"/>
    <x v="0"/>
    <x v="0"/>
  </r>
  <r>
    <x v="10"/>
    <x v="1"/>
    <x v="1"/>
    <x v="0"/>
    <x v="1"/>
    <x v="1"/>
    <x v="0"/>
    <x v="0"/>
    <x v="0"/>
    <x v="0"/>
    <x v="0"/>
    <x v="0"/>
    <x v="0"/>
    <x v="0"/>
    <x v="0"/>
    <x v="0"/>
    <x v="0"/>
  </r>
  <r>
    <x v="11"/>
    <x v="1"/>
    <x v="1"/>
    <x v="0"/>
    <x v="1"/>
    <x v="1"/>
    <x v="1"/>
    <x v="0"/>
    <x v="0"/>
    <x v="0"/>
    <x v="0"/>
    <x v="0"/>
    <x v="0"/>
    <x v="0"/>
    <x v="0"/>
    <x v="0"/>
    <x v="0"/>
  </r>
  <r>
    <x v="12"/>
    <x v="1"/>
    <x v="1"/>
    <x v="1"/>
    <x v="1"/>
    <x v="0"/>
    <x v="1"/>
    <x v="0"/>
    <x v="1"/>
    <x v="1"/>
    <x v="0"/>
    <x v="0"/>
    <x v="0"/>
    <x v="0"/>
    <x v="0"/>
    <x v="0"/>
    <x v="0"/>
  </r>
  <r>
    <x v="13"/>
    <x v="1"/>
    <x v="1"/>
    <x v="1"/>
    <x v="1"/>
    <x v="0"/>
    <x v="0"/>
    <x v="0"/>
    <x v="0"/>
    <x v="0"/>
    <x v="0"/>
    <x v="0"/>
    <x v="1"/>
    <x v="0"/>
    <x v="0"/>
    <x v="0"/>
    <x v="0"/>
  </r>
  <r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6"/>
    <x v="1"/>
    <x v="1"/>
    <x v="1"/>
    <x v="1"/>
    <x v="1"/>
    <x v="1"/>
    <x v="0"/>
    <x v="0"/>
    <x v="0"/>
    <x v="0"/>
    <x v="0"/>
    <x v="1"/>
    <x v="0"/>
    <x v="0"/>
    <x v="0"/>
    <x v="0"/>
  </r>
  <r>
    <x v="17"/>
    <x v="1"/>
    <x v="1"/>
    <x v="1"/>
    <x v="1"/>
    <x v="0"/>
    <x v="0"/>
    <x v="0"/>
    <x v="0"/>
    <x v="1"/>
    <x v="0"/>
    <x v="0"/>
    <x v="1"/>
    <x v="1"/>
    <x v="0"/>
    <x v="0"/>
    <x v="0"/>
  </r>
  <r>
    <x v="18"/>
    <x v="1"/>
    <x v="1"/>
    <x v="1"/>
    <x v="0"/>
    <x v="0"/>
    <x v="0"/>
    <x v="0"/>
    <x v="1"/>
    <x v="0"/>
    <x v="0"/>
    <x v="0"/>
    <x v="0"/>
    <x v="0"/>
    <x v="1"/>
    <x v="0"/>
    <x v="0"/>
  </r>
  <r>
    <x v="19"/>
    <x v="1"/>
    <x v="1"/>
    <x v="1"/>
    <x v="1"/>
    <x v="0"/>
    <x v="0"/>
    <x v="1"/>
    <x v="0"/>
    <x v="0"/>
    <x v="0"/>
    <x v="0"/>
    <x v="1"/>
    <x v="0"/>
    <x v="0"/>
    <x v="0"/>
    <x v="0"/>
  </r>
  <r>
    <x v="20"/>
    <x v="1"/>
    <x v="1"/>
    <x v="1"/>
    <x v="0"/>
    <x v="0"/>
    <x v="1"/>
    <x v="0"/>
    <x v="1"/>
    <x v="1"/>
    <x v="0"/>
    <x v="0"/>
    <x v="0"/>
    <x v="0"/>
    <x v="0"/>
    <x v="0"/>
    <x v="0"/>
  </r>
  <r>
    <x v="21"/>
    <x v="1"/>
    <x v="1"/>
    <x v="0"/>
    <x v="0"/>
    <x v="0"/>
    <x v="0"/>
    <x v="0"/>
    <x v="0"/>
    <x v="0"/>
    <x v="1"/>
    <x v="0"/>
    <x v="0"/>
    <x v="0"/>
    <x v="0"/>
    <x v="0"/>
    <x v="0"/>
  </r>
  <r>
    <x v="22"/>
    <x v="1"/>
    <x v="1"/>
    <x v="1"/>
    <x v="1"/>
    <x v="1"/>
    <x v="1"/>
    <x v="0"/>
    <x v="1"/>
    <x v="1"/>
    <x v="0"/>
    <x v="0"/>
    <x v="0"/>
    <x v="0"/>
    <x v="0"/>
    <x v="0"/>
    <x v="0"/>
  </r>
  <r>
    <x v="23"/>
    <x v="1"/>
    <x v="1"/>
    <x v="1"/>
    <x v="1"/>
    <x v="0"/>
    <x v="1"/>
    <x v="0"/>
    <x v="1"/>
    <x v="1"/>
    <x v="0"/>
    <x v="0"/>
    <x v="0"/>
    <x v="0"/>
    <x v="0"/>
    <x v="0"/>
    <x v="0"/>
  </r>
  <r>
    <x v="24"/>
    <x v="1"/>
    <x v="1"/>
    <x v="1"/>
    <x v="1"/>
    <x v="0"/>
    <x v="0"/>
    <x v="1"/>
    <x v="0"/>
    <x v="0"/>
    <x v="0"/>
    <x v="0"/>
    <x v="0"/>
    <x v="0"/>
    <x v="0"/>
    <x v="1"/>
    <x v="0"/>
  </r>
  <r>
    <x v="25"/>
    <x v="1"/>
    <x v="1"/>
    <x v="1"/>
    <x v="1"/>
    <x v="0"/>
    <x v="1"/>
    <x v="0"/>
    <x v="0"/>
    <x v="0"/>
    <x v="1"/>
    <x v="0"/>
    <x v="0"/>
    <x v="0"/>
    <x v="0"/>
    <x v="0"/>
    <x v="0"/>
  </r>
  <r>
    <x v="26"/>
    <x v="1"/>
    <x v="1"/>
    <x v="0"/>
    <x v="1"/>
    <x v="1"/>
    <x v="1"/>
    <x v="0"/>
    <x v="0"/>
    <x v="0"/>
    <x v="1"/>
    <x v="0"/>
    <x v="0"/>
    <x v="0"/>
    <x v="0"/>
    <x v="0"/>
    <x v="0"/>
  </r>
  <r>
    <x v="27"/>
    <x v="1"/>
    <x v="1"/>
    <x v="1"/>
    <x v="1"/>
    <x v="0"/>
    <x v="0"/>
    <x v="0"/>
    <x v="1"/>
    <x v="1"/>
    <x v="0"/>
    <x v="0"/>
    <x v="0"/>
    <x v="1"/>
    <x v="0"/>
    <x v="0"/>
    <x v="0"/>
  </r>
  <r>
    <x v="28"/>
    <x v="1"/>
    <x v="1"/>
    <x v="1"/>
    <x v="1"/>
    <x v="1"/>
    <x v="1"/>
    <x v="0"/>
    <x v="0"/>
    <x v="1"/>
    <x v="0"/>
    <x v="0"/>
    <x v="0"/>
    <x v="0"/>
    <x v="0"/>
    <x v="0"/>
    <x v="0"/>
  </r>
  <r>
    <x v="29"/>
    <x v="1"/>
    <x v="1"/>
    <x v="1"/>
    <x v="1"/>
    <x v="0"/>
    <x v="0"/>
    <x v="0"/>
    <x v="0"/>
    <x v="0"/>
    <x v="0"/>
    <x v="0"/>
    <x v="1"/>
    <x v="0"/>
    <x v="0"/>
    <x v="0"/>
    <x v="0"/>
  </r>
  <r>
    <x v="30"/>
    <x v="1"/>
    <x v="1"/>
    <x v="1"/>
    <x v="0"/>
    <x v="0"/>
    <x v="1"/>
    <x v="0"/>
    <x v="0"/>
    <x v="0"/>
    <x v="1"/>
    <x v="0"/>
    <x v="0"/>
    <x v="0"/>
    <x v="0"/>
    <x v="0"/>
    <x v="0"/>
  </r>
  <r>
    <x v="31"/>
    <x v="1"/>
    <x v="1"/>
    <x v="1"/>
    <x v="0"/>
    <x v="0"/>
    <x v="0"/>
    <x v="0"/>
    <x v="0"/>
    <x v="0"/>
    <x v="0"/>
    <x v="0"/>
    <x v="1"/>
    <x v="0"/>
    <x v="0"/>
    <x v="0"/>
    <x v="0"/>
  </r>
  <r>
    <x v="32"/>
    <x v="1"/>
    <x v="1"/>
    <x v="1"/>
    <x v="0"/>
    <x v="0"/>
    <x v="1"/>
    <x v="0"/>
    <x v="1"/>
    <x v="0"/>
    <x v="0"/>
    <x v="0"/>
    <x v="0"/>
    <x v="0"/>
    <x v="0"/>
    <x v="0"/>
    <x v="0"/>
  </r>
  <r>
    <x v="33"/>
    <x v="1"/>
    <x v="1"/>
    <x v="0"/>
    <x v="1"/>
    <x v="1"/>
    <x v="0"/>
    <x v="0"/>
    <x v="0"/>
    <x v="0"/>
    <x v="0"/>
    <x v="0"/>
    <x v="0"/>
    <x v="0"/>
    <x v="0"/>
    <x v="0"/>
    <x v="0"/>
  </r>
  <r>
    <x v="34"/>
    <x v="0"/>
    <x v="0"/>
    <x v="1"/>
    <x v="0"/>
    <x v="0"/>
    <x v="0"/>
    <x v="0"/>
    <x v="0"/>
    <x v="0"/>
    <x v="1"/>
    <x v="0"/>
    <x v="0"/>
    <x v="0"/>
    <x v="1"/>
    <x v="0"/>
    <x v="0"/>
  </r>
  <r>
    <x v="35"/>
    <x v="1"/>
    <x v="1"/>
    <x v="1"/>
    <x v="1"/>
    <x v="1"/>
    <x v="1"/>
    <x v="0"/>
    <x v="0"/>
    <x v="1"/>
    <x v="0"/>
    <x v="0"/>
    <x v="0"/>
    <x v="0"/>
    <x v="0"/>
    <x v="0"/>
    <x v="0"/>
  </r>
  <r>
    <x v="36"/>
    <x v="1"/>
    <x v="1"/>
    <x v="0"/>
    <x v="1"/>
    <x v="0"/>
    <x v="1"/>
    <x v="0"/>
    <x v="0"/>
    <x v="0"/>
    <x v="1"/>
    <x v="0"/>
    <x v="0"/>
    <x v="0"/>
    <x v="0"/>
    <x v="0"/>
    <x v="0"/>
  </r>
  <r>
    <x v="37"/>
    <x v="1"/>
    <x v="1"/>
    <x v="0"/>
    <x v="1"/>
    <x v="1"/>
    <x v="1"/>
    <x v="0"/>
    <x v="0"/>
    <x v="0"/>
    <x v="0"/>
    <x v="0"/>
    <x v="0"/>
    <x v="0"/>
    <x v="0"/>
    <x v="0"/>
    <x v="0"/>
  </r>
  <r>
    <x v="38"/>
    <x v="1"/>
    <x v="1"/>
    <x v="0"/>
    <x v="1"/>
    <x v="1"/>
    <x v="1"/>
    <x v="0"/>
    <x v="0"/>
    <x v="0"/>
    <x v="0"/>
    <x v="0"/>
    <x v="0"/>
    <x v="0"/>
    <x v="0"/>
    <x v="0"/>
    <x v="0"/>
  </r>
  <r>
    <x v="39"/>
    <x v="1"/>
    <x v="1"/>
    <x v="0"/>
    <x v="0"/>
    <x v="0"/>
    <x v="0"/>
    <x v="0"/>
    <x v="0"/>
    <x v="0"/>
    <x v="0"/>
    <x v="0"/>
    <x v="0"/>
    <x v="0"/>
    <x v="0"/>
    <x v="0"/>
    <x v="0"/>
  </r>
  <r>
    <x v="40"/>
    <x v="1"/>
    <x v="1"/>
    <x v="1"/>
    <x v="1"/>
    <x v="1"/>
    <x v="1"/>
    <x v="0"/>
    <x v="0"/>
    <x v="0"/>
    <x v="0"/>
    <x v="0"/>
    <x v="0"/>
    <x v="0"/>
    <x v="0"/>
    <x v="0"/>
    <x v="0"/>
  </r>
  <r>
    <x v="41"/>
    <x v="0"/>
    <x v="0"/>
    <x v="0"/>
    <x v="1"/>
    <x v="0"/>
    <x v="0"/>
    <x v="0"/>
    <x v="0"/>
    <x v="0"/>
    <x v="1"/>
    <x v="0"/>
    <x v="0"/>
    <x v="0"/>
    <x v="0"/>
    <x v="0"/>
    <x v="0"/>
  </r>
  <r>
    <x v="42"/>
    <x v="1"/>
    <x v="1"/>
    <x v="1"/>
    <x v="1"/>
    <x v="1"/>
    <x v="0"/>
    <x v="0"/>
    <x v="0"/>
    <x v="0"/>
    <x v="0"/>
    <x v="0"/>
    <x v="1"/>
    <x v="0"/>
    <x v="0"/>
    <x v="0"/>
    <x v="0"/>
  </r>
  <r>
    <x v="43"/>
    <x v="0"/>
    <x v="0"/>
    <x v="0"/>
    <x v="0"/>
    <x v="0"/>
    <x v="0"/>
    <x v="0"/>
    <x v="0"/>
    <x v="0"/>
    <x v="1"/>
    <x v="0"/>
    <x v="0"/>
    <x v="0"/>
    <x v="0"/>
    <x v="0"/>
    <x v="0"/>
  </r>
  <r>
    <x v="44"/>
    <x v="1"/>
    <x v="1"/>
    <x v="0"/>
    <x v="0"/>
    <x v="0"/>
    <x v="1"/>
    <x v="0"/>
    <x v="0"/>
    <x v="0"/>
    <x v="0"/>
    <x v="0"/>
    <x v="0"/>
    <x v="0"/>
    <x v="0"/>
    <x v="0"/>
    <x v="0"/>
  </r>
  <r>
    <x v="45"/>
    <x v="1"/>
    <x v="0"/>
    <x v="1"/>
    <x v="0"/>
    <x v="0"/>
    <x v="0"/>
    <x v="0"/>
    <x v="0"/>
    <x v="0"/>
    <x v="1"/>
    <x v="0"/>
    <x v="0"/>
    <x v="0"/>
    <x v="0"/>
    <x v="0"/>
    <x v="0"/>
  </r>
  <r>
    <x v="46"/>
    <x v="1"/>
    <x v="1"/>
    <x v="1"/>
    <x v="1"/>
    <x v="0"/>
    <x v="0"/>
    <x v="1"/>
    <x v="1"/>
    <x v="1"/>
    <x v="0"/>
    <x v="0"/>
    <x v="0"/>
    <x v="0"/>
    <x v="0"/>
    <x v="0"/>
    <x v="0"/>
  </r>
  <r>
    <x v="47"/>
    <x v="1"/>
    <x v="1"/>
    <x v="0"/>
    <x v="1"/>
    <x v="1"/>
    <x v="1"/>
    <x v="0"/>
    <x v="0"/>
    <x v="0"/>
    <x v="0"/>
    <x v="0"/>
    <x v="0"/>
    <x v="0"/>
    <x v="0"/>
    <x v="0"/>
    <x v="0"/>
  </r>
  <r>
    <x v="48"/>
    <x v="1"/>
    <x v="1"/>
    <x v="1"/>
    <x v="1"/>
    <x v="0"/>
    <x v="1"/>
    <x v="0"/>
    <x v="0"/>
    <x v="1"/>
    <x v="0"/>
    <x v="1"/>
    <x v="0"/>
    <x v="0"/>
    <x v="0"/>
    <x v="0"/>
    <x v="0"/>
  </r>
  <r>
    <x v="49"/>
    <x v="0"/>
    <x v="0"/>
    <x v="1"/>
    <x v="0"/>
    <x v="0"/>
    <x v="0"/>
    <x v="0"/>
    <x v="0"/>
    <x v="0"/>
    <x v="1"/>
    <x v="0"/>
    <x v="0"/>
    <x v="0"/>
    <x v="0"/>
    <x v="0"/>
    <x v="0"/>
  </r>
  <r>
    <x v="50"/>
    <x v="1"/>
    <x v="1"/>
    <x v="0"/>
    <x v="1"/>
    <x v="1"/>
    <x v="1"/>
    <x v="0"/>
    <x v="0"/>
    <x v="0"/>
    <x v="0"/>
    <x v="0"/>
    <x v="0"/>
    <x v="0"/>
    <x v="0"/>
    <x v="0"/>
    <x v="0"/>
  </r>
  <r>
    <x v="51"/>
    <x v="1"/>
    <x v="1"/>
    <x v="1"/>
    <x v="1"/>
    <x v="0"/>
    <x v="0"/>
    <x v="0"/>
    <x v="0"/>
    <x v="1"/>
    <x v="0"/>
    <x v="0"/>
    <x v="1"/>
    <x v="1"/>
    <x v="0"/>
    <x v="0"/>
    <x v="0"/>
  </r>
  <r>
    <x v="52"/>
    <x v="1"/>
    <x v="1"/>
    <x v="0"/>
    <x v="1"/>
    <x v="1"/>
    <x v="0"/>
    <x v="1"/>
    <x v="0"/>
    <x v="0"/>
    <x v="0"/>
    <x v="0"/>
    <x v="0"/>
    <x v="0"/>
    <x v="0"/>
    <x v="0"/>
    <x v="0"/>
  </r>
  <r>
    <x v="53"/>
    <x v="1"/>
    <x v="1"/>
    <x v="0"/>
    <x v="1"/>
    <x v="0"/>
    <x v="1"/>
    <x v="1"/>
    <x v="0"/>
    <x v="0"/>
    <x v="0"/>
    <x v="0"/>
    <x v="0"/>
    <x v="0"/>
    <x v="0"/>
    <x v="0"/>
    <x v="0"/>
  </r>
  <r>
    <x v="54"/>
    <x v="1"/>
    <x v="1"/>
    <x v="1"/>
    <x v="1"/>
    <x v="1"/>
    <x v="1"/>
    <x v="1"/>
    <x v="0"/>
    <x v="0"/>
    <x v="0"/>
    <x v="0"/>
    <x v="0"/>
    <x v="0"/>
    <x v="0"/>
    <x v="0"/>
    <x v="0"/>
  </r>
  <r>
    <x v="55"/>
    <x v="1"/>
    <x v="1"/>
    <x v="0"/>
    <x v="1"/>
    <x v="0"/>
    <x v="1"/>
    <x v="0"/>
    <x v="0"/>
    <x v="0"/>
    <x v="1"/>
    <x v="0"/>
    <x v="0"/>
    <x v="0"/>
    <x v="0"/>
    <x v="0"/>
    <x v="0"/>
  </r>
  <r>
    <x v="56"/>
    <x v="0"/>
    <x v="0"/>
    <x v="1"/>
    <x v="0"/>
    <x v="0"/>
    <x v="0"/>
    <x v="0"/>
    <x v="0"/>
    <x v="0"/>
    <x v="0"/>
    <x v="0"/>
    <x v="0"/>
    <x v="0"/>
    <x v="0"/>
    <x v="0"/>
    <x v="0"/>
  </r>
  <r>
    <x v="57"/>
    <x v="1"/>
    <x v="1"/>
    <x v="1"/>
    <x v="1"/>
    <x v="0"/>
    <x v="1"/>
    <x v="0"/>
    <x v="1"/>
    <x v="1"/>
    <x v="0"/>
    <x v="0"/>
    <x v="0"/>
    <x v="0"/>
    <x v="0"/>
    <x v="0"/>
    <x v="0"/>
  </r>
  <r>
    <x v="58"/>
    <x v="1"/>
    <x v="1"/>
    <x v="1"/>
    <x v="1"/>
    <x v="0"/>
    <x v="0"/>
    <x v="0"/>
    <x v="1"/>
    <x v="1"/>
    <x v="0"/>
    <x v="0"/>
    <x v="0"/>
    <x v="0"/>
    <x v="0"/>
    <x v="0"/>
    <x v="0"/>
  </r>
  <r>
    <x v="59"/>
    <x v="1"/>
    <x v="1"/>
    <x v="0"/>
    <x v="1"/>
    <x v="1"/>
    <x v="1"/>
    <x v="0"/>
    <x v="0"/>
    <x v="0"/>
    <x v="0"/>
    <x v="0"/>
    <x v="0"/>
    <x v="0"/>
    <x v="0"/>
    <x v="0"/>
    <x v="0"/>
  </r>
  <r>
    <x v="60"/>
    <x v="1"/>
    <x v="1"/>
    <x v="0"/>
    <x v="1"/>
    <x v="1"/>
    <x v="1"/>
    <x v="0"/>
    <x v="0"/>
    <x v="0"/>
    <x v="0"/>
    <x v="0"/>
    <x v="0"/>
    <x v="0"/>
    <x v="0"/>
    <x v="0"/>
    <x v="0"/>
  </r>
  <r>
    <x v="61"/>
    <x v="1"/>
    <x v="1"/>
    <x v="0"/>
    <x v="1"/>
    <x v="1"/>
    <x v="1"/>
    <x v="0"/>
    <x v="0"/>
    <x v="1"/>
    <x v="0"/>
    <x v="0"/>
    <x v="0"/>
    <x v="0"/>
    <x v="0"/>
    <x v="0"/>
    <x v="0"/>
  </r>
  <r>
    <x v="62"/>
    <x v="1"/>
    <x v="1"/>
    <x v="0"/>
    <x v="1"/>
    <x v="0"/>
    <x v="1"/>
    <x v="0"/>
    <x v="0"/>
    <x v="0"/>
    <x v="1"/>
    <x v="0"/>
    <x v="0"/>
    <x v="0"/>
    <x v="0"/>
    <x v="0"/>
    <x v="0"/>
  </r>
  <r>
    <x v="63"/>
    <x v="1"/>
    <x v="1"/>
    <x v="1"/>
    <x v="0"/>
    <x v="0"/>
    <x v="0"/>
    <x v="0"/>
    <x v="0"/>
    <x v="0"/>
    <x v="0"/>
    <x v="0"/>
    <x v="0"/>
    <x v="0"/>
    <x v="1"/>
    <x v="0"/>
    <x v="0"/>
  </r>
  <r>
    <x v="64"/>
    <x v="1"/>
    <x v="1"/>
    <x v="0"/>
    <x v="1"/>
    <x v="1"/>
    <x v="0"/>
    <x v="0"/>
    <x v="0"/>
    <x v="0"/>
    <x v="0"/>
    <x v="0"/>
    <x v="0"/>
    <x v="1"/>
    <x v="0"/>
    <x v="0"/>
    <x v="0"/>
  </r>
  <r>
    <x v="65"/>
    <x v="1"/>
    <x v="1"/>
    <x v="0"/>
    <x v="1"/>
    <x v="1"/>
    <x v="1"/>
    <x v="0"/>
    <x v="0"/>
    <x v="0"/>
    <x v="0"/>
    <x v="0"/>
    <x v="0"/>
    <x v="0"/>
    <x v="0"/>
    <x v="0"/>
    <x v="0"/>
  </r>
  <r>
    <x v="66"/>
    <x v="1"/>
    <x v="1"/>
    <x v="0"/>
    <x v="1"/>
    <x v="1"/>
    <x v="1"/>
    <x v="0"/>
    <x v="0"/>
    <x v="0"/>
    <x v="0"/>
    <x v="0"/>
    <x v="0"/>
    <x v="0"/>
    <x v="0"/>
    <x v="0"/>
    <x v="0"/>
  </r>
  <r>
    <x v="67"/>
    <x v="1"/>
    <x v="1"/>
    <x v="1"/>
    <x v="1"/>
    <x v="0"/>
    <x v="0"/>
    <x v="1"/>
    <x v="0"/>
    <x v="0"/>
    <x v="0"/>
    <x v="0"/>
    <x v="0"/>
    <x v="0"/>
    <x v="0"/>
    <x v="0"/>
    <x v="0"/>
  </r>
  <r>
    <x v="68"/>
    <x v="0"/>
    <x v="1"/>
    <x v="0"/>
    <x v="1"/>
    <x v="1"/>
    <x v="1"/>
    <x v="0"/>
    <x v="0"/>
    <x v="0"/>
    <x v="0"/>
    <x v="0"/>
    <x v="0"/>
    <x v="0"/>
    <x v="0"/>
    <x v="0"/>
    <x v="0"/>
  </r>
  <r>
    <x v="69"/>
    <x v="1"/>
    <x v="1"/>
    <x v="1"/>
    <x v="1"/>
    <x v="1"/>
    <x v="1"/>
    <x v="1"/>
    <x v="0"/>
    <x v="1"/>
    <x v="0"/>
    <x v="0"/>
    <x v="0"/>
    <x v="0"/>
    <x v="0"/>
    <x v="0"/>
    <x v="0"/>
  </r>
  <r>
    <x v="70"/>
    <x v="1"/>
    <x v="1"/>
    <x v="1"/>
    <x v="1"/>
    <x v="1"/>
    <x v="1"/>
    <x v="0"/>
    <x v="0"/>
    <x v="0"/>
    <x v="0"/>
    <x v="0"/>
    <x v="0"/>
    <x v="0"/>
    <x v="0"/>
    <x v="0"/>
    <x v="0"/>
  </r>
  <r>
    <x v="71"/>
    <x v="1"/>
    <x v="1"/>
    <x v="1"/>
    <x v="1"/>
    <x v="0"/>
    <x v="0"/>
    <x v="1"/>
    <x v="0"/>
    <x v="0"/>
    <x v="1"/>
    <x v="0"/>
    <x v="0"/>
    <x v="1"/>
    <x v="0"/>
    <x v="0"/>
    <x v="0"/>
  </r>
  <r>
    <x v="72"/>
    <x v="1"/>
    <x v="1"/>
    <x v="0"/>
    <x v="1"/>
    <x v="1"/>
    <x v="1"/>
    <x v="0"/>
    <x v="0"/>
    <x v="0"/>
    <x v="0"/>
    <x v="0"/>
    <x v="0"/>
    <x v="0"/>
    <x v="0"/>
    <x v="0"/>
    <x v="0"/>
  </r>
  <r>
    <x v="73"/>
    <x v="1"/>
    <x v="1"/>
    <x v="0"/>
    <x v="1"/>
    <x v="1"/>
    <x v="1"/>
    <x v="0"/>
    <x v="0"/>
    <x v="0"/>
    <x v="0"/>
    <x v="0"/>
    <x v="0"/>
    <x v="0"/>
    <x v="0"/>
    <x v="0"/>
    <x v="0"/>
  </r>
  <r>
    <x v="74"/>
    <x v="1"/>
    <x v="1"/>
    <x v="0"/>
    <x v="1"/>
    <x v="1"/>
    <x v="1"/>
    <x v="0"/>
    <x v="0"/>
    <x v="1"/>
    <x v="0"/>
    <x v="0"/>
    <x v="0"/>
    <x v="0"/>
    <x v="0"/>
    <x v="0"/>
    <x v="0"/>
  </r>
  <r>
    <x v="75"/>
    <x v="1"/>
    <x v="1"/>
    <x v="1"/>
    <x v="1"/>
    <x v="1"/>
    <x v="0"/>
    <x v="1"/>
    <x v="0"/>
    <x v="0"/>
    <x v="0"/>
    <x v="1"/>
    <x v="0"/>
    <x v="0"/>
    <x v="0"/>
    <x v="0"/>
    <x v="0"/>
  </r>
  <r>
    <x v="76"/>
    <x v="1"/>
    <x v="1"/>
    <x v="1"/>
    <x v="1"/>
    <x v="1"/>
    <x v="0"/>
    <x v="0"/>
    <x v="0"/>
    <x v="0"/>
    <x v="0"/>
    <x v="0"/>
    <x v="1"/>
    <x v="1"/>
    <x v="0"/>
    <x v="0"/>
    <x v="0"/>
  </r>
  <r>
    <x v="77"/>
    <x v="1"/>
    <x v="1"/>
    <x v="0"/>
    <x v="1"/>
    <x v="1"/>
    <x v="1"/>
    <x v="0"/>
    <x v="0"/>
    <x v="0"/>
    <x v="0"/>
    <x v="0"/>
    <x v="0"/>
    <x v="0"/>
    <x v="0"/>
    <x v="0"/>
    <x v="0"/>
  </r>
  <r>
    <x v="78"/>
    <x v="1"/>
    <x v="1"/>
    <x v="1"/>
    <x v="1"/>
    <x v="1"/>
    <x v="0"/>
    <x v="1"/>
    <x v="0"/>
    <x v="0"/>
    <x v="0"/>
    <x v="0"/>
    <x v="0"/>
    <x v="1"/>
    <x v="0"/>
    <x v="0"/>
    <x v="0"/>
  </r>
  <r>
    <x v="79"/>
    <x v="1"/>
    <x v="1"/>
    <x v="1"/>
    <x v="1"/>
    <x v="0"/>
    <x v="1"/>
    <x v="0"/>
    <x v="1"/>
    <x v="1"/>
    <x v="0"/>
    <x v="0"/>
    <x v="0"/>
    <x v="0"/>
    <x v="0"/>
    <x v="0"/>
    <x v="0"/>
  </r>
  <r>
    <x v="80"/>
    <x v="1"/>
    <x v="1"/>
    <x v="0"/>
    <x v="1"/>
    <x v="0"/>
    <x v="1"/>
    <x v="0"/>
    <x v="0"/>
    <x v="1"/>
    <x v="0"/>
    <x v="0"/>
    <x v="0"/>
    <x v="0"/>
    <x v="0"/>
    <x v="0"/>
    <x v="0"/>
  </r>
  <r>
    <x v="81"/>
    <x v="1"/>
    <x v="1"/>
    <x v="1"/>
    <x v="1"/>
    <x v="0"/>
    <x v="0"/>
    <x v="1"/>
    <x v="0"/>
    <x v="0"/>
    <x v="0"/>
    <x v="0"/>
    <x v="0"/>
    <x v="0"/>
    <x v="0"/>
    <x v="1"/>
    <x v="0"/>
  </r>
  <r>
    <x v="82"/>
    <x v="1"/>
    <x v="1"/>
    <x v="1"/>
    <x v="1"/>
    <x v="1"/>
    <x v="0"/>
    <x v="1"/>
    <x v="0"/>
    <x v="1"/>
    <x v="0"/>
    <x v="0"/>
    <x v="0"/>
    <x v="0"/>
    <x v="0"/>
    <x v="0"/>
    <x v="0"/>
  </r>
  <r>
    <x v="83"/>
    <x v="1"/>
    <x v="1"/>
    <x v="1"/>
    <x v="1"/>
    <x v="0"/>
    <x v="1"/>
    <x v="0"/>
    <x v="0"/>
    <x v="1"/>
    <x v="0"/>
    <x v="0"/>
    <x v="1"/>
    <x v="0"/>
    <x v="0"/>
    <x v="0"/>
    <x v="0"/>
  </r>
  <r>
    <x v="84"/>
    <x v="1"/>
    <x v="1"/>
    <x v="0"/>
    <x v="1"/>
    <x v="1"/>
    <x v="1"/>
    <x v="0"/>
    <x v="0"/>
    <x v="0"/>
    <x v="0"/>
    <x v="0"/>
    <x v="0"/>
    <x v="0"/>
    <x v="0"/>
    <x v="0"/>
    <x v="0"/>
  </r>
  <r>
    <x v="85"/>
    <x v="0"/>
    <x v="0"/>
    <x v="0"/>
    <x v="0"/>
    <x v="0"/>
    <x v="0"/>
    <x v="0"/>
    <x v="0"/>
    <x v="0"/>
    <x v="1"/>
    <x v="0"/>
    <x v="0"/>
    <x v="0"/>
    <x v="0"/>
    <x v="0"/>
    <x v="0"/>
  </r>
  <r>
    <x v="86"/>
    <x v="1"/>
    <x v="1"/>
    <x v="1"/>
    <x v="1"/>
    <x v="1"/>
    <x v="1"/>
    <x v="0"/>
    <x v="0"/>
    <x v="1"/>
    <x v="0"/>
    <x v="0"/>
    <x v="0"/>
    <x v="1"/>
    <x v="0"/>
    <x v="0"/>
    <x v="0"/>
  </r>
  <r>
    <x v="87"/>
    <x v="1"/>
    <x v="1"/>
    <x v="0"/>
    <x v="1"/>
    <x v="0"/>
    <x v="1"/>
    <x v="0"/>
    <x v="1"/>
    <x v="1"/>
    <x v="0"/>
    <x v="0"/>
    <x v="0"/>
    <x v="0"/>
    <x v="0"/>
    <x v="0"/>
    <x v="0"/>
  </r>
  <r>
    <x v="88"/>
    <x v="1"/>
    <x v="1"/>
    <x v="0"/>
    <x v="0"/>
    <x v="0"/>
    <x v="1"/>
    <x v="0"/>
    <x v="0"/>
    <x v="0"/>
    <x v="0"/>
    <x v="0"/>
    <x v="0"/>
    <x v="0"/>
    <x v="0"/>
    <x v="0"/>
    <x v="0"/>
  </r>
  <r>
    <x v="89"/>
    <x v="1"/>
    <x v="1"/>
    <x v="1"/>
    <x v="1"/>
    <x v="1"/>
    <x v="1"/>
    <x v="0"/>
    <x v="0"/>
    <x v="1"/>
    <x v="0"/>
    <x v="0"/>
    <x v="0"/>
    <x v="0"/>
    <x v="0"/>
    <x v="0"/>
    <x v="0"/>
  </r>
  <r>
    <x v="90"/>
    <x v="1"/>
    <x v="1"/>
    <x v="1"/>
    <x v="1"/>
    <x v="0"/>
    <x v="1"/>
    <x v="0"/>
    <x v="0"/>
    <x v="1"/>
    <x v="0"/>
    <x v="0"/>
    <x v="0"/>
    <x v="0"/>
    <x v="0"/>
    <x v="0"/>
    <x v="0"/>
  </r>
  <r>
    <x v="91"/>
    <x v="1"/>
    <x v="1"/>
    <x v="1"/>
    <x v="1"/>
    <x v="0"/>
    <x v="1"/>
    <x v="0"/>
    <x v="1"/>
    <x v="1"/>
    <x v="0"/>
    <x v="0"/>
    <x v="0"/>
    <x v="0"/>
    <x v="0"/>
    <x v="0"/>
    <x v="0"/>
  </r>
  <r>
    <x v="92"/>
    <x v="1"/>
    <x v="1"/>
    <x v="0"/>
    <x v="1"/>
    <x v="1"/>
    <x v="1"/>
    <x v="0"/>
    <x v="0"/>
    <x v="0"/>
    <x v="0"/>
    <x v="0"/>
    <x v="0"/>
    <x v="0"/>
    <x v="0"/>
    <x v="0"/>
    <x v="0"/>
  </r>
  <r>
    <x v="93"/>
    <x v="0"/>
    <x v="0"/>
    <x v="1"/>
    <x v="1"/>
    <x v="0"/>
    <x v="0"/>
    <x v="0"/>
    <x v="0"/>
    <x v="0"/>
    <x v="1"/>
    <x v="0"/>
    <x v="0"/>
    <x v="0"/>
    <x v="0"/>
    <x v="0"/>
    <x v="0"/>
  </r>
  <r>
    <x v="94"/>
    <x v="0"/>
    <x v="1"/>
    <x v="0"/>
    <x v="0"/>
    <x v="0"/>
    <x v="1"/>
    <x v="0"/>
    <x v="0"/>
    <x v="0"/>
    <x v="0"/>
    <x v="0"/>
    <x v="0"/>
    <x v="0"/>
    <x v="0"/>
    <x v="0"/>
    <x v="0"/>
  </r>
  <r>
    <x v="95"/>
    <x v="1"/>
    <x v="1"/>
    <x v="1"/>
    <x v="1"/>
    <x v="1"/>
    <x v="1"/>
    <x v="0"/>
    <x v="0"/>
    <x v="0"/>
    <x v="1"/>
    <x v="0"/>
    <x v="0"/>
    <x v="0"/>
    <x v="0"/>
    <x v="0"/>
    <x v="0"/>
  </r>
  <r>
    <x v="96"/>
    <x v="1"/>
    <x v="1"/>
    <x v="1"/>
    <x v="0"/>
    <x v="0"/>
    <x v="0"/>
    <x v="1"/>
    <x v="0"/>
    <x v="0"/>
    <x v="0"/>
    <x v="0"/>
    <x v="0"/>
    <x v="0"/>
    <x v="0"/>
    <x v="0"/>
    <x v="0"/>
  </r>
  <r>
    <x v="97"/>
    <x v="1"/>
    <x v="1"/>
    <x v="1"/>
    <x v="1"/>
    <x v="0"/>
    <x v="0"/>
    <x v="0"/>
    <x v="0"/>
    <x v="1"/>
    <x v="0"/>
    <x v="0"/>
    <x v="1"/>
    <x v="0"/>
    <x v="0"/>
    <x v="0"/>
    <x v="0"/>
  </r>
  <r>
    <x v="98"/>
    <x v="1"/>
    <x v="1"/>
    <x v="1"/>
    <x v="1"/>
    <x v="1"/>
    <x v="1"/>
    <x v="0"/>
    <x v="0"/>
    <x v="0"/>
    <x v="0"/>
    <x v="0"/>
    <x v="1"/>
    <x v="0"/>
    <x v="0"/>
    <x v="0"/>
    <x v="0"/>
  </r>
  <r>
    <x v="99"/>
    <x v="1"/>
    <x v="1"/>
    <x v="1"/>
    <x v="1"/>
    <x v="1"/>
    <x v="0"/>
    <x v="0"/>
    <x v="0"/>
    <x v="1"/>
    <x v="0"/>
    <x v="0"/>
    <x v="1"/>
    <x v="0"/>
    <x v="0"/>
    <x v="0"/>
    <x v="0"/>
  </r>
  <r>
    <x v="100"/>
    <x v="1"/>
    <x v="1"/>
    <x v="0"/>
    <x v="1"/>
    <x v="0"/>
    <x v="1"/>
    <x v="0"/>
    <x v="0"/>
    <x v="0"/>
    <x v="1"/>
    <x v="0"/>
    <x v="0"/>
    <x v="0"/>
    <x v="0"/>
    <x v="0"/>
    <x v="0"/>
  </r>
  <r>
    <x v="101"/>
    <x v="1"/>
    <x v="1"/>
    <x v="1"/>
    <x v="0"/>
    <x v="0"/>
    <x v="1"/>
    <x v="0"/>
    <x v="1"/>
    <x v="0"/>
    <x v="0"/>
    <x v="0"/>
    <x v="0"/>
    <x v="0"/>
    <x v="0"/>
    <x v="0"/>
    <x v="0"/>
  </r>
  <r>
    <x v="102"/>
    <x v="1"/>
    <x v="1"/>
    <x v="0"/>
    <x v="1"/>
    <x v="1"/>
    <x v="1"/>
    <x v="0"/>
    <x v="0"/>
    <x v="0"/>
    <x v="0"/>
    <x v="0"/>
    <x v="0"/>
    <x v="0"/>
    <x v="0"/>
    <x v="0"/>
    <x v="0"/>
  </r>
  <r>
    <x v="103"/>
    <x v="1"/>
    <x v="1"/>
    <x v="1"/>
    <x v="1"/>
    <x v="0"/>
    <x v="1"/>
    <x v="0"/>
    <x v="1"/>
    <x v="0"/>
    <x v="0"/>
    <x v="0"/>
    <x v="0"/>
    <x v="0"/>
    <x v="0"/>
    <x v="0"/>
    <x v="0"/>
  </r>
  <r>
    <x v="104"/>
    <x v="1"/>
    <x v="1"/>
    <x v="1"/>
    <x v="1"/>
    <x v="1"/>
    <x v="0"/>
    <x v="0"/>
    <x v="0"/>
    <x v="0"/>
    <x v="0"/>
    <x v="0"/>
    <x v="0"/>
    <x v="1"/>
    <x v="0"/>
    <x v="0"/>
    <x v="0"/>
  </r>
  <r>
    <x v="105"/>
    <x v="1"/>
    <x v="1"/>
    <x v="1"/>
    <x v="1"/>
    <x v="0"/>
    <x v="0"/>
    <x v="1"/>
    <x v="0"/>
    <x v="0"/>
    <x v="0"/>
    <x v="0"/>
    <x v="0"/>
    <x v="1"/>
    <x v="0"/>
    <x v="0"/>
    <x v="0"/>
  </r>
  <r>
    <x v="106"/>
    <x v="1"/>
    <x v="1"/>
    <x v="0"/>
    <x v="1"/>
    <x v="0"/>
    <x v="1"/>
    <x v="0"/>
    <x v="0"/>
    <x v="0"/>
    <x v="1"/>
    <x v="0"/>
    <x v="0"/>
    <x v="0"/>
    <x v="0"/>
    <x v="0"/>
    <x v="0"/>
  </r>
  <r>
    <x v="107"/>
    <x v="1"/>
    <x v="1"/>
    <x v="1"/>
    <x v="1"/>
    <x v="0"/>
    <x v="0"/>
    <x v="1"/>
    <x v="0"/>
    <x v="0"/>
    <x v="0"/>
    <x v="0"/>
    <x v="0"/>
    <x v="0"/>
    <x v="0"/>
    <x v="0"/>
    <x v="0"/>
  </r>
  <r>
    <x v="108"/>
    <x v="0"/>
    <x v="0"/>
    <x v="0"/>
    <x v="0"/>
    <x v="0"/>
    <x v="0"/>
    <x v="0"/>
    <x v="0"/>
    <x v="0"/>
    <x v="1"/>
    <x v="0"/>
    <x v="0"/>
    <x v="0"/>
    <x v="0"/>
    <x v="0"/>
    <x v="0"/>
  </r>
  <r>
    <x v="109"/>
    <x v="1"/>
    <x v="1"/>
    <x v="1"/>
    <x v="1"/>
    <x v="1"/>
    <x v="0"/>
    <x v="1"/>
    <x v="0"/>
    <x v="0"/>
    <x v="0"/>
    <x v="0"/>
    <x v="1"/>
    <x v="0"/>
    <x v="0"/>
    <x v="0"/>
    <x v="0"/>
  </r>
  <r>
    <x v="110"/>
    <x v="1"/>
    <x v="1"/>
    <x v="1"/>
    <x v="1"/>
    <x v="1"/>
    <x v="1"/>
    <x v="1"/>
    <x v="0"/>
    <x v="0"/>
    <x v="0"/>
    <x v="0"/>
    <x v="0"/>
    <x v="0"/>
    <x v="0"/>
    <x v="0"/>
    <x v="0"/>
  </r>
  <r>
    <x v="111"/>
    <x v="1"/>
    <x v="1"/>
    <x v="0"/>
    <x v="1"/>
    <x v="1"/>
    <x v="1"/>
    <x v="0"/>
    <x v="0"/>
    <x v="0"/>
    <x v="0"/>
    <x v="0"/>
    <x v="0"/>
    <x v="0"/>
    <x v="0"/>
    <x v="0"/>
    <x v="0"/>
  </r>
  <r>
    <x v="112"/>
    <x v="0"/>
    <x v="0"/>
    <x v="1"/>
    <x v="0"/>
    <x v="0"/>
    <x v="0"/>
    <x v="0"/>
    <x v="0"/>
    <x v="0"/>
    <x v="1"/>
    <x v="0"/>
    <x v="0"/>
    <x v="0"/>
    <x v="0"/>
    <x v="0"/>
    <x v="0"/>
  </r>
  <r>
    <x v="113"/>
    <x v="1"/>
    <x v="1"/>
    <x v="1"/>
    <x v="1"/>
    <x v="0"/>
    <x v="0"/>
    <x v="1"/>
    <x v="0"/>
    <x v="0"/>
    <x v="0"/>
    <x v="0"/>
    <x v="0"/>
    <x v="0"/>
    <x v="1"/>
    <x v="0"/>
    <x v="0"/>
  </r>
  <r>
    <x v="114"/>
    <x v="1"/>
    <x v="1"/>
    <x v="1"/>
    <x v="1"/>
    <x v="1"/>
    <x v="0"/>
    <x v="0"/>
    <x v="0"/>
    <x v="0"/>
    <x v="0"/>
    <x v="0"/>
    <x v="0"/>
    <x v="0"/>
    <x v="0"/>
    <x v="0"/>
    <x v="0"/>
  </r>
  <r>
    <x v="115"/>
    <x v="1"/>
    <x v="1"/>
    <x v="1"/>
    <x v="0"/>
    <x v="0"/>
    <x v="0"/>
    <x v="1"/>
    <x v="0"/>
    <x v="0"/>
    <x v="0"/>
    <x v="0"/>
    <x v="0"/>
    <x v="0"/>
    <x v="0"/>
    <x v="0"/>
    <x v="0"/>
  </r>
  <r>
    <x v="116"/>
    <x v="1"/>
    <x v="1"/>
    <x v="1"/>
    <x v="1"/>
    <x v="0"/>
    <x v="0"/>
    <x v="0"/>
    <x v="0"/>
    <x v="1"/>
    <x v="0"/>
    <x v="0"/>
    <x v="1"/>
    <x v="0"/>
    <x v="0"/>
    <x v="0"/>
    <x v="0"/>
  </r>
  <r>
    <x v="117"/>
    <x v="1"/>
    <x v="1"/>
    <x v="0"/>
    <x v="1"/>
    <x v="0"/>
    <x v="1"/>
    <x v="0"/>
    <x v="0"/>
    <x v="1"/>
    <x v="0"/>
    <x v="0"/>
    <x v="0"/>
    <x v="0"/>
    <x v="0"/>
    <x v="0"/>
    <x v="0"/>
  </r>
  <r>
    <x v="118"/>
    <x v="1"/>
    <x v="1"/>
    <x v="1"/>
    <x v="0"/>
    <x v="0"/>
    <x v="0"/>
    <x v="0"/>
    <x v="0"/>
    <x v="0"/>
    <x v="0"/>
    <x v="0"/>
    <x v="1"/>
    <x v="0"/>
    <x v="0"/>
    <x v="0"/>
    <x v="0"/>
  </r>
  <r>
    <x v="119"/>
    <x v="1"/>
    <x v="1"/>
    <x v="1"/>
    <x v="1"/>
    <x v="0"/>
    <x v="0"/>
    <x v="1"/>
    <x v="1"/>
    <x v="0"/>
    <x v="0"/>
    <x v="0"/>
    <x v="0"/>
    <x v="0"/>
    <x v="0"/>
    <x v="0"/>
    <x v="0"/>
  </r>
  <r>
    <x v="120"/>
    <x v="1"/>
    <x v="1"/>
    <x v="0"/>
    <x v="1"/>
    <x v="1"/>
    <x v="1"/>
    <x v="1"/>
    <x v="0"/>
    <x v="0"/>
    <x v="0"/>
    <x v="0"/>
    <x v="0"/>
    <x v="0"/>
    <x v="0"/>
    <x v="0"/>
    <x v="0"/>
  </r>
  <r>
    <x v="121"/>
    <x v="1"/>
    <x v="1"/>
    <x v="0"/>
    <x v="1"/>
    <x v="0"/>
    <x v="0"/>
    <x v="0"/>
    <x v="0"/>
    <x v="0"/>
    <x v="1"/>
    <x v="0"/>
    <x v="0"/>
    <x v="0"/>
    <x v="0"/>
    <x v="0"/>
    <x v="0"/>
  </r>
  <r>
    <x v="122"/>
    <x v="0"/>
    <x v="0"/>
    <x v="1"/>
    <x v="0"/>
    <x v="0"/>
    <x v="0"/>
    <x v="0"/>
    <x v="0"/>
    <x v="0"/>
    <x v="0"/>
    <x v="0"/>
    <x v="0"/>
    <x v="0"/>
    <x v="0"/>
    <x v="0"/>
    <x v="0"/>
  </r>
  <r>
    <x v="123"/>
    <x v="1"/>
    <x v="1"/>
    <x v="0"/>
    <x v="1"/>
    <x v="1"/>
    <x v="1"/>
    <x v="0"/>
    <x v="0"/>
    <x v="0"/>
    <x v="0"/>
    <x v="0"/>
    <x v="0"/>
    <x v="0"/>
    <x v="0"/>
    <x v="0"/>
    <x v="0"/>
  </r>
  <r>
    <x v="124"/>
    <x v="1"/>
    <x v="1"/>
    <x v="1"/>
    <x v="1"/>
    <x v="0"/>
    <x v="0"/>
    <x v="0"/>
    <x v="0"/>
    <x v="0"/>
    <x v="0"/>
    <x v="0"/>
    <x v="1"/>
    <x v="1"/>
    <x v="0"/>
    <x v="0"/>
    <x v="0"/>
  </r>
  <r>
    <x v="125"/>
    <x v="0"/>
    <x v="0"/>
    <x v="0"/>
    <x v="0"/>
    <x v="0"/>
    <x v="1"/>
    <x v="0"/>
    <x v="0"/>
    <x v="0"/>
    <x v="0"/>
    <x v="0"/>
    <x v="0"/>
    <x v="0"/>
    <x v="0"/>
    <x v="0"/>
    <x v="0"/>
  </r>
  <r>
    <x v="126"/>
    <x v="1"/>
    <x v="1"/>
    <x v="0"/>
    <x v="1"/>
    <x v="1"/>
    <x v="1"/>
    <x v="0"/>
    <x v="0"/>
    <x v="0"/>
    <x v="0"/>
    <x v="0"/>
    <x v="0"/>
    <x v="0"/>
    <x v="0"/>
    <x v="0"/>
    <x v="0"/>
  </r>
  <r>
    <x v="127"/>
    <x v="1"/>
    <x v="1"/>
    <x v="1"/>
    <x v="1"/>
    <x v="0"/>
    <x v="0"/>
    <x v="0"/>
    <x v="0"/>
    <x v="1"/>
    <x v="0"/>
    <x v="0"/>
    <x v="1"/>
    <x v="1"/>
    <x v="0"/>
    <x v="0"/>
    <x v="0"/>
  </r>
  <r>
    <x v="128"/>
    <x v="1"/>
    <x v="1"/>
    <x v="1"/>
    <x v="1"/>
    <x v="0"/>
    <x v="0"/>
    <x v="0"/>
    <x v="0"/>
    <x v="0"/>
    <x v="0"/>
    <x v="0"/>
    <x v="1"/>
    <x v="0"/>
    <x v="0"/>
    <x v="0"/>
    <x v="0"/>
  </r>
  <r>
    <x v="129"/>
    <x v="1"/>
    <x v="1"/>
    <x v="1"/>
    <x v="1"/>
    <x v="0"/>
    <x v="1"/>
    <x v="1"/>
    <x v="1"/>
    <x v="0"/>
    <x v="0"/>
    <x v="0"/>
    <x v="0"/>
    <x v="0"/>
    <x v="0"/>
    <x v="0"/>
    <x v="0"/>
  </r>
  <r>
    <x v="130"/>
    <x v="1"/>
    <x v="1"/>
    <x v="0"/>
    <x v="0"/>
    <x v="0"/>
    <x v="1"/>
    <x v="0"/>
    <x v="0"/>
    <x v="0"/>
    <x v="0"/>
    <x v="0"/>
    <x v="0"/>
    <x v="0"/>
    <x v="0"/>
    <x v="0"/>
    <x v="0"/>
  </r>
  <r>
    <x v="131"/>
    <x v="1"/>
    <x v="1"/>
    <x v="1"/>
    <x v="1"/>
    <x v="0"/>
    <x v="0"/>
    <x v="1"/>
    <x v="0"/>
    <x v="0"/>
    <x v="0"/>
    <x v="0"/>
    <x v="0"/>
    <x v="0"/>
    <x v="0"/>
    <x v="0"/>
    <x v="0"/>
  </r>
  <r>
    <x v="132"/>
    <x v="1"/>
    <x v="1"/>
    <x v="1"/>
    <x v="0"/>
    <x v="0"/>
    <x v="1"/>
    <x v="1"/>
    <x v="1"/>
    <x v="0"/>
    <x v="0"/>
    <x v="0"/>
    <x v="0"/>
    <x v="0"/>
    <x v="0"/>
    <x v="0"/>
    <x v="0"/>
  </r>
  <r>
    <x v="133"/>
    <x v="1"/>
    <x v="1"/>
    <x v="0"/>
    <x v="1"/>
    <x v="0"/>
    <x v="0"/>
    <x v="0"/>
    <x v="0"/>
    <x v="1"/>
    <x v="0"/>
    <x v="0"/>
    <x v="1"/>
    <x v="0"/>
    <x v="0"/>
    <x v="0"/>
    <x v="0"/>
  </r>
  <r>
    <x v="134"/>
    <x v="1"/>
    <x v="1"/>
    <x v="1"/>
    <x v="1"/>
    <x v="0"/>
    <x v="1"/>
    <x v="1"/>
    <x v="0"/>
    <x v="0"/>
    <x v="0"/>
    <x v="0"/>
    <x v="0"/>
    <x v="0"/>
    <x v="0"/>
    <x v="0"/>
    <x v="0"/>
  </r>
  <r>
    <x v="135"/>
    <x v="1"/>
    <x v="1"/>
    <x v="1"/>
    <x v="1"/>
    <x v="0"/>
    <x v="0"/>
    <x v="1"/>
    <x v="0"/>
    <x v="0"/>
    <x v="0"/>
    <x v="0"/>
    <x v="0"/>
    <x v="0"/>
    <x v="0"/>
    <x v="1"/>
    <x v="0"/>
  </r>
  <r>
    <x v="136"/>
    <x v="1"/>
    <x v="1"/>
    <x v="0"/>
    <x v="1"/>
    <x v="1"/>
    <x v="1"/>
    <x v="0"/>
    <x v="0"/>
    <x v="0"/>
    <x v="0"/>
    <x v="0"/>
    <x v="0"/>
    <x v="0"/>
    <x v="0"/>
    <x v="0"/>
    <x v="0"/>
  </r>
  <r>
    <x v="137"/>
    <x v="1"/>
    <x v="1"/>
    <x v="1"/>
    <x v="1"/>
    <x v="0"/>
    <x v="0"/>
    <x v="0"/>
    <x v="1"/>
    <x v="1"/>
    <x v="0"/>
    <x v="0"/>
    <x v="0"/>
    <x v="1"/>
    <x v="0"/>
    <x v="0"/>
    <x v="0"/>
  </r>
  <r>
    <x v="138"/>
    <x v="1"/>
    <x v="1"/>
    <x v="0"/>
    <x v="1"/>
    <x v="0"/>
    <x v="1"/>
    <x v="0"/>
    <x v="0"/>
    <x v="0"/>
    <x v="0"/>
    <x v="0"/>
    <x v="0"/>
    <x v="0"/>
    <x v="0"/>
    <x v="0"/>
    <x v="0"/>
  </r>
  <r>
    <x v="139"/>
    <x v="1"/>
    <x v="1"/>
    <x v="1"/>
    <x v="1"/>
    <x v="0"/>
    <x v="1"/>
    <x v="0"/>
    <x v="1"/>
    <x v="1"/>
    <x v="0"/>
    <x v="0"/>
    <x v="0"/>
    <x v="0"/>
    <x v="0"/>
    <x v="0"/>
    <x v="0"/>
  </r>
  <r>
    <x v="140"/>
    <x v="1"/>
    <x v="1"/>
    <x v="0"/>
    <x v="1"/>
    <x v="1"/>
    <x v="1"/>
    <x v="0"/>
    <x v="0"/>
    <x v="0"/>
    <x v="0"/>
    <x v="0"/>
    <x v="0"/>
    <x v="0"/>
    <x v="0"/>
    <x v="0"/>
    <x v="0"/>
  </r>
  <r>
    <x v="141"/>
    <x v="1"/>
    <x v="1"/>
    <x v="1"/>
    <x v="1"/>
    <x v="0"/>
    <x v="0"/>
    <x v="0"/>
    <x v="0"/>
    <x v="0"/>
    <x v="0"/>
    <x v="0"/>
    <x v="1"/>
    <x v="0"/>
    <x v="0"/>
    <x v="0"/>
    <x v="0"/>
  </r>
  <r>
    <x v="142"/>
    <x v="1"/>
    <x v="1"/>
    <x v="1"/>
    <x v="1"/>
    <x v="0"/>
    <x v="1"/>
    <x v="1"/>
    <x v="1"/>
    <x v="1"/>
    <x v="0"/>
    <x v="0"/>
    <x v="0"/>
    <x v="0"/>
    <x v="0"/>
    <x v="0"/>
    <x v="0"/>
  </r>
  <r>
    <x v="143"/>
    <x v="0"/>
    <x v="0"/>
    <x v="0"/>
    <x v="1"/>
    <x v="0"/>
    <x v="0"/>
    <x v="0"/>
    <x v="0"/>
    <x v="0"/>
    <x v="0"/>
    <x v="0"/>
    <x v="0"/>
    <x v="0"/>
    <x v="0"/>
    <x v="0"/>
    <x v="1"/>
  </r>
  <r>
    <x v="144"/>
    <x v="1"/>
    <x v="1"/>
    <x v="1"/>
    <x v="1"/>
    <x v="0"/>
    <x v="0"/>
    <x v="1"/>
    <x v="1"/>
    <x v="0"/>
    <x v="0"/>
    <x v="0"/>
    <x v="0"/>
    <x v="0"/>
    <x v="0"/>
    <x v="0"/>
    <x v="0"/>
  </r>
  <r>
    <x v="145"/>
    <x v="1"/>
    <x v="1"/>
    <x v="1"/>
    <x v="0"/>
    <x v="0"/>
    <x v="1"/>
    <x v="0"/>
    <x v="0"/>
    <x v="0"/>
    <x v="0"/>
    <x v="0"/>
    <x v="0"/>
    <x v="0"/>
    <x v="0"/>
    <x v="0"/>
    <x v="0"/>
  </r>
  <r>
    <x v="146"/>
    <x v="1"/>
    <x v="1"/>
    <x v="0"/>
    <x v="1"/>
    <x v="0"/>
    <x v="1"/>
    <x v="0"/>
    <x v="0"/>
    <x v="0"/>
    <x v="1"/>
    <x v="0"/>
    <x v="0"/>
    <x v="0"/>
    <x v="0"/>
    <x v="0"/>
    <x v="0"/>
  </r>
  <r>
    <x v="147"/>
    <x v="1"/>
    <x v="1"/>
    <x v="0"/>
    <x v="1"/>
    <x v="0"/>
    <x v="1"/>
    <x v="0"/>
    <x v="0"/>
    <x v="0"/>
    <x v="1"/>
    <x v="0"/>
    <x v="0"/>
    <x v="0"/>
    <x v="0"/>
    <x v="0"/>
    <x v="0"/>
  </r>
  <r>
    <x v="148"/>
    <x v="1"/>
    <x v="1"/>
    <x v="1"/>
    <x v="1"/>
    <x v="0"/>
    <x v="1"/>
    <x v="1"/>
    <x v="0"/>
    <x v="0"/>
    <x v="0"/>
    <x v="0"/>
    <x v="0"/>
    <x v="0"/>
    <x v="0"/>
    <x v="0"/>
    <x v="0"/>
  </r>
  <r>
    <x v="149"/>
    <x v="1"/>
    <x v="1"/>
    <x v="0"/>
    <x v="1"/>
    <x v="1"/>
    <x v="1"/>
    <x v="0"/>
    <x v="0"/>
    <x v="0"/>
    <x v="0"/>
    <x v="0"/>
    <x v="0"/>
    <x v="0"/>
    <x v="0"/>
    <x v="0"/>
    <x v="0"/>
  </r>
  <r>
    <x v="150"/>
    <x v="1"/>
    <x v="1"/>
    <x v="1"/>
    <x v="1"/>
    <x v="0"/>
    <x v="0"/>
    <x v="0"/>
    <x v="0"/>
    <x v="1"/>
    <x v="0"/>
    <x v="0"/>
    <x v="1"/>
    <x v="0"/>
    <x v="0"/>
    <x v="0"/>
    <x v="0"/>
  </r>
  <r>
    <x v="151"/>
    <x v="1"/>
    <x v="0"/>
    <x v="0"/>
    <x v="1"/>
    <x v="0"/>
    <x v="0"/>
    <x v="0"/>
    <x v="0"/>
    <x v="0"/>
    <x v="1"/>
    <x v="0"/>
    <x v="0"/>
    <x v="0"/>
    <x v="1"/>
    <x v="0"/>
    <x v="0"/>
  </r>
  <r>
    <x v="152"/>
    <x v="1"/>
    <x v="1"/>
    <x v="1"/>
    <x v="1"/>
    <x v="0"/>
    <x v="1"/>
    <x v="1"/>
    <x v="0"/>
    <x v="0"/>
    <x v="0"/>
    <x v="0"/>
    <x v="0"/>
    <x v="0"/>
    <x v="0"/>
    <x v="0"/>
    <x v="0"/>
  </r>
  <r>
    <x v="153"/>
    <x v="1"/>
    <x v="1"/>
    <x v="1"/>
    <x v="1"/>
    <x v="0"/>
    <x v="0"/>
    <x v="1"/>
    <x v="0"/>
    <x v="0"/>
    <x v="0"/>
    <x v="0"/>
    <x v="0"/>
    <x v="0"/>
    <x v="1"/>
    <x v="0"/>
    <x v="0"/>
  </r>
  <r>
    <x v="154"/>
    <x v="0"/>
    <x v="0"/>
    <x v="1"/>
    <x v="0"/>
    <x v="0"/>
    <x v="0"/>
    <x v="0"/>
    <x v="0"/>
    <x v="0"/>
    <x v="0"/>
    <x v="0"/>
    <x v="0"/>
    <x v="0"/>
    <x v="0"/>
    <x v="0"/>
    <x v="0"/>
  </r>
  <r>
    <x v="155"/>
    <x v="1"/>
    <x v="1"/>
    <x v="1"/>
    <x v="1"/>
    <x v="1"/>
    <x v="1"/>
    <x v="0"/>
    <x v="0"/>
    <x v="1"/>
    <x v="0"/>
    <x v="0"/>
    <x v="0"/>
    <x v="0"/>
    <x v="0"/>
    <x v="0"/>
    <x v="0"/>
  </r>
  <r>
    <x v="156"/>
    <x v="1"/>
    <x v="1"/>
    <x v="0"/>
    <x v="1"/>
    <x v="1"/>
    <x v="1"/>
    <x v="0"/>
    <x v="0"/>
    <x v="0"/>
    <x v="0"/>
    <x v="0"/>
    <x v="0"/>
    <x v="0"/>
    <x v="0"/>
    <x v="0"/>
    <x v="0"/>
  </r>
  <r>
    <x v="157"/>
    <x v="1"/>
    <x v="1"/>
    <x v="1"/>
    <x v="1"/>
    <x v="0"/>
    <x v="0"/>
    <x v="1"/>
    <x v="1"/>
    <x v="0"/>
    <x v="0"/>
    <x v="0"/>
    <x v="0"/>
    <x v="0"/>
    <x v="0"/>
    <x v="0"/>
    <x v="0"/>
  </r>
  <r>
    <x v="158"/>
    <x v="1"/>
    <x v="1"/>
    <x v="1"/>
    <x v="1"/>
    <x v="0"/>
    <x v="0"/>
    <x v="0"/>
    <x v="0"/>
    <x v="0"/>
    <x v="0"/>
    <x v="0"/>
    <x v="1"/>
    <x v="0"/>
    <x v="0"/>
    <x v="0"/>
    <x v="0"/>
  </r>
  <r>
    <x v="159"/>
    <x v="1"/>
    <x v="1"/>
    <x v="0"/>
    <x v="1"/>
    <x v="0"/>
    <x v="1"/>
    <x v="0"/>
    <x v="0"/>
    <x v="1"/>
    <x v="1"/>
    <x v="0"/>
    <x v="1"/>
    <x v="0"/>
    <x v="0"/>
    <x v="0"/>
    <x v="0"/>
  </r>
  <r>
    <x v="160"/>
    <x v="1"/>
    <x v="0"/>
    <x v="0"/>
    <x v="1"/>
    <x v="0"/>
    <x v="0"/>
    <x v="0"/>
    <x v="0"/>
    <x v="0"/>
    <x v="1"/>
    <x v="0"/>
    <x v="0"/>
    <x v="0"/>
    <x v="0"/>
    <x v="0"/>
    <x v="0"/>
  </r>
  <r>
    <x v="161"/>
    <x v="1"/>
    <x v="1"/>
    <x v="0"/>
    <x v="1"/>
    <x v="0"/>
    <x v="1"/>
    <x v="0"/>
    <x v="0"/>
    <x v="0"/>
    <x v="1"/>
    <x v="0"/>
    <x v="0"/>
    <x v="0"/>
    <x v="0"/>
    <x v="0"/>
    <x v="0"/>
  </r>
  <r>
    <x v="162"/>
    <x v="1"/>
    <x v="1"/>
    <x v="0"/>
    <x v="1"/>
    <x v="1"/>
    <x v="1"/>
    <x v="0"/>
    <x v="0"/>
    <x v="0"/>
    <x v="0"/>
    <x v="0"/>
    <x v="0"/>
    <x v="0"/>
    <x v="0"/>
    <x v="0"/>
    <x v="0"/>
  </r>
  <r>
    <x v="163"/>
    <x v="0"/>
    <x v="0"/>
    <x v="0"/>
    <x v="0"/>
    <x v="1"/>
    <x v="0"/>
    <x v="0"/>
    <x v="1"/>
    <x v="0"/>
    <x v="0"/>
    <x v="0"/>
    <x v="0"/>
    <x v="0"/>
    <x v="0"/>
    <x v="0"/>
    <x v="0"/>
  </r>
  <r>
    <x v="164"/>
    <x v="1"/>
    <x v="1"/>
    <x v="1"/>
    <x v="0"/>
    <x v="1"/>
    <x v="0"/>
    <x v="0"/>
    <x v="0"/>
    <x v="0"/>
    <x v="0"/>
    <x v="0"/>
    <x v="0"/>
    <x v="0"/>
    <x v="1"/>
    <x v="0"/>
    <x v="0"/>
  </r>
  <r>
    <x v="165"/>
    <x v="1"/>
    <x v="1"/>
    <x v="0"/>
    <x v="1"/>
    <x v="1"/>
    <x v="1"/>
    <x v="0"/>
    <x v="0"/>
    <x v="0"/>
    <x v="0"/>
    <x v="0"/>
    <x v="0"/>
    <x v="0"/>
    <x v="0"/>
    <x v="0"/>
    <x v="0"/>
  </r>
  <r>
    <x v="166"/>
    <x v="1"/>
    <x v="1"/>
    <x v="0"/>
    <x v="1"/>
    <x v="1"/>
    <x v="1"/>
    <x v="0"/>
    <x v="0"/>
    <x v="0"/>
    <x v="0"/>
    <x v="0"/>
    <x v="0"/>
    <x v="0"/>
    <x v="0"/>
    <x v="0"/>
    <x v="0"/>
  </r>
  <r>
    <x v="167"/>
    <x v="1"/>
    <x v="1"/>
    <x v="1"/>
    <x v="1"/>
    <x v="0"/>
    <x v="0"/>
    <x v="1"/>
    <x v="1"/>
    <x v="1"/>
    <x v="0"/>
    <x v="0"/>
    <x v="0"/>
    <x v="1"/>
    <x v="0"/>
    <x v="0"/>
    <x v="0"/>
  </r>
  <r>
    <x v="168"/>
    <x v="1"/>
    <x v="1"/>
    <x v="1"/>
    <x v="1"/>
    <x v="0"/>
    <x v="0"/>
    <x v="0"/>
    <x v="0"/>
    <x v="0"/>
    <x v="0"/>
    <x v="0"/>
    <x v="1"/>
    <x v="1"/>
    <x v="0"/>
    <x v="0"/>
    <x v="0"/>
  </r>
  <r>
    <x v="169"/>
    <x v="0"/>
    <x v="0"/>
    <x v="0"/>
    <x v="0"/>
    <x v="0"/>
    <x v="0"/>
    <x v="0"/>
    <x v="0"/>
    <x v="0"/>
    <x v="1"/>
    <x v="0"/>
    <x v="0"/>
    <x v="0"/>
    <x v="0"/>
    <x v="0"/>
    <x v="0"/>
  </r>
  <r>
    <x v="170"/>
    <x v="1"/>
    <x v="1"/>
    <x v="1"/>
    <x v="1"/>
    <x v="0"/>
    <x v="0"/>
    <x v="0"/>
    <x v="0"/>
    <x v="0"/>
    <x v="0"/>
    <x v="0"/>
    <x v="1"/>
    <x v="0"/>
    <x v="0"/>
    <x v="0"/>
    <x v="0"/>
  </r>
  <r>
    <x v="171"/>
    <x v="0"/>
    <x v="0"/>
    <x v="0"/>
    <x v="0"/>
    <x v="0"/>
    <x v="0"/>
    <x v="0"/>
    <x v="0"/>
    <x v="0"/>
    <x v="0"/>
    <x v="0"/>
    <x v="0"/>
    <x v="0"/>
    <x v="0"/>
    <x v="0"/>
    <x v="0"/>
  </r>
  <r>
    <x v="172"/>
    <x v="0"/>
    <x v="0"/>
    <x v="0"/>
    <x v="0"/>
    <x v="0"/>
    <x v="0"/>
    <x v="0"/>
    <x v="0"/>
    <x v="0"/>
    <x v="0"/>
    <x v="0"/>
    <x v="0"/>
    <x v="0"/>
    <x v="0"/>
    <x v="0"/>
    <x v="0"/>
  </r>
  <r>
    <x v="173"/>
    <x v="1"/>
    <x v="1"/>
    <x v="0"/>
    <x v="1"/>
    <x v="0"/>
    <x v="0"/>
    <x v="0"/>
    <x v="0"/>
    <x v="0"/>
    <x v="1"/>
    <x v="0"/>
    <x v="0"/>
    <x v="0"/>
    <x v="0"/>
    <x v="0"/>
    <x v="0"/>
  </r>
  <r>
    <x v="174"/>
    <x v="1"/>
    <x v="1"/>
    <x v="1"/>
    <x v="0"/>
    <x v="0"/>
    <x v="0"/>
    <x v="1"/>
    <x v="0"/>
    <x v="0"/>
    <x v="0"/>
    <x v="0"/>
    <x v="0"/>
    <x v="0"/>
    <x v="1"/>
    <x v="0"/>
    <x v="0"/>
  </r>
  <r>
    <x v="175"/>
    <x v="1"/>
    <x v="1"/>
    <x v="1"/>
    <x v="0"/>
    <x v="0"/>
    <x v="0"/>
    <x v="0"/>
    <x v="0"/>
    <x v="0"/>
    <x v="1"/>
    <x v="0"/>
    <x v="0"/>
    <x v="0"/>
    <x v="0"/>
    <x v="0"/>
    <x v="0"/>
  </r>
  <r>
    <x v="176"/>
    <x v="1"/>
    <x v="1"/>
    <x v="1"/>
    <x v="1"/>
    <x v="0"/>
    <x v="0"/>
    <x v="0"/>
    <x v="0"/>
    <x v="0"/>
    <x v="0"/>
    <x v="1"/>
    <x v="0"/>
    <x v="0"/>
    <x v="1"/>
    <x v="1"/>
    <x v="0"/>
  </r>
  <r>
    <x v="177"/>
    <x v="1"/>
    <x v="1"/>
    <x v="1"/>
    <x v="1"/>
    <x v="0"/>
    <x v="1"/>
    <x v="1"/>
    <x v="0"/>
    <x v="0"/>
    <x v="0"/>
    <x v="1"/>
    <x v="0"/>
    <x v="0"/>
    <x v="0"/>
    <x v="0"/>
    <x v="0"/>
  </r>
  <r>
    <x v="178"/>
    <x v="1"/>
    <x v="1"/>
    <x v="1"/>
    <x v="1"/>
    <x v="1"/>
    <x v="1"/>
    <x v="0"/>
    <x v="0"/>
    <x v="0"/>
    <x v="0"/>
    <x v="0"/>
    <x v="0"/>
    <x v="0"/>
    <x v="0"/>
    <x v="0"/>
    <x v="0"/>
  </r>
  <r>
    <x v="179"/>
    <x v="0"/>
    <x v="0"/>
    <x v="0"/>
    <x v="1"/>
    <x v="0"/>
    <x v="0"/>
    <x v="1"/>
    <x v="0"/>
    <x v="0"/>
    <x v="0"/>
    <x v="0"/>
    <x v="0"/>
    <x v="0"/>
    <x v="0"/>
    <x v="0"/>
    <x v="0"/>
  </r>
  <r>
    <x v="180"/>
    <x v="1"/>
    <x v="0"/>
    <x v="0"/>
    <x v="0"/>
    <x v="0"/>
    <x v="1"/>
    <x v="0"/>
    <x v="0"/>
    <x v="0"/>
    <x v="0"/>
    <x v="0"/>
    <x v="0"/>
    <x v="0"/>
    <x v="0"/>
    <x v="0"/>
    <x v="0"/>
  </r>
  <r>
    <x v="181"/>
    <x v="1"/>
    <x v="1"/>
    <x v="1"/>
    <x v="1"/>
    <x v="0"/>
    <x v="0"/>
    <x v="0"/>
    <x v="0"/>
    <x v="1"/>
    <x v="0"/>
    <x v="0"/>
    <x v="1"/>
    <x v="0"/>
    <x v="0"/>
    <x v="0"/>
    <x v="0"/>
  </r>
  <r>
    <x v="182"/>
    <x v="1"/>
    <x v="1"/>
    <x v="1"/>
    <x v="1"/>
    <x v="0"/>
    <x v="0"/>
    <x v="1"/>
    <x v="0"/>
    <x v="0"/>
    <x v="0"/>
    <x v="1"/>
    <x v="0"/>
    <x v="0"/>
    <x v="0"/>
    <x v="1"/>
    <x v="0"/>
  </r>
  <r>
    <x v="183"/>
    <x v="1"/>
    <x v="1"/>
    <x v="1"/>
    <x v="1"/>
    <x v="0"/>
    <x v="0"/>
    <x v="1"/>
    <x v="1"/>
    <x v="0"/>
    <x v="0"/>
    <x v="0"/>
    <x v="0"/>
    <x v="0"/>
    <x v="0"/>
    <x v="1"/>
    <x v="0"/>
  </r>
  <r>
    <x v="184"/>
    <x v="1"/>
    <x v="1"/>
    <x v="1"/>
    <x v="1"/>
    <x v="0"/>
    <x v="0"/>
    <x v="0"/>
    <x v="0"/>
    <x v="1"/>
    <x v="0"/>
    <x v="0"/>
    <x v="1"/>
    <x v="1"/>
    <x v="0"/>
    <x v="0"/>
    <x v="0"/>
  </r>
  <r>
    <x v="185"/>
    <x v="1"/>
    <x v="1"/>
    <x v="1"/>
    <x v="0"/>
    <x v="0"/>
    <x v="1"/>
    <x v="0"/>
    <x v="0"/>
    <x v="0"/>
    <x v="1"/>
    <x v="0"/>
    <x v="0"/>
    <x v="0"/>
    <x v="0"/>
    <x v="0"/>
    <x v="0"/>
  </r>
  <r>
    <x v="186"/>
    <x v="1"/>
    <x v="1"/>
    <x v="1"/>
    <x v="1"/>
    <x v="0"/>
    <x v="0"/>
    <x v="0"/>
    <x v="0"/>
    <x v="1"/>
    <x v="0"/>
    <x v="0"/>
    <x v="1"/>
    <x v="1"/>
    <x v="0"/>
    <x v="0"/>
    <x v="0"/>
  </r>
  <r>
    <x v="187"/>
    <x v="1"/>
    <x v="1"/>
    <x v="0"/>
    <x v="1"/>
    <x v="1"/>
    <x v="1"/>
    <x v="0"/>
    <x v="0"/>
    <x v="1"/>
    <x v="0"/>
    <x v="0"/>
    <x v="0"/>
    <x v="0"/>
    <x v="0"/>
    <x v="0"/>
    <x v="0"/>
  </r>
  <r>
    <x v="188"/>
    <x v="0"/>
    <x v="0"/>
    <x v="1"/>
    <x v="0"/>
    <x v="0"/>
    <x v="0"/>
    <x v="0"/>
    <x v="0"/>
    <x v="0"/>
    <x v="0"/>
    <x v="0"/>
    <x v="0"/>
    <x v="0"/>
    <x v="0"/>
    <x v="0"/>
    <x v="0"/>
  </r>
  <r>
    <x v="189"/>
    <x v="1"/>
    <x v="1"/>
    <x v="0"/>
    <x v="1"/>
    <x v="1"/>
    <x v="1"/>
    <x v="0"/>
    <x v="0"/>
    <x v="0"/>
    <x v="0"/>
    <x v="0"/>
    <x v="0"/>
    <x v="0"/>
    <x v="0"/>
    <x v="0"/>
    <x v="0"/>
  </r>
  <r>
    <x v="190"/>
    <x v="1"/>
    <x v="1"/>
    <x v="0"/>
    <x v="1"/>
    <x v="0"/>
    <x v="1"/>
    <x v="0"/>
    <x v="0"/>
    <x v="0"/>
    <x v="1"/>
    <x v="0"/>
    <x v="0"/>
    <x v="0"/>
    <x v="0"/>
    <x v="0"/>
    <x v="0"/>
  </r>
  <r>
    <x v="191"/>
    <x v="1"/>
    <x v="1"/>
    <x v="0"/>
    <x v="1"/>
    <x v="0"/>
    <x v="1"/>
    <x v="0"/>
    <x v="0"/>
    <x v="1"/>
    <x v="0"/>
    <x v="0"/>
    <x v="0"/>
    <x v="0"/>
    <x v="0"/>
    <x v="0"/>
    <x v="0"/>
  </r>
  <r>
    <x v="192"/>
    <x v="1"/>
    <x v="1"/>
    <x v="1"/>
    <x v="1"/>
    <x v="0"/>
    <x v="0"/>
    <x v="0"/>
    <x v="0"/>
    <x v="1"/>
    <x v="0"/>
    <x v="0"/>
    <x v="1"/>
    <x v="0"/>
    <x v="0"/>
    <x v="0"/>
    <x v="0"/>
  </r>
  <r>
    <x v="193"/>
    <x v="1"/>
    <x v="1"/>
    <x v="0"/>
    <x v="0"/>
    <x v="0"/>
    <x v="1"/>
    <x v="0"/>
    <x v="0"/>
    <x v="0"/>
    <x v="0"/>
    <x v="0"/>
    <x v="0"/>
    <x v="0"/>
    <x v="0"/>
    <x v="0"/>
    <x v="0"/>
  </r>
  <r>
    <x v="194"/>
    <x v="1"/>
    <x v="1"/>
    <x v="0"/>
    <x v="1"/>
    <x v="1"/>
    <x v="1"/>
    <x v="0"/>
    <x v="0"/>
    <x v="0"/>
    <x v="0"/>
    <x v="0"/>
    <x v="0"/>
    <x v="0"/>
    <x v="0"/>
    <x v="0"/>
    <x v="0"/>
  </r>
  <r>
    <x v="179"/>
    <x v="0"/>
    <x v="0"/>
    <x v="1"/>
    <x v="1"/>
    <x v="0"/>
    <x v="0"/>
    <x v="1"/>
    <x v="0"/>
    <x v="0"/>
    <x v="0"/>
    <x v="0"/>
    <x v="0"/>
    <x v="0"/>
    <x v="0"/>
    <x v="0"/>
    <x v="0"/>
  </r>
  <r>
    <x v="195"/>
    <x v="1"/>
    <x v="1"/>
    <x v="0"/>
    <x v="1"/>
    <x v="1"/>
    <x v="1"/>
    <x v="0"/>
    <x v="0"/>
    <x v="1"/>
    <x v="0"/>
    <x v="0"/>
    <x v="0"/>
    <x v="0"/>
    <x v="0"/>
    <x v="0"/>
    <x v="0"/>
  </r>
  <r>
    <x v="196"/>
    <x v="1"/>
    <x v="1"/>
    <x v="1"/>
    <x v="1"/>
    <x v="0"/>
    <x v="0"/>
    <x v="1"/>
    <x v="1"/>
    <x v="0"/>
    <x v="0"/>
    <x v="0"/>
    <x v="0"/>
    <x v="0"/>
    <x v="0"/>
    <x v="0"/>
    <x v="0"/>
  </r>
  <r>
    <x v="197"/>
    <x v="1"/>
    <x v="1"/>
    <x v="0"/>
    <x v="1"/>
    <x v="1"/>
    <x v="1"/>
    <x v="0"/>
    <x v="0"/>
    <x v="0"/>
    <x v="0"/>
    <x v="0"/>
    <x v="0"/>
    <x v="0"/>
    <x v="0"/>
    <x v="0"/>
    <x v="0"/>
  </r>
  <r>
    <x v="198"/>
    <x v="0"/>
    <x v="1"/>
    <x v="1"/>
    <x v="0"/>
    <x v="1"/>
    <x v="0"/>
    <x v="1"/>
    <x v="0"/>
    <x v="0"/>
    <x v="0"/>
    <x v="0"/>
    <x v="0"/>
    <x v="0"/>
    <x v="0"/>
    <x v="0"/>
    <x v="0"/>
  </r>
  <r>
    <x v="199"/>
    <x v="1"/>
    <x v="1"/>
    <x v="0"/>
    <x v="1"/>
    <x v="1"/>
    <x v="1"/>
    <x v="0"/>
    <x v="0"/>
    <x v="0"/>
    <x v="0"/>
    <x v="0"/>
    <x v="0"/>
    <x v="0"/>
    <x v="0"/>
    <x v="0"/>
    <x v="0"/>
  </r>
  <r>
    <x v="200"/>
    <x v="1"/>
    <x v="1"/>
    <x v="1"/>
    <x v="0"/>
    <x v="0"/>
    <x v="1"/>
    <x v="0"/>
    <x v="0"/>
    <x v="0"/>
    <x v="1"/>
    <x v="0"/>
    <x v="0"/>
    <x v="0"/>
    <x v="0"/>
    <x v="0"/>
    <x v="0"/>
  </r>
  <r>
    <x v="201"/>
    <x v="1"/>
    <x v="1"/>
    <x v="1"/>
    <x v="1"/>
    <x v="0"/>
    <x v="1"/>
    <x v="0"/>
    <x v="0"/>
    <x v="1"/>
    <x v="0"/>
    <x v="0"/>
    <x v="0"/>
    <x v="0"/>
    <x v="0"/>
    <x v="0"/>
    <x v="0"/>
  </r>
  <r>
    <x v="202"/>
    <x v="1"/>
    <x v="1"/>
    <x v="0"/>
    <x v="1"/>
    <x v="0"/>
    <x v="0"/>
    <x v="0"/>
    <x v="0"/>
    <x v="0"/>
    <x v="1"/>
    <x v="0"/>
    <x v="0"/>
    <x v="0"/>
    <x v="0"/>
    <x v="0"/>
    <x v="0"/>
  </r>
  <r>
    <x v="203"/>
    <x v="1"/>
    <x v="1"/>
    <x v="1"/>
    <x v="1"/>
    <x v="1"/>
    <x v="1"/>
    <x v="1"/>
    <x v="0"/>
    <x v="1"/>
    <x v="0"/>
    <x v="0"/>
    <x v="0"/>
    <x v="0"/>
    <x v="0"/>
    <x v="0"/>
    <x v="0"/>
  </r>
  <r>
    <x v="204"/>
    <x v="1"/>
    <x v="1"/>
    <x v="1"/>
    <x v="1"/>
    <x v="1"/>
    <x v="1"/>
    <x v="0"/>
    <x v="0"/>
    <x v="0"/>
    <x v="0"/>
    <x v="0"/>
    <x v="1"/>
    <x v="0"/>
    <x v="0"/>
    <x v="0"/>
    <x v="0"/>
  </r>
  <r>
    <x v="205"/>
    <x v="0"/>
    <x v="0"/>
    <x v="1"/>
    <x v="0"/>
    <x v="0"/>
    <x v="0"/>
    <x v="0"/>
    <x v="0"/>
    <x v="0"/>
    <x v="0"/>
    <x v="0"/>
    <x v="0"/>
    <x v="0"/>
    <x v="0"/>
    <x v="0"/>
    <x v="1"/>
  </r>
  <r>
    <x v="206"/>
    <x v="1"/>
    <x v="1"/>
    <x v="0"/>
    <x v="1"/>
    <x v="0"/>
    <x v="1"/>
    <x v="0"/>
    <x v="0"/>
    <x v="0"/>
    <x v="1"/>
    <x v="0"/>
    <x v="0"/>
    <x v="0"/>
    <x v="0"/>
    <x v="0"/>
    <x v="0"/>
  </r>
  <r>
    <x v="207"/>
    <x v="1"/>
    <x v="1"/>
    <x v="1"/>
    <x v="1"/>
    <x v="0"/>
    <x v="1"/>
    <x v="1"/>
    <x v="0"/>
    <x v="0"/>
    <x v="0"/>
    <x v="0"/>
    <x v="0"/>
    <x v="0"/>
    <x v="0"/>
    <x v="0"/>
    <x v="0"/>
  </r>
  <r>
    <x v="208"/>
    <x v="1"/>
    <x v="1"/>
    <x v="1"/>
    <x v="0"/>
    <x v="0"/>
    <x v="0"/>
    <x v="1"/>
    <x v="0"/>
    <x v="0"/>
    <x v="0"/>
    <x v="0"/>
    <x v="0"/>
    <x v="0"/>
    <x v="0"/>
    <x v="0"/>
    <x v="0"/>
  </r>
  <r>
    <x v="209"/>
    <x v="1"/>
    <x v="1"/>
    <x v="1"/>
    <x v="1"/>
    <x v="0"/>
    <x v="0"/>
    <x v="1"/>
    <x v="0"/>
    <x v="0"/>
    <x v="0"/>
    <x v="0"/>
    <x v="0"/>
    <x v="0"/>
    <x v="1"/>
    <x v="0"/>
    <x v="0"/>
  </r>
  <r>
    <x v="210"/>
    <x v="1"/>
    <x v="1"/>
    <x v="1"/>
    <x v="1"/>
    <x v="0"/>
    <x v="1"/>
    <x v="0"/>
    <x v="0"/>
    <x v="1"/>
    <x v="0"/>
    <x v="0"/>
    <x v="0"/>
    <x v="0"/>
    <x v="0"/>
    <x v="0"/>
    <x v="0"/>
  </r>
  <r>
    <x v="211"/>
    <x v="1"/>
    <x v="1"/>
    <x v="0"/>
    <x v="1"/>
    <x v="0"/>
    <x v="0"/>
    <x v="0"/>
    <x v="0"/>
    <x v="0"/>
    <x v="1"/>
    <x v="0"/>
    <x v="0"/>
    <x v="0"/>
    <x v="0"/>
    <x v="0"/>
    <x v="0"/>
  </r>
  <r>
    <x v="212"/>
    <x v="1"/>
    <x v="1"/>
    <x v="1"/>
    <x v="1"/>
    <x v="0"/>
    <x v="0"/>
    <x v="1"/>
    <x v="0"/>
    <x v="0"/>
    <x v="0"/>
    <x v="0"/>
    <x v="0"/>
    <x v="0"/>
    <x v="0"/>
    <x v="0"/>
    <x v="0"/>
  </r>
  <r>
    <x v="213"/>
    <x v="1"/>
    <x v="1"/>
    <x v="1"/>
    <x v="1"/>
    <x v="0"/>
    <x v="0"/>
    <x v="0"/>
    <x v="0"/>
    <x v="1"/>
    <x v="0"/>
    <x v="0"/>
    <x v="0"/>
    <x v="0"/>
    <x v="0"/>
    <x v="0"/>
    <x v="0"/>
  </r>
  <r>
    <x v="214"/>
    <x v="1"/>
    <x v="1"/>
    <x v="1"/>
    <x v="1"/>
    <x v="0"/>
    <x v="0"/>
    <x v="0"/>
    <x v="0"/>
    <x v="1"/>
    <x v="0"/>
    <x v="0"/>
    <x v="1"/>
    <x v="0"/>
    <x v="0"/>
    <x v="0"/>
    <x v="0"/>
  </r>
  <r>
    <x v="215"/>
    <x v="1"/>
    <x v="1"/>
    <x v="1"/>
    <x v="0"/>
    <x v="0"/>
    <x v="0"/>
    <x v="0"/>
    <x v="0"/>
    <x v="0"/>
    <x v="0"/>
    <x v="0"/>
    <x v="0"/>
    <x v="0"/>
    <x v="1"/>
    <x v="0"/>
    <x v="0"/>
  </r>
  <r>
    <x v="216"/>
    <x v="1"/>
    <x v="1"/>
    <x v="0"/>
    <x v="1"/>
    <x v="0"/>
    <x v="0"/>
    <x v="0"/>
    <x v="0"/>
    <x v="0"/>
    <x v="1"/>
    <x v="0"/>
    <x v="0"/>
    <x v="0"/>
    <x v="0"/>
    <x v="0"/>
    <x v="0"/>
  </r>
  <r>
    <x v="217"/>
    <x v="1"/>
    <x v="1"/>
    <x v="0"/>
    <x v="1"/>
    <x v="1"/>
    <x v="1"/>
    <x v="0"/>
    <x v="0"/>
    <x v="0"/>
    <x v="0"/>
    <x v="0"/>
    <x v="0"/>
    <x v="0"/>
    <x v="0"/>
    <x v="0"/>
    <x v="0"/>
  </r>
  <r>
    <x v="218"/>
    <x v="0"/>
    <x v="0"/>
    <x v="0"/>
    <x v="0"/>
    <x v="0"/>
    <x v="1"/>
    <x v="0"/>
    <x v="0"/>
    <x v="0"/>
    <x v="0"/>
    <x v="0"/>
    <x v="0"/>
    <x v="0"/>
    <x v="0"/>
    <x v="0"/>
    <x v="0"/>
  </r>
  <r>
    <x v="219"/>
    <x v="1"/>
    <x v="1"/>
    <x v="0"/>
    <x v="1"/>
    <x v="0"/>
    <x v="1"/>
    <x v="0"/>
    <x v="0"/>
    <x v="0"/>
    <x v="1"/>
    <x v="0"/>
    <x v="0"/>
    <x v="0"/>
    <x v="0"/>
    <x v="0"/>
    <x v="0"/>
  </r>
  <r>
    <x v="220"/>
    <x v="1"/>
    <x v="1"/>
    <x v="1"/>
    <x v="1"/>
    <x v="0"/>
    <x v="0"/>
    <x v="1"/>
    <x v="0"/>
    <x v="1"/>
    <x v="0"/>
    <x v="0"/>
    <x v="0"/>
    <x v="0"/>
    <x v="1"/>
    <x v="0"/>
    <x v="0"/>
  </r>
  <r>
    <x v="221"/>
    <x v="1"/>
    <x v="1"/>
    <x v="1"/>
    <x v="1"/>
    <x v="0"/>
    <x v="0"/>
    <x v="0"/>
    <x v="0"/>
    <x v="1"/>
    <x v="0"/>
    <x v="0"/>
    <x v="0"/>
    <x v="0"/>
    <x v="0"/>
    <x v="0"/>
    <x v="0"/>
  </r>
  <r>
    <x v="222"/>
    <x v="1"/>
    <x v="1"/>
    <x v="1"/>
    <x v="1"/>
    <x v="1"/>
    <x v="1"/>
    <x v="0"/>
    <x v="1"/>
    <x v="0"/>
    <x v="0"/>
    <x v="0"/>
    <x v="0"/>
    <x v="0"/>
    <x v="0"/>
    <x v="0"/>
    <x v="0"/>
  </r>
  <r>
    <x v="223"/>
    <x v="1"/>
    <x v="1"/>
    <x v="0"/>
    <x v="1"/>
    <x v="0"/>
    <x v="0"/>
    <x v="0"/>
    <x v="0"/>
    <x v="0"/>
    <x v="1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A86D2-BC77-4CF9-A99F-BF90634D6AAE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:A73" firstHeaderRow="1" firstDataRow="1" firstDataCol="1" rowPageCount="12" colPageCount="1"/>
  <pivotFields count="17">
    <pivotField axis="axisRow" showAll="0">
      <items count="225">
        <item x="80"/>
        <item x="64"/>
        <item x="83"/>
        <item x="213"/>
        <item x="78"/>
        <item x="204"/>
        <item x="158"/>
        <item x="128"/>
        <item x="221"/>
        <item x="189"/>
        <item x="214"/>
        <item x="159"/>
        <item x="77"/>
        <item x="151"/>
        <item x="13"/>
        <item x="150"/>
        <item x="31"/>
        <item x="76"/>
        <item x="42"/>
        <item x="26"/>
        <item x="4"/>
        <item x="210"/>
        <item x="55"/>
        <item x="100"/>
        <item x="193"/>
        <item x="191"/>
        <item x="160"/>
        <item x="47"/>
        <item x="18"/>
        <item x="183"/>
        <item x="182"/>
        <item x="126"/>
        <item x="115"/>
        <item x="12"/>
        <item x="3"/>
        <item x="39"/>
        <item x="27"/>
        <item x="101"/>
        <item x="91"/>
        <item x="197"/>
        <item x="30"/>
        <item x="50"/>
        <item x="222"/>
        <item x="167"/>
        <item x="105"/>
        <item x="104"/>
        <item x="220"/>
        <item x="209"/>
        <item x="79"/>
        <item x="157"/>
        <item x="22"/>
        <item x="168"/>
        <item x="93"/>
        <item x="46"/>
        <item x="186"/>
        <item x="207"/>
        <item x="152"/>
        <item x="118"/>
        <item x="44"/>
        <item x="88"/>
        <item x="142"/>
        <item x="2"/>
        <item x="0"/>
        <item x="71"/>
        <item x="62"/>
        <item x="106"/>
        <item x="33"/>
        <item x="10"/>
        <item x="34"/>
        <item x="103"/>
        <item x="112"/>
        <item x="29"/>
        <item x="124"/>
        <item x="174"/>
        <item x="97"/>
        <item x="178"/>
        <item x="201"/>
        <item x="11"/>
        <item x="14"/>
        <item x="56"/>
        <item x="85"/>
        <item x="212"/>
        <item x="21"/>
        <item x="5"/>
        <item x="16"/>
        <item x="82"/>
        <item x="215"/>
        <item x="81"/>
        <item x="217"/>
        <item x="162"/>
        <item x="6"/>
        <item x="66"/>
        <item x="116"/>
        <item x="211"/>
        <item x="121"/>
        <item x="216"/>
        <item x="202"/>
        <item x="223"/>
        <item x="173"/>
        <item x="145"/>
        <item x="59"/>
        <item x="199"/>
        <item x="68"/>
        <item x="120"/>
        <item x="73"/>
        <item x="19"/>
        <item x="17"/>
        <item x="127"/>
        <item x="52"/>
        <item x="181"/>
        <item x="184"/>
        <item x="170"/>
        <item x="141"/>
        <item x="192"/>
        <item x="110"/>
        <item x="57"/>
        <item x="166"/>
        <item x="187"/>
        <item x="7"/>
        <item x="208"/>
        <item x="136"/>
        <item x="54"/>
        <item x="132"/>
        <item x="92"/>
        <item x="25"/>
        <item x="40"/>
        <item x="86"/>
        <item x="98"/>
        <item x="198"/>
        <item x="122"/>
        <item x="188"/>
        <item x="218"/>
        <item x="163"/>
        <item x="90"/>
        <item x="138"/>
        <item x="154"/>
        <item x="95"/>
        <item x="36"/>
        <item x="190"/>
        <item x="176"/>
        <item x="177"/>
        <item x="9"/>
        <item x="130"/>
        <item x="35"/>
        <item x="146"/>
        <item x="114"/>
        <item x="74"/>
        <item x="139"/>
        <item x="179"/>
        <item x="195"/>
        <item x="147"/>
        <item x="206"/>
        <item x="8"/>
        <item x="155"/>
        <item x="125"/>
        <item x="24"/>
        <item x="131"/>
        <item x="20"/>
        <item x="32"/>
        <item x="196"/>
        <item x="175"/>
        <item x="117"/>
        <item x="53"/>
        <item x="149"/>
        <item x="60"/>
        <item x="165"/>
        <item x="15"/>
        <item x="161"/>
        <item x="219"/>
        <item x="75"/>
        <item x="203"/>
        <item x="69"/>
        <item x="1"/>
        <item x="107"/>
        <item x="164"/>
        <item x="58"/>
        <item x="49"/>
        <item x="111"/>
        <item x="113"/>
        <item x="89"/>
        <item x="67"/>
        <item x="129"/>
        <item x="61"/>
        <item x="137"/>
        <item x="185"/>
        <item x="108"/>
        <item x="169"/>
        <item x="135"/>
        <item x="205"/>
        <item x="134"/>
        <item x="180"/>
        <item x="94"/>
        <item x="194"/>
        <item x="43"/>
        <item x="84"/>
        <item x="119"/>
        <item x="28"/>
        <item x="38"/>
        <item x="200"/>
        <item x="37"/>
        <item x="153"/>
        <item x="63"/>
        <item x="148"/>
        <item x="172"/>
        <item x="65"/>
        <item x="87"/>
        <item x="133"/>
        <item x="96"/>
        <item x="109"/>
        <item x="99"/>
        <item x="144"/>
        <item x="171"/>
        <item x="23"/>
        <item x="70"/>
        <item x="156"/>
        <item x="72"/>
        <item x="140"/>
        <item x="123"/>
        <item x="143"/>
        <item x="41"/>
        <item x="45"/>
        <item x="51"/>
        <item x="102"/>
        <item x="48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</pivotFields>
  <rowFields count="1">
    <field x="0"/>
  </rowFields>
  <rowItems count="55">
    <i>
      <x v="16"/>
    </i>
    <i>
      <x v="20"/>
    </i>
    <i>
      <x v="24"/>
    </i>
    <i>
      <x v="28"/>
    </i>
    <i>
      <x v="32"/>
    </i>
    <i>
      <x v="34"/>
    </i>
    <i>
      <x v="35"/>
    </i>
    <i>
      <x v="37"/>
    </i>
    <i>
      <x v="40"/>
    </i>
    <i>
      <x v="57"/>
    </i>
    <i>
      <x v="58"/>
    </i>
    <i>
      <x v="59"/>
    </i>
    <i>
      <x v="61"/>
    </i>
    <i>
      <x v="62"/>
    </i>
    <i>
      <x v="68"/>
    </i>
    <i>
      <x v="70"/>
    </i>
    <i>
      <x v="73"/>
    </i>
    <i>
      <x v="78"/>
    </i>
    <i>
      <x v="79"/>
    </i>
    <i>
      <x v="80"/>
    </i>
    <i>
      <x v="82"/>
    </i>
    <i>
      <x v="86"/>
    </i>
    <i>
      <x v="99"/>
    </i>
    <i>
      <x v="118"/>
    </i>
    <i>
      <x v="119"/>
    </i>
    <i>
      <x v="122"/>
    </i>
    <i>
      <x v="128"/>
    </i>
    <i>
      <x v="129"/>
    </i>
    <i>
      <x v="130"/>
    </i>
    <i>
      <x v="131"/>
    </i>
    <i>
      <x v="132"/>
    </i>
    <i>
      <x v="135"/>
    </i>
    <i>
      <x v="141"/>
    </i>
    <i>
      <x v="142"/>
    </i>
    <i>
      <x v="154"/>
    </i>
    <i>
      <x v="157"/>
    </i>
    <i>
      <x v="158"/>
    </i>
    <i>
      <x v="160"/>
    </i>
    <i>
      <x v="166"/>
    </i>
    <i>
      <x v="174"/>
    </i>
    <i>
      <x v="176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8"/>
    </i>
    <i>
      <x v="201"/>
    </i>
    <i>
      <x v="203"/>
    </i>
    <i>
      <x v="207"/>
    </i>
    <i>
      <x v="211"/>
    </i>
    <i>
      <x v="220"/>
    </i>
    <i t="grand">
      <x/>
    </i>
  </rowItems>
  <colItems count="1">
    <i/>
  </colItems>
  <pageFields count="12">
    <pageField fld="13" hier="-1"/>
    <pageField fld="12" hier="-1"/>
    <pageField fld="1" hier="-1"/>
    <pageField fld="11" hier="-1"/>
    <pageField fld="10" hier="-1"/>
    <pageField fld="8" hier="-1"/>
    <pageField fld="7" hier="-1"/>
    <pageField fld="2" hier="-1"/>
    <pageField fld="6" hier="-1"/>
    <pageField fld="3" hier="-1"/>
    <pageField fld="5" hier="-1"/>
    <pageField fld="4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2524078-F97D-4D82-B8D7-6693791223B8}" autoFormatId="16" applyNumberFormats="0" applyBorderFormats="0" applyFontFormats="0" applyPatternFormats="0" applyAlignmentFormats="0" applyWidthHeightFormats="0">
  <queryTableRefresh nextId="27" unboundColumnsRight="2">
    <queryTableFields count="9">
      <queryTableField id="2" name="nome" tableColumnId="2"/>
      <queryTableField id="3" name="ano de estreia" tableColumnId="3"/>
      <queryTableField id="5" name="classificação" tableColumnId="5"/>
      <queryTableField id="4" name="avaliação" tableColumnId="4"/>
      <queryTableField id="10" dataBound="0" tableColumnId="10"/>
      <queryTableField id="7" name="orçamento" tableColumnId="7"/>
      <queryTableField id="8" name="receita" tableColumnId="8"/>
      <queryTableField id="11" dataBound="0" tableColumnId="11"/>
      <queryTableField id="26" dataBound="0" tableColumnId="12"/>
    </queryTableFields>
    <queryTableDeletedFields count="3">
      <deletedField name="resenhas"/>
      <deletedField name="gêneros"/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1BE1B6F5-DFA6-41A1-A517-E87938989019}" autoFormatId="16" applyNumberFormats="0" applyBorderFormats="0" applyFontFormats="0" applyPatternFormats="0" applyAlignmentFormats="0" applyWidthHeightFormats="0">
  <queryTableRefresh nextId="14" unboundColumnsRight="1">
    <queryTableFields count="12">
      <queryTableField id="2" name="Filme" tableColumnId="2"/>
      <queryTableField id="3" name="Nota 1" tableColumnId="3"/>
      <queryTableField id="4" name="Nota 2" tableColumnId="4"/>
      <queryTableField id="5" name="Nota 3" tableColumnId="5"/>
      <queryTableField id="6" name="Nota 4" tableColumnId="6"/>
      <queryTableField id="7" name="Nota 5" tableColumnId="7"/>
      <queryTableField id="8" name="Nota 6" tableColumnId="8"/>
      <queryTableField id="9" name="Nota 7" tableColumnId="9"/>
      <queryTableField id="10" name="Nota 8" tableColumnId="10"/>
      <queryTableField id="11" name="Nota 9" tableColumnId="11"/>
      <queryTableField id="12" name="Nota 10" tableColumnId="12"/>
      <queryTableField id="13" dataBound="0" tableColumnId="13"/>
    </queryTableFields>
    <queryTableDeletedFields count="1">
      <deletedField name="Column1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4DA7A876-7DC6-4CFE-B4AD-2B75670CCD11}" autoFormatId="16" applyNumberFormats="0" applyBorderFormats="0" applyFontFormats="0" applyPatternFormats="0" applyAlignmentFormats="0" applyWidthHeightFormats="0">
  <queryTableRefresh nextId="19">
    <queryTableFields count="17">
      <queryTableField id="2" name="Filme" tableColumnId="2"/>
      <queryTableField id="3" name="Animação" tableColumnId="3"/>
      <queryTableField id="4" name="Família" tableColumnId="4"/>
      <queryTableField id="5" name="Aventura" tableColumnId="5"/>
      <queryTableField id="6" name="Comédia" tableColumnId="6"/>
      <queryTableField id="7" name="Ficção científica" tableColumnId="7"/>
      <queryTableField id="8" name="Ação" tableColumnId="8"/>
      <queryTableField id="9" name="Drama" tableColumnId="9"/>
      <queryTableField id="10" name="Crime" tableColumnId="10"/>
      <queryTableField id="11" name="Thriller" tableColumnId="11"/>
      <queryTableField id="12" name="Fantasia" tableColumnId="12"/>
      <queryTableField id="13" name="Guerra" tableColumnId="13"/>
      <queryTableField id="14" name="Terror" tableColumnId="14"/>
      <queryTableField id="15" name="Mistério" tableColumnId="15"/>
      <queryTableField id="16" name="Romance" tableColumnId="16"/>
      <queryTableField id="17" name="História" tableColumnId="17"/>
      <queryTableField id="18" name="Música" tableColumnId="18"/>
    </queryTableFields>
    <queryTableDeletedFields count="1">
      <deletedField name="Column1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8177CCFC-8C07-47A5-BB07-33FBA8042CBF}" autoFormatId="16" applyNumberFormats="0" applyBorderFormats="0" applyFontFormats="0" applyPatternFormats="0" applyAlignmentFormats="0" applyWidthHeightFormats="0">
  <queryTableRefresh nextId="13">
    <queryTableFields count="11">
      <queryTableField id="2" name="Filme" tableColumnId="2"/>
      <queryTableField id="3" name="Resenha 1" tableColumnId="3"/>
      <queryTableField id="4" name="Resenha 2" tableColumnId="4"/>
      <queryTableField id="5" name="Resenha 3" tableColumnId="5"/>
      <queryTableField id="6" name="Resenha 4" tableColumnId="6"/>
      <queryTableField id="7" name="Resenha 5" tableColumnId="7"/>
      <queryTableField id="8" name="Resenha 6" tableColumnId="8"/>
      <queryTableField id="9" name="Resenha 7" tableColumnId="9"/>
      <queryTableField id="10" name="Resenha 8" tableColumnId="10"/>
      <queryTableField id="11" name="Resenha 9" tableColumnId="11"/>
      <queryTableField id="12" name="Resenha 10" tableColumnId="12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4904D1-D423-49FD-9476-F0EF93E94E13}" name="Filmes" displayName="Filmes" ref="A1:I226" tableType="queryTable" totalsRowShown="0">
  <autoFilter ref="A1:I226" xr:uid="{944904D1-D423-49FD-9476-F0EF93E94E13}"/>
  <sortState xmlns:xlrd2="http://schemas.microsoft.com/office/spreadsheetml/2017/richdata2" ref="A2:I226">
    <sortCondition ref="A1:A226"/>
  </sortState>
  <tableColumns count="9">
    <tableColumn id="2" xr3:uid="{3C713B6B-E44C-4385-BFE7-623ED854DC6A}" uniqueName="2" name="nome" queryTableFieldId="2" dataDxfId="37"/>
    <tableColumn id="3" xr3:uid="{34C2AE7C-3E6B-4E98-9640-8576698087FF}" uniqueName="3" name="ano de estreia" queryTableFieldId="3"/>
    <tableColumn id="5" xr3:uid="{B536487C-12BC-49CD-B05F-B404B4287F23}" uniqueName="5" name="classificação" queryTableFieldId="5" dataDxfId="36"/>
    <tableColumn id="4" xr3:uid="{22B016BA-7FBA-44A0-A12D-A5743A450B8F}" uniqueName="4" name="avaliação" queryTableFieldId="4" dataCellStyle="Porcentagem"/>
    <tableColumn id="10" xr3:uid="{D6A59B1D-8ECD-4024-852F-AC407FB702D4}" uniqueName="10" name="nota das resenhas" queryTableFieldId="10" dataDxfId="35" dataCellStyle="Porcentagem">
      <calculatedColumnFormula>Notas[[#This Row],[Média]]</calculatedColumnFormula>
    </tableColumn>
    <tableColumn id="7" xr3:uid="{418C4CC5-9A35-4818-8C5F-26BA2B9A7D2C}" uniqueName="7" name="orçamento" queryTableFieldId="7" dataDxfId="34" dataCellStyle="Moeda"/>
    <tableColumn id="8" xr3:uid="{40964619-EA01-48AF-9330-3F5F33D61405}" uniqueName="8" name="receita" queryTableFieldId="8" dataDxfId="33" dataCellStyle="Moeda"/>
    <tableColumn id="11" xr3:uid="{547ABC1C-C819-496A-A4B4-13D8EA523900}" uniqueName="11" name="lucro bruto" queryTableFieldId="11" dataDxfId="32">
      <calculatedColumnFormula>Filmes[[#This Row],[receita]]-Filmes[[#This Row],[orçamento]]</calculatedColumnFormula>
    </tableColumn>
    <tableColumn id="12" xr3:uid="{29E25143-F01E-4B0D-8EE3-899A568507CA}" uniqueName="12" name="retorno" queryTableFieldId="26" dataDxfId="31" dataCellStyle="Porcentagem">
      <calculatedColumnFormula>(Filmes[[#This Row],[receita]]/Filmes[[#This Row],[orçamento]])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8FA098-8543-4831-8449-4D0D1CD83403}" name="Notas" displayName="Notas" ref="A1:L226" tableType="queryTable" totalsRowShown="0">
  <autoFilter ref="A1:L226" xr:uid="{E98FA098-8543-4831-8449-4D0D1CD83403}"/>
  <tableColumns count="12">
    <tableColumn id="2" xr3:uid="{B99D646F-B826-4525-9B4A-C41E30454293}" uniqueName="2" name="Filme" queryTableFieldId="2" dataDxfId="30"/>
    <tableColumn id="3" xr3:uid="{B4C5F7EF-C89E-444B-A8F7-B488F6AEC39A}" uniqueName="3" name="Nota 1" queryTableFieldId="3"/>
    <tableColumn id="4" xr3:uid="{5B25ED6B-543C-4336-999E-5A579600C474}" uniqueName="4" name="Nota 2" queryTableFieldId="4"/>
    <tableColumn id="5" xr3:uid="{BBE78BB8-1269-4E53-8D19-144BA7707C3A}" uniqueName="5" name="Nota 3" queryTableFieldId="5"/>
    <tableColumn id="6" xr3:uid="{B876E077-464E-4417-B395-C2F9B7BACA2C}" uniqueName="6" name="Nota 4" queryTableFieldId="6"/>
    <tableColumn id="7" xr3:uid="{B09DD21C-552A-4FAA-B6CC-B0EE2FD08C55}" uniqueName="7" name="Nota 5" queryTableFieldId="7"/>
    <tableColumn id="8" xr3:uid="{0B03776F-7F3D-4A5A-A0C0-93832248F6E1}" uniqueName="8" name="Nota 6" queryTableFieldId="8"/>
    <tableColumn id="9" xr3:uid="{EC34FA10-E176-42A8-AFB1-4E07BA113734}" uniqueName="9" name="Nota 7" queryTableFieldId="9"/>
    <tableColumn id="10" xr3:uid="{6D10ABCB-137D-43F3-B2CA-B9A7B10931D5}" uniqueName="10" name="Nota 8" queryTableFieldId="10"/>
    <tableColumn id="11" xr3:uid="{0D1EA70B-A1C0-4EA2-941C-97DE547D1591}" uniqueName="11" name="Nota 9" queryTableFieldId="11"/>
    <tableColumn id="12" xr3:uid="{EAB4F00B-B5C5-4935-8425-0C980118EAA3}" uniqueName="12" name="Nota 10" queryTableFieldId="12"/>
    <tableColumn id="13" xr3:uid="{F9920B59-79D3-42D1-909F-5C4C930225C0}" uniqueName="13" name="Média" queryTableFieldId="13" dataCellStyle="Porcentagem">
      <calculatedColumnFormula>AVERAGE(Notas[[#This Row],[Nota 1]:[Nota 10]])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10DE35-BE4C-476A-A45F-D36BCC58CC64}" name="Generos" displayName="Generos" ref="A1:Q226" tableType="queryTable" totalsRowShown="0">
  <autoFilter ref="A1:Q226" xr:uid="{D110DE35-BE4C-476A-A45F-D36BCC58CC64}"/>
  <tableColumns count="17">
    <tableColumn id="2" xr3:uid="{A1D0CE36-BA12-4B14-9565-A468C50541E6}" uniqueName="2" name="Filme" queryTableFieldId="2" dataDxfId="29"/>
    <tableColumn id="3" xr3:uid="{EB0B3535-53C3-4CF3-9369-5F75871688D8}" uniqueName="3" name="Animação" queryTableFieldId="3"/>
    <tableColumn id="4" xr3:uid="{F27B00E4-41FB-4011-9DE7-3824DE629222}" uniqueName="4" name="Família" queryTableFieldId="4"/>
    <tableColumn id="5" xr3:uid="{2B613463-DF87-4B06-8D92-23DA98468C94}" uniqueName="5" name="Aventura" queryTableFieldId="5"/>
    <tableColumn id="6" xr3:uid="{107186FA-B33B-40D7-8C5D-F25652065EDE}" uniqueName="6" name="Comédia" queryTableFieldId="6"/>
    <tableColumn id="7" xr3:uid="{299B2E4C-0E53-41CB-95EE-E7577D03A9AB}" uniqueName="7" name="Ficção científica" queryTableFieldId="7"/>
    <tableColumn id="8" xr3:uid="{B5C57AF7-C873-4F13-A0A5-583B673190ED}" uniqueName="8" name="Ação" queryTableFieldId="8"/>
    <tableColumn id="9" xr3:uid="{85DA717E-C64F-478E-9B1D-A69C071D0440}" uniqueName="9" name="Drama" queryTableFieldId="9"/>
    <tableColumn id="10" xr3:uid="{7ADFBBA7-9D28-4BFD-9D79-4E5F1B4E1EA1}" uniqueName="10" name="Crime" queryTableFieldId="10"/>
    <tableColumn id="11" xr3:uid="{C92C8134-F50D-409E-8182-32C8CF31BE42}" uniqueName="11" name="Suspense" queryTableFieldId="11"/>
    <tableColumn id="12" xr3:uid="{A7ECB7E2-2131-4297-B437-E574DFD9B426}" uniqueName="12" name="Fantasia" queryTableFieldId="12"/>
    <tableColumn id="13" xr3:uid="{63E3D7CF-B0DA-4F4F-97EE-1D8CFDDDB3D9}" uniqueName="13" name="Guerra" queryTableFieldId="13"/>
    <tableColumn id="14" xr3:uid="{4FE6920A-E034-460A-8136-6EA7227D548F}" uniqueName="14" name="Terror" queryTableFieldId="14"/>
    <tableColumn id="15" xr3:uid="{7F5C2D96-BE6D-413A-9173-263A0F140423}" uniqueName="15" name="Mistério" queryTableFieldId="15"/>
    <tableColumn id="16" xr3:uid="{92850BA6-6BC7-4E74-950F-CC3154563B1F}" uniqueName="16" name="Romance" queryTableFieldId="16"/>
    <tableColumn id="17" xr3:uid="{5EF91D9B-6473-41BD-9141-21707D213F50}" uniqueName="17" name="História" queryTableFieldId="17"/>
    <tableColumn id="18" xr3:uid="{AF8C8797-310B-4754-B21E-3F1514276BBD}" uniqueName="18" name="Música" queryTableField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3E02F4-FF83-4A14-AA7D-A279D2F3B7F4}" name="Resenhas" displayName="Resenhas" ref="A1:K226" tableType="queryTable" totalsRowShown="0">
  <autoFilter ref="A1:K226" xr:uid="{D83E02F4-FF83-4A14-AA7D-A279D2F3B7F4}"/>
  <tableColumns count="11">
    <tableColumn id="2" xr3:uid="{75B9AEA1-189E-4C57-8652-A2382D3325F8}" uniqueName="2" name="Filme" queryTableFieldId="2" dataDxfId="28"/>
    <tableColumn id="3" xr3:uid="{38EA98A6-9EF4-4107-BC52-ACC47B250BB4}" uniqueName="3" name="Resenha 1" queryTableFieldId="3" dataDxfId="27"/>
    <tableColumn id="4" xr3:uid="{48AC9AFC-A91D-465C-A9F5-A20580C871E0}" uniqueName="4" name="Resenha 2" queryTableFieldId="4" dataDxfId="26"/>
    <tableColumn id="5" xr3:uid="{F55B7AFD-2876-4048-87E5-76789EFD17B2}" uniqueName="5" name="Resenha 3" queryTableFieldId="5" dataDxfId="25"/>
    <tableColumn id="6" xr3:uid="{56E4D78D-B148-46DB-8946-25EB28DD53DF}" uniqueName="6" name="Resenha 4" queryTableFieldId="6" dataDxfId="24"/>
    <tableColumn id="7" xr3:uid="{5A329B36-FE48-4101-AAC1-BACCC6614B25}" uniqueName="7" name="Resenha 5" queryTableFieldId="7" dataDxfId="23"/>
    <tableColumn id="8" xr3:uid="{F135A22F-E73F-4EEA-B4A8-0AE746510DE6}" uniqueName="8" name="Resenha 6" queryTableFieldId="8" dataDxfId="22"/>
    <tableColumn id="9" xr3:uid="{4944FC00-4BB4-4C5A-B366-5AA6F218786A}" uniqueName="9" name="Resenha 7" queryTableFieldId="9" dataDxfId="21"/>
    <tableColumn id="10" xr3:uid="{78460F2F-F1FC-4506-9D7E-515C2053056A}" uniqueName="10" name="Resenha 8" queryTableFieldId="10" dataDxfId="20"/>
    <tableColumn id="11" xr3:uid="{26B04BFE-2FB7-450B-91F0-8E97ABA1BBB0}" uniqueName="11" name="Resenha 9" queryTableFieldId="11" dataDxfId="19"/>
    <tableColumn id="12" xr3:uid="{6B84AD4A-EE50-452C-9BE4-F7FABA53DEB2}" uniqueName="12" name="Resenha 10" queryTableFieldId="12" dataDxfId="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DB7BD0-479C-4B52-836F-BB768477BE6C}" name="Tabela6" displayName="Tabela6" ref="A1:HR226" totalsRowShown="0">
  <autoFilter ref="A1:HR226" xr:uid="{70DB7BD0-479C-4B52-836F-BB768477BE6C}"/>
  <tableColumns count="226">
    <tableColumn id="1" xr3:uid="{E4AA10AA-3C3F-4D02-ADA9-82F83FB5E4EE}" name="Filme"/>
    <tableColumn id="2" xr3:uid="{B5541E15-A651-4D35-B619-6C9887D89759}" name="Divertida Mente 2"/>
    <tableColumn id="3" xr3:uid="{D8CBAA04-4A67-405E-AE7D-84381C3181B5}" name="Planeta dos Macacos: O Reinado"/>
    <tableColumn id="4" xr3:uid="{2EEDED0F-E330-48BF-A7A0-B81067C8A1EC}" name="Divertida Mente"/>
    <tableColumn id="5" xr3:uid="{BAC3D227-88B5-4C8F-BEA3-D06874E9B356}" name="Bad Boys: Até o Fim"/>
    <tableColumn id="6" xr3:uid="{16A07B92-0322-4FE8-AD6E-39EE3255EEA0}" name="Amigos Imaginários"/>
    <tableColumn id="7" xr3:uid="{53A3AC3E-4897-4B88-97BB-76DF21CDC4D1}" name="Godzilla e Kong: O Novo Império"/>
    <tableColumn id="8" xr3:uid="{BB531E08-44BE-48E5-BEC3-54385D50DD03}" name="Guerra Civil"/>
    <tableColumn id="9" xr3:uid="{6262F8DC-46EB-43F8-AA51-F1B3F20A32AF}" name="Kung Fu Panda 4"/>
    <tableColumn id="10" xr3:uid="{A9E1CE90-B033-4617-9047-194CCAD365E1}" name="O Tarô da Morte"/>
    <tableColumn id="11" xr3:uid="{DA3252E9-77F7-434E-8344-00D186C5E5AB}" name="O Dublê"/>
    <tableColumn id="12" xr3:uid="{21EF1969-7D7F-4DF7-99D3-352AF5AD132B}" name="Duna: Parte Dois"/>
    <tableColumn id="13" xr3:uid="{0567CD28-0B20-429A-BBF0-C49FFF71E095}" name="Furiosa: Uma Saga Mad Max"/>
    <tableColumn id="14" xr3:uid="{DEEE7BB7-B1B8-4FEA-B94F-27C0C6708678}" name="Bad Boys Para Sempre"/>
    <tableColumn id="15" xr3:uid="{818B0D37-C9F4-437F-84F0-DE99BD5D2BA0}" name="A Primeira Profecia"/>
    <tableColumn id="16" xr3:uid="{1E8BC626-57C0-4079-ADB4-A9F77BC2B277}" name="Garfield - Fora de Casa"/>
    <tableColumn id="17" xr3:uid="{89D0769C-5483-4D3E-AA2A-08789EF7D1C3}" name="Patos!"/>
    <tableColumn id="18" xr3:uid="{8BA8220B-8CB6-4791-A474-40EC30F81FC8}" name="Godzilla Minus One"/>
    <tableColumn id="19" xr3:uid="{2747735A-04DC-4506-A051-3893D38DAD18}" name="Imaculada"/>
    <tableColumn id="20" xr3:uid="{566E4B8D-AEBF-4AB0-BA0E-78C39F0EAA9F}" name="Assassino por Acaso"/>
    <tableColumn id="21" xr3:uid="{D2022323-9208-4700-81A7-52060985FB55}" name="I Saw the TV Glow"/>
    <tableColumn id="22" xr3:uid="{21BF9D96-B4E3-43EE-884D-8857E44944FA}" name="Os Bad Boys"/>
    <tableColumn id="23" xr3:uid="{AF257122-4706-476D-B3A8-4A8F8995F2C4}" name="Ghostbusters: Apocalipse de Gelo"/>
    <tableColumn id="24" xr3:uid="{6088B6EE-7808-4E8B-BDAF-48C3A60D75C2}" name="Contra o Mundo"/>
    <tableColumn id="25" xr3:uid="{AB5D9F18-56F7-4239-B6BC-328033BCC1E3}" name="Velozes &amp; Furiosos 10"/>
    <tableColumn id="26" xr3:uid="{0BDF89F2-1F3E-4F02-9C69-52F05A92704A}" name="Oppenheimer"/>
    <tableColumn id="27" xr3:uid="{2B95F5B0-EBED-4C07-B065-62CF79513538}" name="Madame Teia"/>
    <tableColumn id="28" xr3:uid="{71D6DB84-2B2A-4CB9-BE9B-5A92DE78AF54}" name="Alienoid"/>
    <tableColumn id="29" xr3:uid="{7C3E8AC6-EA28-4375-958D-E4F693A933CF}" name="Batman"/>
    <tableColumn id="30" xr3:uid="{D3C32EB8-B629-4E40-A269-F3D0D37C8B83}" name="Tenet"/>
    <tableColumn id="31" xr3:uid="{1C82F2B8-72FB-4C9D-A17B-F0E0028DF7AB}" name="Entrevista com o Demônio"/>
    <tableColumn id="32" xr3:uid="{BEA92126-E3FE-40FF-B233-A0B3C6DD841E}" name="Caça-Fantasmas"/>
    <tableColumn id="33" xr3:uid="{5D702112-A367-47AF-A97A-DB7DC5CF7CE8}" name="Abigail"/>
    <tableColumn id="34" xr3:uid="{87B3F142-9144-4C0E-A421-9A65028819F6}" name="Os Bad Boys II"/>
    <tableColumn id="35" xr3:uid="{D7E5C9F2-3C09-4181-873C-249F218D9122}" name="Duna"/>
    <tableColumn id="36" xr3:uid="{D07860B0-C318-405E-9A7D-8AFF15821A29}" name="Elementos"/>
    <tableColumn id="37" xr3:uid="{5DB6E017-9E43-411C-B84F-6D205A2528AB}" name="O Exterminador do Futuro"/>
    <tableColumn id="38" xr3:uid="{46417B18-A4CB-4B08-A15F-82D753CDC452}" name="Mulher-Maravilha"/>
    <tableColumn id="39" xr3:uid="{87EFDD21-D41D-4032-88D9-4D441EE44283}" name="Thor: Ragnarok"/>
    <tableColumn id="40" xr3:uid="{E2CC279D-072B-4BDB-8B20-8F88D118EC45}" name="The Flash"/>
    <tableColumn id="41" xr3:uid="{B347ABF7-E69B-459B-B922-A61D8A128540}" name="Barbie"/>
    <tableColumn id="42" xr3:uid="{8B0EB0F9-214F-421B-BBB3-CE2723C957E3}" name="Matrix"/>
    <tableColumn id="43" xr3:uid="{0F30EC20-C7D1-4619-9686-9CE6158A61C9}" name="Wish: O Poder dos Desejos"/>
    <tableColumn id="44" xr3:uid="{C0B8CB86-6D39-40F5-8CB8-C702088CC40A}" name="Alien: O Oitavo Passageiro"/>
    <tableColumn id="45" xr3:uid="{4EE9DEFB-D0B9-4333-97B4-05FE249E9F77}" name="Super Mario Bros. O Filme"/>
    <tableColumn id="46" xr3:uid="{8A528A82-26E6-42D3-9CC9-2A6A9471EAC0}" name="Deadpool"/>
    <tableColumn id="47" xr3:uid="{CB88CB84-0A3E-4A3E-889A-827311E5479A}" name="Wonka"/>
    <tableColumn id="48" xr3:uid="{23499AF8-1698-4E58-B3FB-91D038EA41F2}" name="Coringa"/>
    <tableColumn id="49" xr3:uid="{4934C339-492D-4DE1-88C2-B67FF8D247BC}" name="As Marvels"/>
    <tableColumn id="50" xr3:uid="{83AFDADE-51EC-4B2B-A8AF-B6C0EE9D7CAA}" name="Zona de Risco"/>
    <tableColumn id="51" xr3:uid="{11577EAB-8833-45A6-BDF3-40FC1094019C}" name="Red: Crescer é Uma Fera"/>
    <tableColumn id="52" xr3:uid="{BAB54539-8978-4BFD-B740-A9F9EFDA5763}" name="Capitã Marvel"/>
    <tableColumn id="53" xr3:uid="{90FC2987-4192-44D7-B77F-1F12DCD1A89B}" name="X: A Marca da Morte"/>
    <tableColumn id="54" xr3:uid="{941C11E8-2F15-4A83-B8AF-5D343BEF573E}" name="Interestelar"/>
    <tableColumn id="55" xr3:uid="{A3422EEE-9C9C-4CE0-875C-90F34CE39244}" name="Os Três Mosqueteiros: Milady"/>
    <tableColumn id="56" xr3:uid="{CF72D31A-CB69-43CE-8047-32588242C7DB}" name="Logan"/>
    <tableColumn id="57" xr3:uid="{45EAC712-0CCC-4A41-B07C-5D8ADEB86E3E}" name="Aquaman"/>
    <tableColumn id="58" xr3:uid="{FE945506-C135-4A5E-84E6-7E952EF20098}" name="Garfield: O Filme"/>
    <tableColumn id="59" xr3:uid="{9C5BE9B1-F4D1-4BCA-B7BD-27274B1A0C3A}" name="John Wick 4: Baba Yaga"/>
    <tableColumn id="60" xr3:uid="{0CACD1B0-388B-4477-868C-DE72A316A376}" name="Pulp Fiction: Tempo de Violência"/>
    <tableColumn id="61" xr3:uid="{544D3843-6BB4-45AB-ACE7-CFCA52E2B354}" name="Homem de Ferro 2"/>
    <tableColumn id="62" xr3:uid="{53E1D15D-6458-4E7D-9A40-7E8D9F4B2B3E}" name="Pantera Negra"/>
    <tableColumn id="63" xr3:uid="{F8BF14F9-3475-472B-8D48-DAF9F8E71686}" name="Serenity: A Luta Pelo Amanhã"/>
    <tableColumn id="64" xr3:uid="{376AD564-FE5D-45E3-803F-0DF9FCD077EF}" name="Donzela"/>
    <tableColumn id="65" xr3:uid="{0126ECFC-8DD6-4F80-A105-0AE49C110EF5}" name="Todos Menos Você"/>
    <tableColumn id="66" xr3:uid="{99C67FDF-5CB7-4ADB-A394-7FD2D9E0B5B3}" name="2001: Uma Odisséia no Espaço"/>
    <tableColumn id="67" xr3:uid="{D0F4D455-8306-41B4-92D9-79B1CC72EEEF}" name="Transformers: O Despertar das Feras"/>
    <tableColumn id="68" xr3:uid="{643B6386-4A7E-491B-A8DB-9E45AF2E9E45}" name="Guerra nas Estrelas"/>
    <tableColumn id="69" xr3:uid="{270422FF-5F39-4A55-A9FB-49D3EE7993C8}" name="Rocky: Um Lutador"/>
    <tableColumn id="70" xr3:uid="{207F3232-F988-468D-B0F9-9A7882436941}" name="Homem-Aranha: Através do Aranhaverso"/>
    <tableColumn id="71" xr3:uid="{1F88C058-1D11-4B10-B660-FAB8C8D70797}" name="Planeta dos Macacos: O Confronto"/>
    <tableColumn id="72" xr3:uid="{FC6B9D50-8655-4D2F-81A8-5478CF668F7E}" name="Venom"/>
    <tableColumn id="73" xr3:uid="{F6770E0F-F58C-4537-BBC3-F68B2267FEA3}" name="Donnie Darko"/>
    <tableColumn id="74" xr3:uid="{95EA59C0-4282-4DCF-834F-86957293A0FB}" name="Vingadores: Guerra Infinita"/>
    <tableColumn id="75" xr3:uid="{643C7550-3AF1-4AAE-9A04-B9CB492E1B37}" name="Homem-Aranha: Sem Volta Para Casa"/>
    <tableColumn id="76" xr3:uid="{70DFA727-2462-4AC1-BFB9-A1B685E92359}" name="O Predador"/>
    <tableColumn id="77" xr3:uid="{1C5DD404-2FBF-44B0-9885-F4A84E369DED}" name="Planeta dos Macacos: A Guerra"/>
    <tableColumn id="78" xr3:uid="{E9E0A8AE-57EF-40CB-AE87-E4048AC56529}" name="Alien: Covenant"/>
    <tableColumn id="79" xr3:uid="{C9D11BF2-7601-4DED-99B1-9BC3925EA82D}" name="A Origem"/>
    <tableColumn id="80" xr3:uid="{B9113EF2-E25D-4CA5-9683-989A34D6180F}" name="A Chegada"/>
    <tableColumn id="81" xr3:uid="{CE9CBE01-F833-4498-BDAC-6FDF55C4671F}" name="Con Air: A Rota da Fuga"/>
    <tableColumn id="82" xr3:uid="{631A0BDD-CA31-4CDE-BE33-0501113F434A}" name="007: Contra Spectre"/>
    <tableColumn id="83" xr3:uid="{0FF1524D-529C-489B-819D-40B827B41A08}" name="Green Book: O Guia"/>
    <tableColumn id="84" xr3:uid="{0D0437C6-C0E3-4467-85B6-13D3BC2E24E9}" name="Gravidade"/>
    <tableColumn id="85" xr3:uid="{641C9A2A-72BC-4B60-A55E-8FC9ECC5B467}" name="A Caçada"/>
    <tableColumn id="86" xr3:uid="{5B4CB0A4-6018-44A8-9DA6-A02FDDAE2B43}" name="Superman: O Filme"/>
    <tableColumn id="87" xr3:uid="{CDDD8A7D-4C71-4B1F-907E-3D26ABC6A3B2}" name="Gato de Botas 2: O Último Pedido"/>
    <tableColumn id="88" xr3:uid="{DD1E6B0D-4F54-45F8-825D-B05171C64218}" name="Maze Runner: Correr ou Morrer"/>
    <tableColumn id="89" xr3:uid="{7704DD85-ACA3-420D-83BB-4D7F31F6F9BB}" name="Triplo X"/>
    <tableColumn id="90" xr3:uid="{E58DE45B-F949-4A2C-A33F-C90EF4C36F6C}" name="Deadpool 2"/>
    <tableColumn id="91" xr3:uid="{6554C2F1-1612-4E9F-900B-3AD25248994D}" name="RoboCop - O Policial do Futuro"/>
    <tableColumn id="92" xr3:uid="{522BCD01-D9BA-4E13-930C-530FAEA0BC88}" name="Missão: Impossível - Acerto de Contas Parte 1"/>
    <tableColumn id="93" xr3:uid="{BBFC14E8-0D0E-42EA-BC30-A6E4DBFEB661}" name="Beekeeper: Rede de Vingança"/>
    <tableColumn id="94" xr3:uid="{E40031DA-E811-4960-88CB-5FC83D3FB8B7}" name="Mad Max: Estrada da Fúria"/>
    <tableColumn id="95" xr3:uid="{BC230346-9D43-4473-8B71-3740095058C2}" name="Coraline e o Mundo Secreto"/>
    <tableColumn id="96" xr3:uid="{A5237D5E-3222-47C4-BB17-07DF0C10819F}" name="SPY x FAMILY - CÓDIGO: Branco"/>
    <tableColumn id="97" xr3:uid="{07436301-CF05-4B03-BDAC-C0F47C0D2BBB}" name="Morbius"/>
    <tableColumn id="98" xr3:uid="{EE579AD7-60B2-4762-BE19-07DC98FC3F8F}" name="Um Laço de Amor"/>
    <tableColumn id="99" xr3:uid="{A039C3BE-23DB-4A48-8C66-36DE6A4A79BD}" name="Fragmentado"/>
    <tableColumn id="100" xr3:uid="{8213D803-C4E8-40E3-AF69-40ACC3FDAA80}" name="Megatubarão 2"/>
    <tableColumn id="101" xr3:uid="{A6AD12DC-7551-4A30-A270-838AE795433A}" name="Um Lugar Silencioso - Parte II"/>
    <tableColumn id="102" xr3:uid="{8DECA447-068E-4026-8F2C-38D6FD839018}" name="Aquaman 2: O Reino Perdido"/>
    <tableColumn id="103" xr3:uid="{2E09447B-CADC-4FEC-B817-2D507D0EFE4A}" name="Baywatch: S.O.S. Malibu"/>
    <tableColumn id="104" xr3:uid="{DA28130A-4F35-4B1C-92D1-FF06C9E168AA}" name="X-Men: Fênix Negra"/>
    <tableColumn id="105" xr3:uid="{C51C4087-34B0-4BDB-8AE3-FE2C0EA1F526}" name="Em Ritmo de Fuga"/>
    <tableColumn id="106" xr3:uid="{B1E12307-91B7-46EF-B011-72AF2CB8113A}" name="Cidade das Sombras"/>
    <tableColumn id="107" xr3:uid="{82424509-ACD3-492F-B8BD-062DF0534A16}" name="Cidadão Kane"/>
    <tableColumn id="108" xr3:uid="{2A2F4345-7573-4006-A36F-80B7F65A63CC}" name="Doutor Estranho"/>
    <tableColumn id="109" xr3:uid="{3424E3E4-9E06-4EAB-AF5A-5E1A101B42D0}" name="Pleasure"/>
    <tableColumn id="110" xr3:uid="{0B831C1A-6D52-4919-8135-6934E2EA4F12}" name="Shrek"/>
    <tableColumn id="111" xr3:uid="{6B1B0630-74F8-414D-8DB2-35F7D0C271EB}" name="Um Lugar Silencioso"/>
    <tableColumn id="112" xr3:uid="{22DF1DE6-0BE2-489E-8A16-5F6C52340085}" name="Jogos Vorazes: A Cantiga dos Pássaros e das Serpentes"/>
    <tableColumn id="113" xr3:uid="{469E77DF-E59C-4671-8A7C-0E4F9C88B293}" name="Resistência"/>
    <tableColumn id="114" xr3:uid="{0B4646E8-7772-49B9-8157-B68200A98D3F}" name="Encanto"/>
    <tableColumn id="115" xr3:uid="{39F68D04-8627-4D9A-BC2C-607AB5499839}" name="Rivais"/>
    <tableColumn id="116" xr3:uid="{643619B7-C873-4870-B6D8-C2F96D808732}" name="O Juiz"/>
    <tableColumn id="117" xr3:uid="{C634EEDE-5C41-4F95-BE44-7A2A873CBF55}" name="Babilônia"/>
    <tableColumn id="118" xr3:uid="{0D11CA60-B958-4E94-A0B7-48925999DE65}" name="Halloween"/>
    <tableColumn id="119" xr3:uid="{A80E93D8-BD92-40BB-A930-A85202B219B7}" name="Os Mercenários 4"/>
    <tableColumn id="120" xr3:uid="{6A4F8C71-454F-4A80-AC75-0540CA9E686B}" name="Creepshow: Arrepio do Medo"/>
    <tableColumn id="121" xr3:uid="{E6E4CD84-44CD-4C7D-BF52-5ABD2B05AC69}" name="Taxi Driver: Motorista de Táxi"/>
    <tableColumn id="122" xr3:uid="{59188954-CB85-4383-A087-29805EB6CB23}" name="Homem-Aranha: De Volta ao Lar"/>
    <tableColumn id="123" xr3:uid="{3B9F6111-0109-4DD3-8DCD-530EE097080F}" name="Harry Potter e a Pedra Filosofal"/>
    <tableColumn id="124" xr3:uid="{E5C754AA-3957-4740-AC6E-D2F94FEBF77B}" name="Meu Malvado Favorito"/>
    <tableColumn id="125" xr3:uid="{0C480B8E-39BD-4F40-BC37-9247CAEDCA27}" name="Viúva Negra"/>
    <tableColumn id="126" xr3:uid="{ABF682EC-4253-4DB0-9462-82C6D234282F}" name="Five Nights at Freddy's - O Pesadelo Sem Fim"/>
    <tableColumn id="127" xr3:uid="{199B38FC-E426-4438-ACC6-E1C9EFA5DD51}" name="Operação Big Hero"/>
    <tableColumn id="128" xr3:uid="{31FAA737-FD7D-4A36-9C45-34A795E35470}" name="Avatar: O Caminho da Água"/>
    <tableColumn id="129" xr3:uid="{A3F31129-DB71-40DD-8850-0107ACD547D7}" name="Imaginário: Brinquedo Diabólico"/>
    <tableColumn id="130" xr3:uid="{82DDE64B-F2B7-4E16-A94C-1D4243FC80B9}" name="A Freira 2"/>
    <tableColumn id="131" xr3:uid="{44B1E3B9-F4AA-43F1-99E1-0311C20B9FCF}" name="Scarface"/>
    <tableColumn id="132" xr3:uid="{2D2195CB-A399-4AEB-B5B1-0D298B41E3BF}" name="O Esquadrão Suicida"/>
    <tableColumn id="133" xr3:uid="{4BE70B7A-39EC-4B97-85C4-96898BE2DB89}" name="Origin"/>
    <tableColumn id="134" xr3:uid="{90DC7C5B-BFA2-4FFC-B9F7-798B4953026D}" name="Logan Lucky: Roubo em Família"/>
    <tableColumn id="135" xr3:uid="{39084BF7-93A6-42F6-AB12-ED0F2CB5CE10}" name="Tubarão"/>
    <tableColumn id="136" xr3:uid="{588913B4-10AC-489A-A91C-C69088DFCB85}" name="Som da Liberdade"/>
    <tableColumn id="137" xr3:uid="{CB5F50B3-6B1F-4F67-849F-9575E02EF69B}" name="Silêncio"/>
    <tableColumn id="138" xr3:uid="{EBE7D191-B35B-4E9B-BB6A-951DCF75FC32}" name="Liga da Justiça"/>
    <tableColumn id="139" xr3:uid="{A05195F1-2019-4709-A021-059E53FF2EBF}" name="Seven: Os Sete Crimes Capitais"/>
    <tableColumn id="140" xr3:uid="{91ADAF46-876A-4151-9E53-EACA2C6B761B}" name="Missão: Impossível - Efeito Fallout"/>
    <tableColumn id="141" xr3:uid="{5E9094A9-1CA5-4EFE-A644-86D779A8C261}" name="O Protetor: Capítulo Final"/>
    <tableColumn id="142" xr3:uid="{F6ABB7FC-66FB-47CF-8B83-0E5309844EFB}" name="Vingadores: Ultimato"/>
    <tableColumn id="143" xr3:uid="{D9FC5862-68DA-4458-AA9F-598C1D4E7712}" name="IT: Capítulo Dois"/>
    <tableColumn id="144" xr3:uid="{932177A2-CE03-4F45-BBE0-4328E0089750}" name="Desejo de Matar"/>
    <tableColumn id="145" xr3:uid="{1816E17B-7BF0-404A-885B-27065CF4F082}" name="Viva: A Vida é uma Festa"/>
    <tableColumn id="146" xr3:uid="{7E713BC6-9A1A-410E-8B77-03AA59AAE449}" name="Um Sonho de Liberdade"/>
    <tableColumn id="147" xr3:uid="{306BB32F-ACCE-4901-BE4F-AD278EEF408F}" name="Herói por Encomenda"/>
    <tableColumn id="148" xr3:uid="{8A76114C-0B03-4907-8481-52FD2A5C1AE3}" name="O Hobbit: A Batalha dos Cinco Exércitos"/>
    <tableColumn id="149" xr3:uid="{7769967A-1C89-457F-9760-521CF1F3F6EA}" name="O Senhor dos Anéis: A Sociedade do Anel"/>
    <tableColumn id="150" xr3:uid="{326D094F-E205-4F62-AACB-9E4D68AE1437}" name="Top Gun: Maverick"/>
    <tableColumn id="151" xr3:uid="{3BE753F9-9A03-43A3-8577-8FDB8A48283E}" name="Os Vingadores: The Avengers"/>
    <tableColumn id="152" xr3:uid="{DD1CFF1D-D39B-4A3D-A9C7-B17B63E9BEFD}" name="A Profecia"/>
    <tableColumn id="153" xr3:uid="{50E76D64-33ED-43AA-A9EF-B5083CF6C95D}" name="A Pequena Sereia"/>
    <tableColumn id="154" xr3:uid="{D3F60F90-F601-4D2F-969B-3F92D778052F}" name="Creed III"/>
    <tableColumn id="155" xr3:uid="{3B1F896A-8CB6-448F-A62A-0B411EB63F39}" name="Titanic"/>
    <tableColumn id="156" xr3:uid="{5E1D4AF7-BD15-4F7B-B732-5F77F5462F5C}" name="Monstros S.A."/>
    <tableColumn id="157" xr3:uid="{D864D4D6-CBF3-4A11-80D3-CD4E59C512A8}" name="O Vingador do Futuro"/>
    <tableColumn id="158" xr3:uid="{8D63D873-4452-4B17-BDAA-FFA806F20EDB}" name="Venom: Tempo de Carnificina"/>
    <tableColumn id="159" xr3:uid="{E8A6BB8A-96AE-4AE9-90DD-5B2828666927}" name="Conta Comigo"/>
    <tableColumn id="160" xr3:uid="{CB75E334-3883-4859-8DCF-F568CF45A204}" name="A Freira"/>
    <tableColumn id="161" xr3:uid="{349EDC5C-8448-4AF2-9543-49C38AFA1485}" name="A Múmia"/>
    <tableColumn id="162" xr3:uid="{073EDACA-0493-41F3-9DDF-ECC7112BB00A}" name="As Crônicas de Nárnia: O Leão, a Feiticeira e o Guarda-Roupa"/>
    <tableColumn id="163" xr3:uid="{9FBB5DB5-EAC8-4833-888E-E34675B38582}" name="Piratas do Caribe: A Maldição do Pérola Negra"/>
    <tableColumn id="164" xr3:uid="{07B79608-9AB3-4B5F-8125-90AFF03F18DC}" name="Guardiões da Galáxia: Vol. 3"/>
    <tableColumn id="165" xr3:uid="{280560E4-2733-442F-9076-4E86CBF397FB}" name="Minions 2: A Origem de Gru"/>
    <tableColumn id="166" xr3:uid="{85CBD43E-2DA9-4A25-A505-AC35B2EC8040}" name="Pobres Criaturas"/>
    <tableColumn id="167" xr3:uid="{F581DC28-66E1-4A02-88A6-B7576A0C8FEB}" name="Pantera Negra: Wakanda para Sempre"/>
    <tableColumn id="168" xr3:uid="{DB6EA956-005A-4C92-B18E-709F2211C0AB}" name="Jurassic World: Domínio"/>
    <tableColumn id="169" xr3:uid="{C5428DAD-7C47-46A4-BC0E-2A0C133BC185}" name="Chinatown"/>
    <tableColumn id="170" xr3:uid="{F019771D-68CE-4963-8AB0-0FA98EC7845E}" name="Coração Satânico"/>
    <tableColumn id="171" xr3:uid="{2C80AFE1-4098-4BEE-A700-CD4D0D3E113A}" name="Shrek 2"/>
    <tableColumn id="172" xr3:uid="{8A1F80E9-77E1-4DEB-A887-D59FCE5C0001}" name="It: A Coisa"/>
    <tableColumn id="173" xr3:uid="{5263E7DF-C15A-41E0-8136-0FBC55BD5546}" name="Up: Altas Aventuras"/>
    <tableColumn id="174" xr3:uid="{450090BA-F776-49F3-B51E-BA0A9AC95731}" name="Toy Story: Um Mundo de Aventuras"/>
    <tableColumn id="175" xr3:uid="{D6198CC9-13A0-439E-B715-85F32F00DF1A}" name="Harry Potter e o Prisioneiro de Azkaban"/>
    <tableColumn id="176" xr3:uid="{7E75BC05-D0BA-4813-B950-32DCEF2C0B42}" name="Forrest Gump: O Contador de Histórias"/>
    <tableColumn id="177" xr3:uid="{C08E4D39-54A2-4A06-9401-CEACA8A77D31}" name="Os Caça-Fantasmas"/>
    <tableColumn id="178" xr3:uid="{3366D049-646A-4AB3-983A-8D3F1AD15BB1}" name="Napoleão"/>
    <tableColumn id="179" xr3:uid="{BF3F7059-0455-4E20-8384-90AA6B51502A}" name="O Cruel Ministério da Guerra"/>
    <tableColumn id="180" xr3:uid="{DB3CF1FA-1E84-4692-9978-111E995F63BA}" name="Fuga no Século 23"/>
    <tableColumn id="181" xr3:uid="{7583C38E-0EC7-4B39-A2B3-2B3CF1768FCE}" name="O Rei Leão"/>
    <tableColumn id="182" xr3:uid="{42825BCD-3910-4123-A929-78C7372FC53E}" name="Sonic 2: O Filme"/>
    <tableColumn id="183" xr3:uid="{E493CC64-3037-42FA-B1CD-4C3906D6868A}" name="Invocação do Mal"/>
    <tableColumn id="184" xr3:uid="{803CF025-66AF-49B2-9B9D-194446D6E858}" name="Até o Último Homem"/>
    <tableColumn id="185" xr3:uid="{73E8ABE4-EA5F-4406-9DD8-DB0A925593D9}" name="Assassinos da Lua das Flores"/>
    <tableColumn id="186" xr3:uid="{A5D4B6A0-4B88-4CEF-B023-AB162A379833}" name="Invocação do Mal 3: A Ordem do Demônio"/>
    <tableColumn id="187" xr3:uid="{FE553536-AA6D-421F-B605-6A80613DB5FA}" name="Shazam!"/>
    <tableColumn id="188" xr3:uid="{C3C63964-44B9-4120-A707-EF4F3E327DDF}" name="Corra!"/>
    <tableColumn id="189" xr3:uid="{C839F903-3FAD-46A4-96A9-A8F6FC46F700}" name="Jurassic World: Reino Ameaçado"/>
    <tableColumn id="190" xr3:uid="{E5D04587-D6A6-4437-944F-C4C30C82DD84}" name="Meu Malvado Favorito 2"/>
    <tableColumn id="191" xr3:uid="{8E0792DA-2775-41B9-A3E5-015213F7AD05}" name="A Guerra do Amanhã"/>
    <tableColumn id="192" xr3:uid="{12E3EB17-10F0-456B-BB1F-6A7FB4180563}" name="Mulher-Maravilha 1984"/>
    <tableColumn id="193" xr3:uid="{BB11C612-5CE7-4E89-AEBA-A8573604C39C}" name="Arranha-Céu: Coragem Sem Limite"/>
    <tableColumn id="194" xr3:uid="{693E5A2A-D616-49A2-86CB-9227A26A6C74}" name="Jogos Mortais X"/>
    <tableColumn id="195" xr3:uid="{0B186C00-20CD-449E-9D7F-0613F1DB8544}" name="Argylle: O Superespião"/>
    <tableColumn id="196" xr3:uid="{7CD01212-D7CE-48BE-B43E-33DF5A8B8395}" name="Star Trek: Sem Fronteiras"/>
    <tableColumn id="197" xr3:uid="{D062320C-58A1-4042-8536-EE0DFF72064B}" name="O Rei Leão2"/>
    <tableColumn id="198" xr3:uid="{772614AD-B61C-4BC2-9C2E-3FFDAAF9E61C}" name="O Segredo do Abismo"/>
    <tableColumn id="199" xr3:uid="{FD2D4595-6A0C-4722-92C4-D5489C0C3091}" name="Os Bons Companheiros"/>
    <tableColumn id="200" xr3:uid="{72FFE0C2-BE9C-4CCE-8081-9A3BC714C329}" name="Besouro Azul"/>
    <tableColumn id="201" xr3:uid="{45B1C2C6-D783-4A40-BE0E-4B972BC98D02}" name="Meu Amigo Robô"/>
    <tableColumn id="202" xr3:uid="{A8853D5F-676E-4CAE-A200-72346C6B4A6B}" name="Homem de Ferro 3"/>
    <tableColumn id="203" xr3:uid="{AF3DC8ED-F0BF-4B94-9094-F2C68E246755}" name="Thor: Amor e Trovão"/>
    <tableColumn id="204" xr3:uid="{874BC6BB-CB37-4821-9F94-044706232204}" name="Fúria Primitiva"/>
    <tableColumn id="205" xr3:uid="{7D5511B0-F3A6-42BE-95BE-F95D938B5ECD}" name="Harry Potter e o Cálice de Fogo"/>
    <tableColumn id="206" xr3:uid="{FB582773-6BA6-4C39-BE10-BF93851EFC00}" name="Planeta dos Macacos: A Origem"/>
    <tableColumn id="207" xr3:uid="{D92C30EA-9838-45C7-AA05-3C2201C7B81D}" name="A Experiência"/>
    <tableColumn id="208" xr3:uid="{44CD15A3-4B11-4F93-BDCF-0FE433105E8F}" name="Sing 2"/>
    <tableColumn id="209" xr3:uid="{5066A5A9-0581-4F03-87A3-2C3B44CD62D7}" name="O Senhor dos Anéis: O Retorno do Rei"/>
    <tableColumn id="210" xr3:uid="{3DA28655-E89D-44C4-B642-9048436EF881}" name="Creed II"/>
    <tableColumn id="211" xr3:uid="{A628F747-53A1-43F4-9773-BBBBDC5E4183}" name="Lady Bird - A Hora de Voar"/>
    <tableColumn id="212" xr3:uid="{204A4040-204C-4769-B3F6-F8646D2C993D}" name="Como Eu Era Antes de Você"/>
    <tableColumn id="213" xr3:uid="{43077B84-0C74-4226-95BD-C17574F6E8B7}" name="Anônimo"/>
    <tableColumn id="214" xr3:uid="{BE3113C1-1FEB-4D0B-91BD-A61E128AD08F}" name="Harry Potter e a Câmara Secreta"/>
    <tableColumn id="215" xr3:uid="{40AB4307-5FAD-4C54-901D-A1B5D5266E8E}" name="Gênio Indomável"/>
    <tableColumn id="216" xr3:uid="{5E7A12E6-AD9B-4832-A549-2E8CED0C3788}" name="A Chamada"/>
    <tableColumn id="217" xr3:uid="{28CF2BFC-BD67-4063-97EE-2F5BCD6BCBC1}" name="A Morte do Demônio: A Ascensão"/>
    <tableColumn id="218" xr3:uid="{C59954B1-CBE6-470F-B956-2B8A3A73F208}" name="Grease: Nos Tempos da Brilhantina"/>
    <tableColumn id="219" xr3:uid="{4E6B19EB-6AC2-47B7-8262-26F654D13C9B}" name="Harry Potter e as Relíquias da Morte - Parte 2"/>
    <tableColumn id="220" xr3:uid="{71772EB4-9319-462B-A6FD-C6785C1DD51C}" name="Guardiões da Galáxia - Vol. 2"/>
    <tableColumn id="221" xr3:uid="{947B618D-986A-4811-A6F9-C3EDCC62A6ED}" name="Meu Malvado Favorito 3"/>
    <tableColumn id="222" xr3:uid="{F56DB8E7-6F42-44FD-92B4-BF2F0FCB1CFA}" name="Piratas do Caribe: O Baú da Morte"/>
    <tableColumn id="223" xr3:uid="{FAAA5CAB-A8EF-4024-B4E8-6BF3BCFC83A5}" name="Cinquenta Tons de Cinza"/>
    <tableColumn id="224" xr3:uid="{19E862F5-588D-46AE-A0BF-CA9333970C04}" name="A Garota de Miller"/>
    <tableColumn id="225" xr3:uid="{A2C2374B-CF2B-48F0-9DD0-0D6B0D7E1997}" name="Chappie"/>
    <tableColumn id="226" xr3:uid="{F0896163-0218-452F-BD7A-F92B6B13AFFF}" name="Harry Potter e o Enigma do Príncip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62558A7-D032-44F7-B2D8-165466F80A3E}" name="Tabela8" displayName="Tabela8" ref="D1:S117" totalsRowShown="0" headerRowDxfId="17">
  <autoFilter ref="D1:S117" xr:uid="{E62558A7-D032-44F7-B2D8-165466F80A3E}"/>
  <tableColumns count="16">
    <tableColumn id="1" xr3:uid="{A5223A08-182F-46BD-ABC8-237DCE9E0899}" name="História"/>
    <tableColumn id="2" xr3:uid="{FEB4F140-758F-43DE-B5B0-8A66663F11FF}" name="Música"/>
    <tableColumn id="3" xr3:uid="{6E09C392-F5CB-4304-8E3D-C37C46DC380B}" name="Suspense"/>
    <tableColumn id="4" xr3:uid="{2D7E4904-47F5-4C4B-80E8-8EA3E80FAAE6}" name="Romance"/>
    <tableColumn id="5" xr3:uid="{53816E25-F765-4C25-8D83-BA16629AC183}" name="Mistério"/>
    <tableColumn id="6" xr3:uid="{D7D61366-A362-4BF5-839E-FEAAAE3ADE91}" name="Terror"/>
    <tableColumn id="7" xr3:uid="{EFB97F78-47CF-41FE-90FA-81A95966826A}" name="Animação"/>
    <tableColumn id="8" xr3:uid="{D8CE4255-E7E9-4ED5-9052-D79483592792}" name="Guerra"/>
    <tableColumn id="9" xr3:uid="{974E85D0-4D99-43D4-B013-6B05F0BAFF6E}" name="Fantasia"/>
    <tableColumn id="10" xr3:uid="{028CB27B-35D7-41F1-B764-047DD7538551}" name="Crime"/>
    <tableColumn id="11" xr3:uid="{D8AA8823-1333-43F5-9DDC-0DC1AB2F35C1}" name="Drama"/>
    <tableColumn id="12" xr3:uid="{3F06B008-5ACB-46AF-805D-7EE4214AE606}" name="Família"/>
    <tableColumn id="13" xr3:uid="{9591EA20-57A1-40B5-AE55-D5405E4FA0A6}" name="Ação" dataDxfId="16"/>
    <tableColumn id="14" xr3:uid="{D440E6C7-3339-40F4-9329-2AB9FD871B74}" name="Aventura"/>
    <tableColumn id="15" xr3:uid="{039388F3-FBC6-45A9-A62E-2DFACEE2E6CF}" name="Ficção científica"/>
    <tableColumn id="16" xr3:uid="{0C8E8C1C-61F4-4798-8CDB-41A52ACB8EC9}" name="Comédi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A65C1C9-BEFA-40D3-A129-874C27BE12F8}" name="Tabela_História" displayName="Tabela_História" ref="A1:I7" totalsRowShown="0" tableBorderDxfId="15">
  <autoFilter ref="A1:I7" xr:uid="{EA65C1C9-BEFA-40D3-A129-874C27BE12F8}"/>
  <tableColumns count="9">
    <tableColumn id="1" xr3:uid="{A19B1A52-6695-40A7-9E33-440551A9DFE1}" name="História" dataDxfId="14"/>
    <tableColumn id="2" xr3:uid="{84FA9655-64F1-47C4-A3F5-7568D419727F}" name="ano de estreia">
      <calculatedColumnFormula array="1">INDIRECT("Filmes!B"&amp;(MATCH(A2,Filmes!$A$2:$A$226,0)+1))</calculatedColumnFormula>
    </tableColumn>
    <tableColumn id="3" xr3:uid="{A0ED17D3-098C-42E4-8377-38A846D6975F}" name="classificação">
      <calculatedColumnFormula array="1">INDIRECT("Filmes!C"&amp;(MATCH(A2,Filmes!$A$2:$A$226,0)+1))</calculatedColumnFormula>
    </tableColumn>
    <tableColumn id="4" xr3:uid="{A8716E97-2B8F-48AA-B1AB-CB156844E0D0}" name="avaliação">
      <calculatedColumnFormula array="1">INDIRECT("Filmes!D"&amp;(MATCH(A2,Filmes!$A$2:$A$226,0)+1))</calculatedColumnFormula>
    </tableColumn>
    <tableColumn id="5" xr3:uid="{19413937-7DB4-42E9-88EE-DB181B2C1D2C}" name="nota das resenhas">
      <calculatedColumnFormula array="1">INDIRECT("Filmes!E"&amp;(MATCH(A2,Filmes!$A$2:$A$226,0)+1))</calculatedColumnFormula>
    </tableColumn>
    <tableColumn id="6" xr3:uid="{B421E45E-698B-445B-A8C1-1443312F3988}" name="orçamento">
      <calculatedColumnFormula array="1">INDIRECT("Filmes!F"&amp;(MATCH(A2,Filmes!$A$2:$A$226,0)+1))</calculatedColumnFormula>
    </tableColumn>
    <tableColumn id="7" xr3:uid="{DBCAF64B-B6A4-4019-837C-D700C17F8912}" name="receita">
      <calculatedColumnFormula array="1">INDIRECT("Filmes!G"&amp;(MATCH(A2,Filmes!$A$2:$A$226,0)+1))</calculatedColumnFormula>
    </tableColumn>
    <tableColumn id="8" xr3:uid="{DE783AC7-A6C0-4C88-8131-FF0F1CAB9EB3}" name="lucro bruto">
      <calculatedColumnFormula array="1">INDIRECT("Filmes!H"&amp;(MATCH(A2,Filmes!$A$2:$A$226,0)+1))</calculatedColumnFormula>
    </tableColumn>
    <tableColumn id="9" xr3:uid="{C9C7E0D9-3419-4D62-8388-F03072A8DD90}" name="retorno">
      <calculatedColumnFormula array="1">INDIRECT("Filmes!I"&amp;(MATCH(A2,Filmes!$A$2:$A$226,0)+1))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D1DDE7B-E024-4766-ADE9-54C7EEBDE7DB}" name="Tabela_Música" displayName="Tabela_Música" ref="A9:I11" totalsRowShown="0">
  <autoFilter ref="A9:I11" xr:uid="{5D1DDE7B-E024-4766-ADE9-54C7EEBDE7DB}"/>
  <tableColumns count="9">
    <tableColumn id="1" xr3:uid="{821E3497-C8DE-4C03-AB4E-FF53741FED6A}" name="Música"/>
    <tableColumn id="2" xr3:uid="{FDF582FF-A480-4126-9CAF-5CB925CEAB7D}" name="ano de estreia">
      <calculatedColumnFormula array="1">INDIRECT("Filmes!B"&amp;(MATCH(A10,Filmes!$A$2:$A$226,0)+1))</calculatedColumnFormula>
    </tableColumn>
    <tableColumn id="3" xr3:uid="{12F451D7-DF64-401E-AB87-F5D0F0DBAE4D}" name="classificação">
      <calculatedColumnFormula array="1">INDIRECT("Filmes!C"&amp;(MATCH(A10,Filmes!$A$2:$A$226,0)+1))</calculatedColumnFormula>
    </tableColumn>
    <tableColumn id="4" xr3:uid="{527A4C36-42A2-488F-A455-F4B6711F3349}" name="avaliação">
      <calculatedColumnFormula array="1">INDIRECT("Filmes!D"&amp;(MATCH(A10,Filmes!$A$2:$A$226,0)+1))</calculatedColumnFormula>
    </tableColumn>
    <tableColumn id="5" xr3:uid="{B2D35A84-AA80-4C89-AF9D-F5C5B5C34EF3}" name="nota das resenhas">
      <calculatedColumnFormula array="1">INDIRECT("Filmes!E"&amp;(MATCH(A10,Filmes!$A$2:$A$226,0)+1))</calculatedColumnFormula>
    </tableColumn>
    <tableColumn id="6" xr3:uid="{7A9F659C-0529-4A12-AF53-B48FA80FE453}" name="orçamento">
      <calculatedColumnFormula array="1">INDIRECT("Filmes!F"&amp;(MATCH(A10,Filmes!$A$2:$A$226,0)+1))</calculatedColumnFormula>
    </tableColumn>
    <tableColumn id="7" xr3:uid="{6B86C0B3-DCB9-434A-9040-F81AF80DFF35}" name="receita">
      <calculatedColumnFormula array="1">INDIRECT("Filmes!G"&amp;(MATCH(A10,Filmes!$A$2:$A$226,0)+1))</calculatedColumnFormula>
    </tableColumn>
    <tableColumn id="8" xr3:uid="{FCCA568D-9D28-4009-B16F-0B2B49261075}" name="lucro bruto">
      <calculatedColumnFormula array="1">INDIRECT("Filmes!H"&amp;(MATCH(A10,Filmes!$A$2:$A$226,0)+1))</calculatedColumnFormula>
    </tableColumn>
    <tableColumn id="9" xr3:uid="{F461CCEE-13AF-43D5-84B3-2B2AF0EBB389}" name="retorno">
      <calculatedColumnFormula array="1">INDIRECT("Filmes!I"&amp;(MATCH(A10,Filmes!$A$2:$A$226,0)+1))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F339BDA-CF76-4CC8-B77B-F17586F50FE4}" name="Tabela_Suspense" displayName="Tabela_Suspense" ref="A13:I66" totalsRowShown="0">
  <autoFilter ref="A13:I66" xr:uid="{2F339BDA-CF76-4CC8-B77B-F17586F50FE4}"/>
  <tableColumns count="9">
    <tableColumn id="1" xr3:uid="{C7D2551C-DC0D-4881-826F-BC1751660951}" name="Suspense" dataDxfId="13"/>
    <tableColumn id="2" xr3:uid="{4BA4D6B8-16CC-4803-BAB5-F6C57FF7026B}" name="ano de estreia">
      <calculatedColumnFormula array="1">INDIRECT("Filmes!B"&amp;(MATCH(A14,Filmes!$A$2:$A$226,0)+1))</calculatedColumnFormula>
    </tableColumn>
    <tableColumn id="3" xr3:uid="{5617A9E8-1F31-4FE0-A798-51BD03D04591}" name="classificação">
      <calculatedColumnFormula array="1">INDIRECT("Filmes!C"&amp;(MATCH(A14,Filmes!$A$2:$A$226,0)+1))</calculatedColumnFormula>
    </tableColumn>
    <tableColumn id="4" xr3:uid="{0DD3726B-D123-4CCC-882B-520AC61ED9FB}" name="avaliação">
      <calculatedColumnFormula array="1">INDIRECT("Filmes!D"&amp;(MATCH(A14,Filmes!$A$2:$A$226,0)+1))</calculatedColumnFormula>
    </tableColumn>
    <tableColumn id="5" xr3:uid="{88CC544D-8860-4735-9FCB-2A2AA65ACF2B}" name="nota das resenhas">
      <calculatedColumnFormula array="1">INDIRECT("Filmes!E"&amp;(MATCH(A14,Filmes!$A$2:$A$226,0)+1))</calculatedColumnFormula>
    </tableColumn>
    <tableColumn id="6" xr3:uid="{142E6627-6070-413D-9047-0CC3F0267BAD}" name="orçamento">
      <calculatedColumnFormula array="1">INDIRECT("Filmes!F"&amp;(MATCH(A14,Filmes!$A$2:$A$226,0)+1))</calculatedColumnFormula>
    </tableColumn>
    <tableColumn id="7" xr3:uid="{CD1D60B5-E208-47FD-B9CD-E41EF031AB18}" name="receita">
      <calculatedColumnFormula array="1">INDIRECT("Filmes!G"&amp;(MATCH(A14,Filmes!$A$2:$A$226,0)+1))</calculatedColumnFormula>
    </tableColumn>
    <tableColumn id="8" xr3:uid="{D90C58D8-5902-4F0C-8CC5-C1CA76DC5D76}" name="lucro bruto">
      <calculatedColumnFormula array="1">INDIRECT("Filmes!H"&amp;(MATCH(A14,Filmes!$A$2:$A$226,0)+1))</calculatedColumnFormula>
    </tableColumn>
    <tableColumn id="9" xr3:uid="{9630E655-CC6D-4848-8468-CC2628E00BAD}" name="retorno">
      <calculatedColumnFormula array="1">INDIRECT("Filmes!I"&amp;(MATCH(A14,Filmes!$A$2:$A$226,0)+1))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FC323CB-0905-4E5E-89EA-032AF18F397F}" name="Tabela_Romance" displayName="Tabela_Romance" ref="A68:I80" totalsRowShown="0">
  <autoFilter ref="A68:I80" xr:uid="{FFC323CB-0905-4E5E-89EA-032AF18F397F}"/>
  <tableColumns count="9">
    <tableColumn id="1" xr3:uid="{45965C2D-C19B-4DEC-A556-D8CB5BE539AB}" name="Romance" dataDxfId="12"/>
    <tableColumn id="2" xr3:uid="{61AE7727-FF29-4F6A-A097-7CADB4712A8B}" name="ano de estreia">
      <calculatedColumnFormula array="1">INDIRECT("Filmes!B"&amp;(MATCH(A69,Filmes!$A$2:$A$226,0)+1))</calculatedColumnFormula>
    </tableColumn>
    <tableColumn id="3" xr3:uid="{2D1ED232-1624-460A-84DD-ACCEDDD6824C}" name="classificação">
      <calculatedColumnFormula array="1">INDIRECT("Filmes!C"&amp;(MATCH(A69,Filmes!$A$2:$A$226,0)+1))</calculatedColumnFormula>
    </tableColumn>
    <tableColumn id="4" xr3:uid="{9B125422-8228-4E51-A5ED-65ADB2164EA2}" name="avaliação">
      <calculatedColumnFormula array="1">INDIRECT("Filmes!D"&amp;(MATCH(A69,Filmes!$A$2:$A$226,0)+1))</calculatedColumnFormula>
    </tableColumn>
    <tableColumn id="5" xr3:uid="{A42C01C7-29F2-4A2D-AF5E-AEE30B78AC50}" name="nota das resenhas">
      <calculatedColumnFormula array="1">INDIRECT("Filmes!E"&amp;(MATCH(A69,Filmes!$A$2:$A$226,0)+1))</calculatedColumnFormula>
    </tableColumn>
    <tableColumn id="6" xr3:uid="{B706E924-9BF5-44A7-9B9B-B5D256BEE8E0}" name="orçamento">
      <calculatedColumnFormula array="1">INDIRECT("Filmes!F"&amp;(MATCH(A69,Filmes!$A$2:$A$226,0)+1))</calculatedColumnFormula>
    </tableColumn>
    <tableColumn id="7" xr3:uid="{DBF5F571-68BC-4711-A9C8-5E1FA6176A16}" name="receita">
      <calculatedColumnFormula array="1">INDIRECT("Filmes!G"&amp;(MATCH(A69,Filmes!$A$2:$A$226,0)+1))</calculatedColumnFormula>
    </tableColumn>
    <tableColumn id="8" xr3:uid="{58578300-0646-4949-8D46-52A9FB3C7E01}" name="lucro bruto">
      <calculatedColumnFormula array="1">INDIRECT("Filmes!H"&amp;(MATCH(A69,Filmes!$A$2:$A$226,0)+1))</calculatedColumnFormula>
    </tableColumn>
    <tableColumn id="9" xr3:uid="{37938DAD-8142-4361-82F6-67DE9C2C5A95}" name="retorno">
      <calculatedColumnFormula array="1">INDIRECT("Filmes!I"&amp;(MATCH(A69,Filmes!$A$2:$A$226,0)+1))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6E2C463-B8D4-4DC8-905A-14D7EAF9AD18}" name="Tabela_Mistério" displayName="Tabela_Mistério" ref="A82:I99" totalsRowShown="0">
  <autoFilter ref="A82:I99" xr:uid="{D6E2C463-B8D4-4DC8-905A-14D7EAF9AD18}"/>
  <tableColumns count="9">
    <tableColumn id="1" xr3:uid="{7EAADBE4-B12A-481D-AB67-08EFF941B4BE}" name="Mistério" dataDxfId="11"/>
    <tableColumn id="2" xr3:uid="{8F8A21BC-7E5A-46BE-9E45-14FAE1B5DC88}" name="ano de estreia">
      <calculatedColumnFormula array="1">INDIRECT("Filmes!B"&amp;(MATCH(A83,Filmes!$A$2:$A$226,0)+1))</calculatedColumnFormula>
    </tableColumn>
    <tableColumn id="3" xr3:uid="{33BA42A6-3499-44F5-B27D-CABAE62C97CB}" name="classificação">
      <calculatedColumnFormula array="1">INDIRECT("Filmes!C"&amp;(MATCH(A83,Filmes!$A$2:$A$226,0)+1))</calculatedColumnFormula>
    </tableColumn>
    <tableColumn id="4" xr3:uid="{0232FCA2-67BF-4A64-8EC3-A5EE7CBE0AE2}" name="avaliação">
      <calculatedColumnFormula array="1">INDIRECT("Filmes!D"&amp;(MATCH(A83,Filmes!$A$2:$A$226,0)+1))</calculatedColumnFormula>
    </tableColumn>
    <tableColumn id="5" xr3:uid="{CB6BF711-D519-404C-AFF9-85C86E605788}" name="nota das resenhas">
      <calculatedColumnFormula array="1">INDIRECT("Filmes!E"&amp;(MATCH(A83,Filmes!$A$2:$A$226,0)+1))</calculatedColumnFormula>
    </tableColumn>
    <tableColumn id="6" xr3:uid="{CB81570B-E078-41CE-B448-DB3A9A4F5AFE}" name="orçamento">
      <calculatedColumnFormula array="1">INDIRECT("Filmes!F"&amp;(MATCH(A83,Filmes!$A$2:$A$226,0)+1))</calculatedColumnFormula>
    </tableColumn>
    <tableColumn id="7" xr3:uid="{E8C033C3-07B7-49C9-A140-25A18F19E41F}" name="receita">
      <calculatedColumnFormula array="1">INDIRECT("Filmes!G"&amp;(MATCH(A83,Filmes!$A$2:$A$226,0)+1))</calculatedColumnFormula>
    </tableColumn>
    <tableColumn id="8" xr3:uid="{E0E42D5B-AEDB-486D-964A-D8E2D63A8BE3}" name="lucro bruto">
      <calculatedColumnFormula array="1">INDIRECT("Filmes!H"&amp;(MATCH(A83,Filmes!$A$2:$A$226,0)+1))</calculatedColumnFormula>
    </tableColumn>
    <tableColumn id="9" xr3:uid="{654E676F-5794-48A4-8FD8-78CE77E9341F}" name="retorno">
      <calculatedColumnFormula array="1">INDIRECT("Filmes!I"&amp;(MATCH(A83,Filmes!$A$2:$A$226,0)+1))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ED6DA8A-33D2-42E2-848C-DBE4EC2741D0}" name="Tabela_Terror" displayName="Tabela_Terror" ref="A101:I134" totalsRowShown="0">
  <autoFilter ref="A101:I134" xr:uid="{5ED6DA8A-33D2-42E2-848C-DBE4EC2741D0}"/>
  <tableColumns count="9">
    <tableColumn id="1" xr3:uid="{82E42129-6102-453B-8413-CF107502BED1}" name="Terror" dataDxfId="10"/>
    <tableColumn id="2" xr3:uid="{DBF3D30A-8D54-4ECF-902C-C1728B7BA289}" name="ano de estreia">
      <calculatedColumnFormula array="1">INDIRECT("Filmes!B"&amp;(MATCH(A102,Filmes!$A$2:$A$226,0)+1))</calculatedColumnFormula>
    </tableColumn>
    <tableColumn id="3" xr3:uid="{91E4BA51-A20E-46D0-B4DD-A68D93C6D186}" name="classificação">
      <calculatedColumnFormula array="1">INDIRECT("Filmes!C"&amp;(MATCH(A102,Filmes!$A$2:$A$226,0)+1))</calculatedColumnFormula>
    </tableColumn>
    <tableColumn id="4" xr3:uid="{F214423D-AAA1-449C-A24E-4EFF29ED9F22}" name="avaliação">
      <calculatedColumnFormula array="1">INDIRECT("Filmes!D"&amp;(MATCH(A102,Filmes!$A$2:$A$226,0)+1))</calculatedColumnFormula>
    </tableColumn>
    <tableColumn id="5" xr3:uid="{8B624434-604D-4B07-B23C-8A38E09FBB03}" name="nota das resenhas">
      <calculatedColumnFormula array="1">INDIRECT("Filmes!E"&amp;(MATCH(A102,Filmes!$A$2:$A$226,0)+1))</calculatedColumnFormula>
    </tableColumn>
    <tableColumn id="6" xr3:uid="{BD8D32CB-B36B-4CF7-A82E-853E294BF880}" name="orçamento">
      <calculatedColumnFormula array="1">INDIRECT("Filmes!F"&amp;(MATCH(A102,Filmes!$A$2:$A$226,0)+1))</calculatedColumnFormula>
    </tableColumn>
    <tableColumn id="7" xr3:uid="{9F76D847-B2F3-4BCF-9219-A55E35E90CA7}" name="receita">
      <calculatedColumnFormula array="1">INDIRECT("Filmes!G"&amp;(MATCH(A102,Filmes!$A$2:$A$226,0)+1))</calculatedColumnFormula>
    </tableColumn>
    <tableColumn id="8" xr3:uid="{96AAC86F-F35A-4120-BE71-F77BEB5231DA}" name="lucro bruto">
      <calculatedColumnFormula array="1">INDIRECT("Filmes!H"&amp;(MATCH(A102,Filmes!$A$2:$A$226,0)+1))</calculatedColumnFormula>
    </tableColumn>
    <tableColumn id="9" xr3:uid="{4CB35BDB-045E-4372-BE04-30BC631EEE29}" name="retorno">
      <calculatedColumnFormula array="1">INDIRECT("Filmes!I"&amp;(MATCH(A102,Filmes!$A$2:$A$226,0)+1))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476314-CEE4-4019-91E9-3080EA6F97E8}" name="Tabela_Animação" displayName="Tabela_Animação" ref="A136:I165" totalsRowShown="0">
  <autoFilter ref="A136:I165" xr:uid="{C2476314-CEE4-4019-91E9-3080EA6F97E8}"/>
  <tableColumns count="9">
    <tableColumn id="1" xr3:uid="{B916E074-52B7-4769-BAC0-17949E561AA2}" name="Animação" dataDxfId="9"/>
    <tableColumn id="2" xr3:uid="{51700C31-B154-461F-901D-4E15080233EE}" name="ano de estreia">
      <calculatedColumnFormula array="1">INDIRECT("Filmes!B"&amp;(MATCH(A137,Filmes!$A$2:$A$226,0)+1))</calculatedColumnFormula>
    </tableColumn>
    <tableColumn id="3" xr3:uid="{6ECFE43A-91AD-4082-864E-72617CC8497D}" name="classificação">
      <calculatedColumnFormula array="1">INDIRECT("Filmes!C"&amp;(MATCH(A137,Filmes!$A$2:$A$226,0)+1))</calculatedColumnFormula>
    </tableColumn>
    <tableColumn id="4" xr3:uid="{DCB6205C-8588-41DA-9241-9613F0236E30}" name="avaliação">
      <calculatedColumnFormula array="1">INDIRECT("Filmes!D"&amp;(MATCH(A137,Filmes!$A$2:$A$226,0)+1))</calculatedColumnFormula>
    </tableColumn>
    <tableColumn id="5" xr3:uid="{A3168047-EA99-4F70-B410-DD80795144BF}" name="nota das resenhas">
      <calculatedColumnFormula array="1">INDIRECT("Filmes!E"&amp;(MATCH(A137,Filmes!$A$2:$A$226,0)+1))</calculatedColumnFormula>
    </tableColumn>
    <tableColumn id="6" xr3:uid="{807782C0-431B-46A0-BB0C-7F1A7F393098}" name="orçamento">
      <calculatedColumnFormula array="1">INDIRECT("Filmes!F"&amp;(MATCH(A137,Filmes!$A$2:$A$226,0)+1))</calculatedColumnFormula>
    </tableColumn>
    <tableColumn id="7" xr3:uid="{0A6A71A0-6FBD-41A4-A325-68557BBC3981}" name="receita">
      <calculatedColumnFormula array="1">INDIRECT("Filmes!G"&amp;(MATCH(A137,Filmes!$A$2:$A$226,0)+1))</calculatedColumnFormula>
    </tableColumn>
    <tableColumn id="8" xr3:uid="{01617474-4741-4A14-837D-9E49C7AAFD2A}" name="lucro bruto">
      <calculatedColumnFormula array="1">INDIRECT("Filmes!H"&amp;(MATCH(A137,Filmes!$A$2:$A$226,0)+1))</calculatedColumnFormula>
    </tableColumn>
    <tableColumn id="9" xr3:uid="{7F2F1C48-0F03-43E8-8B9A-4D6F7D4D3579}" name="retorno">
      <calculatedColumnFormula array="1">INDIRECT("Filmes!I"&amp;(MATCH(A137,Filmes!$A$2:$A$226,0)+1))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9BFE148-4D73-4B0F-8126-66B48B286CD2}" name="Tabela_Guerra" displayName="Tabela_Guerra" ref="A167:I173" totalsRowShown="0">
  <autoFilter ref="A167:I173" xr:uid="{49BFE148-4D73-4B0F-8126-66B48B286CD2}"/>
  <tableColumns count="9">
    <tableColumn id="1" xr3:uid="{E609FC12-532A-4B41-AB15-A39CA0169A71}" name="Guerra" dataDxfId="8"/>
    <tableColumn id="2" xr3:uid="{21FF4E4C-5D3D-41E8-8ECD-9E3930B9A6AC}" name="ano de estreia">
      <calculatedColumnFormula array="1">INDIRECT("Filmes!B"&amp;(MATCH(A168,Filmes!$A$2:$A$226,0)+1))</calculatedColumnFormula>
    </tableColumn>
    <tableColumn id="3" xr3:uid="{672061F2-F11B-4981-A7A1-91AEF4ED9758}" name="classificação">
      <calculatedColumnFormula array="1">INDIRECT("Filmes!C"&amp;(MATCH(A168,Filmes!$A$2:$A$226,0)+1))</calculatedColumnFormula>
    </tableColumn>
    <tableColumn id="4" xr3:uid="{E7E44A7C-64AD-42BC-A429-9ED09F5C6906}" name="avaliação">
      <calculatedColumnFormula array="1">INDIRECT("Filmes!D"&amp;(MATCH(A168,Filmes!$A$2:$A$226,0)+1))</calculatedColumnFormula>
    </tableColumn>
    <tableColumn id="5" xr3:uid="{99A3EA99-0D41-4AD3-BEBD-DD6CFE9A2079}" name="nota das resenhas">
      <calculatedColumnFormula array="1">INDIRECT("Filmes!E"&amp;(MATCH(A168,Filmes!$A$2:$A$226,0)+1))</calculatedColumnFormula>
    </tableColumn>
    <tableColumn id="6" xr3:uid="{CCF37F37-4B23-4BD3-B33A-66469B076FAB}" name="orçamento">
      <calculatedColumnFormula array="1">INDIRECT("Filmes!F"&amp;(MATCH(A168,Filmes!$A$2:$A$226,0)+1))</calculatedColumnFormula>
    </tableColumn>
    <tableColumn id="7" xr3:uid="{8E9133B9-6FCA-4C0C-A336-3FB05A1298CC}" name="receita">
      <calculatedColumnFormula array="1">INDIRECT("Filmes!G"&amp;(MATCH(A168,Filmes!$A$2:$A$226,0)+1))</calculatedColumnFormula>
    </tableColumn>
    <tableColumn id="8" xr3:uid="{DDAF04BA-DA4F-419A-B190-0E1E8C325B68}" name="lucro bruto">
      <calculatedColumnFormula array="1">INDIRECT("Filmes!H"&amp;(MATCH(A168,Filmes!$A$2:$A$226,0)+1))</calculatedColumnFormula>
    </tableColumn>
    <tableColumn id="9" xr3:uid="{888CEB32-42EB-4D7D-A2AE-484CFD582F7C}" name="retorno">
      <calculatedColumnFormula array="1">INDIRECT("Filmes!I"&amp;(MATCH(A168,Filmes!$A$2:$A$226,0)+1))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A3CF170-C5E4-426F-A0F9-723E091B842F}" name="Tabela_Fantasia" displayName="Tabela_Fantasia" ref="A175:I216" totalsRowShown="0">
  <autoFilter ref="A175:I216" xr:uid="{3A3CF170-C5E4-426F-A0F9-723E091B842F}"/>
  <tableColumns count="9">
    <tableColumn id="1" xr3:uid="{00D43AD3-FE5F-4AC1-BC82-4FD7F1D35BD2}" name="Fantasia" dataDxfId="7"/>
    <tableColumn id="2" xr3:uid="{32CAADA1-1028-485C-AF61-A9B6B60D72F4}" name="ano de estreia">
      <calculatedColumnFormula array="1">INDIRECT("Filmes!B"&amp;(MATCH(A176,Filmes!$A$2:$A$226,0)+1))</calculatedColumnFormula>
    </tableColumn>
    <tableColumn id="3" xr3:uid="{2067B2BD-00A6-4EFA-B0FD-DB7AB5643EDC}" name="classificação">
      <calculatedColumnFormula array="1">INDIRECT("Filmes!C"&amp;(MATCH(A176,Filmes!$A$2:$A$226,0)+1))</calculatedColumnFormula>
    </tableColumn>
    <tableColumn id="4" xr3:uid="{7102C269-B968-4DD1-96D2-9A026DB8642B}" name="avaliação">
      <calculatedColumnFormula array="1">INDIRECT("Filmes!D"&amp;(MATCH(A176,Filmes!$A$2:$A$226,0)+1))</calculatedColumnFormula>
    </tableColumn>
    <tableColumn id="5" xr3:uid="{8B4D1799-C88E-45E6-9119-AA870DB07FB6}" name="nota das resenhas">
      <calculatedColumnFormula array="1">INDIRECT("Filmes!E"&amp;(MATCH(A176,Filmes!$A$2:$A$226,0)+1))</calculatedColumnFormula>
    </tableColumn>
    <tableColumn id="6" xr3:uid="{FBAA8F50-5610-4166-ADD4-18610F257400}" name="orçamento">
      <calculatedColumnFormula array="1">INDIRECT("Filmes!F"&amp;(MATCH(A176,Filmes!$A$2:$A$226,0)+1))</calculatedColumnFormula>
    </tableColumn>
    <tableColumn id="7" xr3:uid="{23A79FC0-EF30-4F50-8B33-AB7A4757669E}" name="receita">
      <calculatedColumnFormula array="1">INDIRECT("Filmes!G"&amp;(MATCH(A176,Filmes!$A$2:$A$226,0)+1))</calculatedColumnFormula>
    </tableColumn>
    <tableColumn id="8" xr3:uid="{D6A342DE-F1FC-496B-99EF-D2765D50B030}" name="lucro bruto">
      <calculatedColumnFormula array="1">INDIRECT("Filmes!H"&amp;(MATCH(A176,Filmes!$A$2:$A$226,0)+1))</calculatedColumnFormula>
    </tableColumn>
    <tableColumn id="9" xr3:uid="{580C4616-2423-458F-904B-5D41EB918BB2}" name="retorno">
      <calculatedColumnFormula array="1">INDIRECT("Filmes!I"&amp;(MATCH(A176,Filmes!$A$2:$A$226,0)+1))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2D4B647-80AC-4D24-9D28-B004C6FAB485}" name="Tabela_Crime" displayName="Tabela_Crime" ref="A218:I247" totalsRowShown="0">
  <autoFilter ref="A218:I247" xr:uid="{02D4B647-80AC-4D24-9D28-B004C6FAB485}"/>
  <tableColumns count="9">
    <tableColumn id="1" xr3:uid="{74C81743-A964-4E36-A4AD-5C171757F8B7}" name="Crime" dataDxfId="6"/>
    <tableColumn id="2" xr3:uid="{A83307BD-95BF-4F57-8F38-44B229A67611}" name="ano de estreia">
      <calculatedColumnFormula array="1">INDIRECT("Filmes!B"&amp;(MATCH(A219,Filmes!$A$2:$A$226,0)+1))</calculatedColumnFormula>
    </tableColumn>
    <tableColumn id="3" xr3:uid="{5CAFD5EF-7DC5-4EF9-A142-1051FAE86B54}" name="classificação">
      <calculatedColumnFormula array="1">INDIRECT("Filmes!C"&amp;(MATCH(A219,Filmes!$A$2:$A$226,0)+1))</calculatedColumnFormula>
    </tableColumn>
    <tableColumn id="4" xr3:uid="{D22CB5E4-38BC-485B-B6DA-CF2506BE9069}" name="avaliação">
      <calculatedColumnFormula array="1">INDIRECT("Filmes!D"&amp;(MATCH(A219,Filmes!$A$2:$A$226,0)+1))</calculatedColumnFormula>
    </tableColumn>
    <tableColumn id="5" xr3:uid="{688EE9B7-47D6-43A9-865A-52B4FCF102F3}" name="nota das resenhas">
      <calculatedColumnFormula array="1">INDIRECT("Filmes!E"&amp;(MATCH(A219,Filmes!$A$2:$A$226,0)+1))</calculatedColumnFormula>
    </tableColumn>
    <tableColumn id="6" xr3:uid="{A4678888-D20B-4134-B088-F6841E413464}" name="orçamento">
      <calculatedColumnFormula array="1">INDIRECT("Filmes!F"&amp;(MATCH(A219,Filmes!$A$2:$A$226,0)+1))</calculatedColumnFormula>
    </tableColumn>
    <tableColumn id="7" xr3:uid="{1BF8D647-AA0F-42F3-A293-89BA1C327D50}" name="receita">
      <calculatedColumnFormula array="1">INDIRECT("Filmes!G"&amp;(MATCH(A219,Filmes!$A$2:$A$226,0)+1))</calculatedColumnFormula>
    </tableColumn>
    <tableColumn id="8" xr3:uid="{03583829-8E7A-4837-BFEB-184C8D3456B6}" name="lucro bruto">
      <calculatedColumnFormula array="1">INDIRECT("Filmes!H"&amp;(MATCH(A219,Filmes!$A$2:$A$226,0)+1))</calculatedColumnFormula>
    </tableColumn>
    <tableColumn id="9" xr3:uid="{54EDA3BB-1C84-437C-B8F1-6243D7D33B4E}" name="retorno">
      <calculatedColumnFormula array="1">INDIRECT("Filmes!I"&amp;(MATCH(A219,Filmes!$A$2:$A$226,0)+1))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A4A7BE2-7C4A-4007-8454-E8168977840D}" name="Tabela_Drama" displayName="Tabela_Drama" ref="A249:I298" totalsRowShown="0">
  <autoFilter ref="A249:I298" xr:uid="{CA4A7BE2-7C4A-4007-8454-E8168977840D}"/>
  <tableColumns count="9">
    <tableColumn id="1" xr3:uid="{660EE7DE-DBFC-48A5-AF94-3A59BFF9DD1D}" name="Drama" dataDxfId="5"/>
    <tableColumn id="2" xr3:uid="{8D78C526-620A-41E1-85E7-CD082A86D1E3}" name="ano de estreia">
      <calculatedColumnFormula array="1">INDIRECT("Filmes!B"&amp;(MATCH(A250,Filmes!$A$2:$A$226,0)+1))</calculatedColumnFormula>
    </tableColumn>
    <tableColumn id="3" xr3:uid="{C61C0616-8F03-4147-BDDC-EDBD5D4D30F5}" name="classificação">
      <calculatedColumnFormula array="1">INDIRECT("Filmes!C"&amp;(MATCH(A250,Filmes!$A$2:$A$226,0)+1))</calculatedColumnFormula>
    </tableColumn>
    <tableColumn id="4" xr3:uid="{985CB4BF-F871-4EBF-84AA-664F403C1397}" name="avaliação">
      <calculatedColumnFormula array="1">INDIRECT("Filmes!D"&amp;(MATCH(A250,Filmes!$A$2:$A$226,0)+1))</calculatedColumnFormula>
    </tableColumn>
    <tableColumn id="5" xr3:uid="{00748182-66B6-4A3B-A6F4-F78231F38E08}" name="nota das resenhas">
      <calculatedColumnFormula array="1">INDIRECT("Filmes!E"&amp;(MATCH(A250,Filmes!$A$2:$A$226,0)+1))</calculatedColumnFormula>
    </tableColumn>
    <tableColumn id="6" xr3:uid="{22EA8EC7-9C11-46E6-A66D-A0C686CDAB1C}" name="orçamento">
      <calculatedColumnFormula array="1">INDIRECT("Filmes!F"&amp;(MATCH(A250,Filmes!$A$2:$A$226,0)+1))</calculatedColumnFormula>
    </tableColumn>
    <tableColumn id="7" xr3:uid="{70C85B50-0566-46B8-8E42-51E594A21B9C}" name="receita">
      <calculatedColumnFormula array="1">INDIRECT("Filmes!G"&amp;(MATCH(A250,Filmes!$A$2:$A$226,0)+1))</calculatedColumnFormula>
    </tableColumn>
    <tableColumn id="8" xr3:uid="{5354BFB8-B135-4129-88FD-E94CE3B68D0B}" name="lucro bruto">
      <calculatedColumnFormula array="1">INDIRECT("Filmes!H"&amp;(MATCH(A250,Filmes!$A$2:$A$226,0)+1))</calculatedColumnFormula>
    </tableColumn>
    <tableColumn id="9" xr3:uid="{F8A44D27-B259-4214-B2E6-A083BF05BC71}" name="retorno">
      <calculatedColumnFormula array="1">INDIRECT("Filmes!I"&amp;(MATCH(A250,Filmes!$A$2:$A$226,0)+1))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0E89C05-FBBE-4445-B819-26655DF66040}" name="Tabela_Família" displayName="Tabela_Família" ref="A300:I331" totalsRowShown="0">
  <autoFilter ref="A300:I331" xr:uid="{70E89C05-FBBE-4445-B819-26655DF66040}"/>
  <tableColumns count="9">
    <tableColumn id="1" xr3:uid="{235242BB-E76C-47E9-9B09-FEB38EA02AE8}" name="Família" dataDxfId="4"/>
    <tableColumn id="2" xr3:uid="{D0DF9C26-04B0-411F-8B47-7F88F80BF098}" name="ano de estreia">
      <calculatedColumnFormula array="1">INDIRECT("Filmes!B"&amp;(MATCH(A301,Filmes!$A$2:$A$226,0)+1))</calculatedColumnFormula>
    </tableColumn>
    <tableColumn id="3" xr3:uid="{DC4EE0A4-970D-4CB6-86A9-36CB872C95AF}" name="classificação">
      <calculatedColumnFormula array="1">INDIRECT("Filmes!C"&amp;(MATCH(A301,Filmes!$A$2:$A$226,0)+1))</calculatedColumnFormula>
    </tableColumn>
    <tableColumn id="4" xr3:uid="{FDB91D5A-A43A-4AA6-9A03-9C8382A57230}" name="avaliação">
      <calculatedColumnFormula array="1">INDIRECT("Filmes!D"&amp;(MATCH(A301,Filmes!$A$2:$A$226,0)+1))</calculatedColumnFormula>
    </tableColumn>
    <tableColumn id="5" xr3:uid="{1AF8FDFB-120C-459B-9BCE-E810B9700293}" name="nota das resenhas">
      <calculatedColumnFormula array="1">INDIRECT("Filmes!E"&amp;(MATCH(A301,Filmes!$A$2:$A$226,0)+1))</calculatedColumnFormula>
    </tableColumn>
    <tableColumn id="6" xr3:uid="{2EEEFF19-076C-4B9D-A65A-CE641A8A8B12}" name="orçamento">
      <calculatedColumnFormula array="1">INDIRECT("Filmes!F"&amp;(MATCH(A301,Filmes!$A$2:$A$226,0)+1))</calculatedColumnFormula>
    </tableColumn>
    <tableColumn id="7" xr3:uid="{B11D1D86-5FB7-4AFD-8B63-3873CFAEAD12}" name="receita">
      <calculatedColumnFormula array="1">INDIRECT("Filmes!G"&amp;(MATCH(A301,Filmes!$A$2:$A$226,0)+1))</calculatedColumnFormula>
    </tableColumn>
    <tableColumn id="8" xr3:uid="{1A2B24D5-91CD-48AE-B019-43E2E1BC3575}" name="lucro bruto">
      <calculatedColumnFormula array="1">INDIRECT("Filmes!H"&amp;(MATCH(A301,Filmes!$A$2:$A$226,0)+1))</calculatedColumnFormula>
    </tableColumn>
    <tableColumn id="9" xr3:uid="{7DEA717D-675F-47AB-AD14-DD1DB761A10D}" name="retorno">
      <calculatedColumnFormula array="1">INDIRECT("Filmes!I"&amp;(MATCH(A301,Filmes!$A$2:$A$226,0)+1))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292DD09-B741-4A5E-9DC7-E7D767DD95C2}" name="Tabela_Ação" displayName="Tabela_Ação" ref="A333:I449" totalsRowShown="0">
  <autoFilter ref="A333:I449" xr:uid="{D292DD09-B741-4A5E-9DC7-E7D767DD95C2}"/>
  <tableColumns count="9">
    <tableColumn id="1" xr3:uid="{0B664DD1-3992-45F0-A24B-519ADAC5A9B2}" name="Ação" dataDxfId="3"/>
    <tableColumn id="2" xr3:uid="{82007701-1834-4688-A4DF-C6975C116CF5}" name="ano de estreia">
      <calculatedColumnFormula array="1">INDIRECT("Filmes!B"&amp;(MATCH(A334,Filmes!$A$2:$A$226,0)+1))</calculatedColumnFormula>
    </tableColumn>
    <tableColumn id="3" xr3:uid="{B6939D0C-BD7D-46B0-8EF2-5879741E3595}" name="classificação">
      <calculatedColumnFormula array="1">INDIRECT("Filmes!C"&amp;(MATCH(A334,Filmes!$A$2:$A$226,0)+1))</calculatedColumnFormula>
    </tableColumn>
    <tableColumn id="4" xr3:uid="{8D3E911B-5DA6-447B-9C40-2086420AF128}" name="avaliação">
      <calculatedColumnFormula array="1">INDIRECT("Filmes!D"&amp;(MATCH(A334,Filmes!$A$2:$A$226,0)+1))</calculatedColumnFormula>
    </tableColumn>
    <tableColumn id="5" xr3:uid="{BB9EB1E9-9C34-4E5F-B032-65FAFB6514CF}" name="nota das resenhas">
      <calculatedColumnFormula array="1">INDIRECT("Filmes!E"&amp;(MATCH(A334,Filmes!$A$2:$A$226,0)+1))</calculatedColumnFormula>
    </tableColumn>
    <tableColumn id="6" xr3:uid="{930A30AC-3CDD-4A89-AB72-3E1C0552AAED}" name="orçamento">
      <calculatedColumnFormula array="1">INDIRECT("Filmes!F"&amp;(MATCH(A334,Filmes!$A$2:$A$226,0)+1))</calculatedColumnFormula>
    </tableColumn>
    <tableColumn id="7" xr3:uid="{CED38DAE-B09D-40C4-BBC3-C193CDDBE1BD}" name="receita">
      <calculatedColumnFormula array="1">INDIRECT("Filmes!G"&amp;(MATCH(A334,Filmes!$A$2:$A$226,0)+1))</calculatedColumnFormula>
    </tableColumn>
    <tableColumn id="8" xr3:uid="{1B3902C4-E629-46DF-A364-10D9840E0DCA}" name="lucro bruto">
      <calculatedColumnFormula array="1">INDIRECT("Filmes!H"&amp;(MATCH(A334,Filmes!$A$2:$A$226,0)+1))</calculatedColumnFormula>
    </tableColumn>
    <tableColumn id="9" xr3:uid="{D486037E-C3B9-4E75-AFE9-125F395C9139}" name="retorno">
      <calculatedColumnFormula array="1">INDIRECT("Filmes!I"&amp;(MATCH(A334,Filmes!$A$2:$A$226,0)+1))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0B51E58-41EA-41F2-A40F-73EBA68A2559}" name="Tabela_Aventura" displayName="Tabela_Aventura" ref="A451:I545" totalsRowShown="0">
  <autoFilter ref="A451:I545" xr:uid="{C0B51E58-41EA-41F2-A40F-73EBA68A2559}"/>
  <tableColumns count="9">
    <tableColumn id="1" xr3:uid="{5C51B013-432E-42DA-BA08-B78A28042036}" name="Aventura" dataDxfId="2"/>
    <tableColumn id="2" xr3:uid="{01074990-51AB-4826-92AC-5D4069149CD4}" name="ano de estreia">
      <calculatedColumnFormula array="1">INDIRECT("Filmes!B"&amp;(MATCH(A452,Filmes!$A$2:$A$226,0)+1))</calculatedColumnFormula>
    </tableColumn>
    <tableColumn id="3" xr3:uid="{4F1DBABC-C08A-4571-B554-445FA9DC7D71}" name="classificação">
      <calculatedColumnFormula array="1">INDIRECT("Filmes!C"&amp;(MATCH(A452,Filmes!$A$2:$A$226,0)+1))</calculatedColumnFormula>
    </tableColumn>
    <tableColumn id="4" xr3:uid="{AB5E0A3B-1D2F-48C6-8D9F-4A5494298E78}" name="avaliação">
      <calculatedColumnFormula array="1">INDIRECT("Filmes!D"&amp;(MATCH(A452,Filmes!$A$2:$A$226,0)+1))</calculatedColumnFormula>
    </tableColumn>
    <tableColumn id="5" xr3:uid="{C54482B4-53E5-4854-92CB-A5F9B5A457BE}" name="nota das resenhas">
      <calculatedColumnFormula array="1">INDIRECT("Filmes!E"&amp;(MATCH(A452,Filmes!$A$2:$A$226,0)+1))</calculatedColumnFormula>
    </tableColumn>
    <tableColumn id="6" xr3:uid="{379074DB-219E-4E5B-A4D9-43A74537A7F3}" name="orçamento">
      <calculatedColumnFormula array="1">INDIRECT("Filmes!F"&amp;(MATCH(A452,Filmes!$A$2:$A$226,0)+1))</calculatedColumnFormula>
    </tableColumn>
    <tableColumn id="7" xr3:uid="{114B4B78-B224-4FCD-95CC-79D8CB47F79E}" name="receita">
      <calculatedColumnFormula array="1">INDIRECT("Filmes!G"&amp;(MATCH(A452,Filmes!$A$2:$A$226,0)+1))</calculatedColumnFormula>
    </tableColumn>
    <tableColumn id="8" xr3:uid="{715D076F-6E12-4BC0-B856-110E2E956E66}" name="lucro bruto">
      <calculatedColumnFormula array="1">INDIRECT("Filmes!H"&amp;(MATCH(A452,Filmes!$A$2:$A$226,0)+1))</calculatedColumnFormula>
    </tableColumn>
    <tableColumn id="9" xr3:uid="{D2D791B2-1C19-47C8-8E7E-8DF501766989}" name="retorno">
      <calculatedColumnFormula array="1">INDIRECT("Filmes!I"&amp;(MATCH(A452,Filmes!$A$2:$A$226,0)+1))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112735DC-8CD7-4E79-8785-4AEA886AF5C7}" name="Tabela_FC" displayName="Tabela_FC" ref="A547:I620" totalsRowShown="0">
  <autoFilter ref="A547:I620" xr:uid="{112735DC-8CD7-4E79-8785-4AEA886AF5C7}"/>
  <tableColumns count="9">
    <tableColumn id="1" xr3:uid="{7B72467D-D772-4678-B29F-CE07E625DCAB}" name="Ficção científica" dataDxfId="1"/>
    <tableColumn id="2" xr3:uid="{489A470C-D10F-4907-8949-47453B16BEBB}" name="ano de estreia">
      <calculatedColumnFormula array="1">INDIRECT("Filmes!B"&amp;(MATCH(A548,Filmes!$A$2:$A$226,0)+1))</calculatedColumnFormula>
    </tableColumn>
    <tableColumn id="3" xr3:uid="{8B8182B9-AB44-433E-BF5B-07A1527D7E51}" name="classificação">
      <calculatedColumnFormula array="1">INDIRECT("Filmes!C"&amp;(MATCH(A548,Filmes!$A$2:$A$226,0)+1))</calculatedColumnFormula>
    </tableColumn>
    <tableColumn id="4" xr3:uid="{0248F114-8575-4E35-AEC8-AE4956D1EA54}" name="avaliação">
      <calculatedColumnFormula array="1">INDIRECT("Filmes!D"&amp;(MATCH(A548,Filmes!$A$2:$A$226,0)+1))</calculatedColumnFormula>
    </tableColumn>
    <tableColumn id="5" xr3:uid="{DFA77C32-AE6E-4552-B59A-E2A4648E09B3}" name="nota das resenhas">
      <calculatedColumnFormula array="1">INDIRECT("Filmes!E"&amp;(MATCH(A548,Filmes!$A$2:$A$226,0)+1))</calculatedColumnFormula>
    </tableColumn>
    <tableColumn id="6" xr3:uid="{F5251C87-F7E3-44EC-A95D-4E4CC405F20A}" name="orçamento">
      <calculatedColumnFormula array="1">INDIRECT("Filmes!F"&amp;(MATCH(A548,Filmes!$A$2:$A$226,0)+1))</calculatedColumnFormula>
    </tableColumn>
    <tableColumn id="7" xr3:uid="{FDCD1524-0CAB-4E74-B6D8-AFFAD51C9695}" name="receita">
      <calculatedColumnFormula array="1">INDIRECT("Filmes!G"&amp;(MATCH(A548,Filmes!$A$2:$A$226,0)+1))</calculatedColumnFormula>
    </tableColumn>
    <tableColumn id="8" xr3:uid="{94FA6458-5453-4735-97E6-207F653CF1E4}" name="lucro bruto">
      <calculatedColumnFormula array="1">INDIRECT("Filmes!H"&amp;(MATCH(A548,Filmes!$A$2:$A$226,0)+1))</calculatedColumnFormula>
    </tableColumn>
    <tableColumn id="9" xr3:uid="{1FBE06A9-1053-4B07-9698-15E56B1612B0}" name="retorno">
      <calculatedColumnFormula array="1">INDIRECT("Filmes!I"&amp;(MATCH(A548,Filmes!$A$2:$A$226,0)+1))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9D6074F-C199-4E2F-AFC3-C73186294E25}" name="Tabela_Comédia" displayName="Tabela_Comédia" ref="A622:I676" totalsRowShown="0">
  <autoFilter ref="A622:I676" xr:uid="{F9D6074F-C199-4E2F-AFC3-C73186294E25}"/>
  <tableColumns count="9">
    <tableColumn id="1" xr3:uid="{44137F32-2A4C-4FEF-8A02-77C658D46D8A}" name="Comédia" dataDxfId="0"/>
    <tableColumn id="2" xr3:uid="{A0138505-E407-4372-BEB2-5A29A1B13E1D}" name="ano de estreia">
      <calculatedColumnFormula array="1">INDIRECT("Filmes!B"&amp;(MATCH(A623,Filmes!$A$2:$A$226,0)+1))</calculatedColumnFormula>
    </tableColumn>
    <tableColumn id="3" xr3:uid="{5FA1AAE6-0E5E-4D13-9868-40866255F0F9}" name="classificação">
      <calculatedColumnFormula array="1">INDIRECT("Filmes!C"&amp;(MATCH(A623,Filmes!$A$2:$A$226,0)+1))</calculatedColumnFormula>
    </tableColumn>
    <tableColumn id="4" xr3:uid="{E2E17B01-467B-42DB-9141-0E9EF7278F07}" name="avaliação">
      <calculatedColumnFormula array="1">INDIRECT("Filmes!D"&amp;(MATCH(A623,Filmes!$A$2:$A$226,0)+1))</calculatedColumnFormula>
    </tableColumn>
    <tableColumn id="5" xr3:uid="{CA669455-6D6F-49B8-B04A-C2AE4949F5C8}" name="nota das resenhas">
      <calculatedColumnFormula array="1">INDIRECT("Filmes!E"&amp;(MATCH(A623,Filmes!$A$2:$A$226,0)+1))</calculatedColumnFormula>
    </tableColumn>
    <tableColumn id="6" xr3:uid="{EFB25557-4655-4184-8786-0DA5C120D01D}" name="orçamento">
      <calculatedColumnFormula array="1">INDIRECT("Filmes!F"&amp;(MATCH(A623,Filmes!$A$2:$A$226,0)+1))</calculatedColumnFormula>
    </tableColumn>
    <tableColumn id="7" xr3:uid="{1E4ECFC5-4C06-4283-A664-8375CFC7EE96}" name="receita">
      <calculatedColumnFormula array="1">INDIRECT("Filmes!G"&amp;(MATCH(A623,Filmes!$A$2:$A$226,0)+1))</calculatedColumnFormula>
    </tableColumn>
    <tableColumn id="8" xr3:uid="{76A80F07-613A-4D2D-80EE-90778BBE5A19}" name="lucro bruto">
      <calculatedColumnFormula array="1">INDIRECT("Filmes!H"&amp;(MATCH(A623,Filmes!$A$2:$A$226,0)+1))</calculatedColumnFormula>
    </tableColumn>
    <tableColumn id="9" xr3:uid="{EAED3292-8958-4095-A284-35BD69ECD3D4}" name="retorno">
      <calculatedColumnFormula array="1">INDIRECT("Filmes!I"&amp;(MATCH(A623,Filmes!$A$2:$A$226,0)+1))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13" Type="http://schemas.openxmlformats.org/officeDocument/2006/relationships/table" Target="../tables/table19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12" Type="http://schemas.openxmlformats.org/officeDocument/2006/relationships/table" Target="../tables/table18.xml"/><Relationship Id="rId2" Type="http://schemas.openxmlformats.org/officeDocument/2006/relationships/table" Target="../tables/table8.xml"/><Relationship Id="rId16" Type="http://schemas.openxmlformats.org/officeDocument/2006/relationships/table" Target="../tables/table22.xml"/><Relationship Id="rId1" Type="http://schemas.openxmlformats.org/officeDocument/2006/relationships/table" Target="../tables/table7.xml"/><Relationship Id="rId6" Type="http://schemas.openxmlformats.org/officeDocument/2006/relationships/table" Target="../tables/table12.xml"/><Relationship Id="rId11" Type="http://schemas.openxmlformats.org/officeDocument/2006/relationships/table" Target="../tables/table17.xml"/><Relationship Id="rId5" Type="http://schemas.openxmlformats.org/officeDocument/2006/relationships/table" Target="../tables/table11.xml"/><Relationship Id="rId15" Type="http://schemas.openxmlformats.org/officeDocument/2006/relationships/table" Target="../tables/table21.xml"/><Relationship Id="rId10" Type="http://schemas.openxmlformats.org/officeDocument/2006/relationships/table" Target="../tables/table16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Relationship Id="rId14" Type="http://schemas.openxmlformats.org/officeDocument/2006/relationships/table" Target="../tables/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57060-5CC3-4E9C-8177-D7B489A07C6F}">
  <dimension ref="A1:I226"/>
  <sheetViews>
    <sheetView topLeftCell="B1" zoomScale="81" zoomScaleNormal="145" workbookViewId="0">
      <selection activeCell="B10" sqref="B10"/>
    </sheetView>
  </sheetViews>
  <sheetFormatPr defaultRowHeight="14.4" x14ac:dyDescent="0.3"/>
  <cols>
    <col min="1" max="1" width="50.77734375" bestFit="1" customWidth="1"/>
    <col min="2" max="2" width="14.88671875" bestFit="1" customWidth="1"/>
    <col min="3" max="3" width="11.33203125" style="1" bestFit="1" customWidth="1"/>
    <col min="4" max="4" width="14.21875" bestFit="1" customWidth="1"/>
    <col min="5" max="5" width="18.6640625" style="3" bestFit="1" customWidth="1"/>
    <col min="6" max="6" width="19.6640625" style="3" bestFit="1" customWidth="1"/>
    <col min="7" max="7" width="18" bestFit="1" customWidth="1"/>
    <col min="8" max="8" width="21.5546875" bestFit="1" customWidth="1"/>
    <col min="9" max="9" width="8.88671875" style="1"/>
  </cols>
  <sheetData>
    <row r="1" spans="1:9" x14ac:dyDescent="0.3">
      <c r="A1" t="s">
        <v>0</v>
      </c>
      <c r="B1" t="s">
        <v>1</v>
      </c>
      <c r="C1" t="s">
        <v>3</v>
      </c>
      <c r="D1" s="1" t="s">
        <v>2</v>
      </c>
      <c r="E1" t="s">
        <v>1645</v>
      </c>
      <c r="F1" s="3" t="s">
        <v>4</v>
      </c>
      <c r="G1" s="3" t="s">
        <v>5</v>
      </c>
      <c r="H1" t="s">
        <v>1646</v>
      </c>
      <c r="I1" s="1" t="s">
        <v>1647</v>
      </c>
    </row>
    <row r="2" spans="1:9" x14ac:dyDescent="0.3">
      <c r="A2" t="s">
        <v>96</v>
      </c>
      <c r="B2">
        <v>2015</v>
      </c>
      <c r="C2" t="s">
        <v>9</v>
      </c>
      <c r="D2" s="1">
        <v>0.65</v>
      </c>
      <c r="E2" s="2">
        <f>Notas[[#This Row],[Média]]</f>
        <v>0.77500000000000002</v>
      </c>
      <c r="F2" s="4">
        <v>245000000</v>
      </c>
      <c r="G2" s="4">
        <v>880674609</v>
      </c>
      <c r="H2" s="4">
        <f>Filmes[[#This Row],[receita]]-Filmes[[#This Row],[orçamento]]</f>
        <v>635674609</v>
      </c>
      <c r="I2" s="1">
        <f>(Filmes[[#This Row],[receita]]/Filmes[[#This Row],[orçamento]])</f>
        <v>3.5945902408163266</v>
      </c>
    </row>
    <row r="3" spans="1:9" x14ac:dyDescent="0.3">
      <c r="A3" t="s">
        <v>80</v>
      </c>
      <c r="B3">
        <v>1968</v>
      </c>
      <c r="C3" t="s">
        <v>7</v>
      </c>
      <c r="D3" s="1">
        <v>0.81</v>
      </c>
      <c r="E3" s="2">
        <f>Notas[[#This Row],[Média]]</f>
        <v>0.68</v>
      </c>
      <c r="F3" s="4">
        <v>12000000</v>
      </c>
      <c r="G3" s="4">
        <v>71923560</v>
      </c>
      <c r="H3" s="4">
        <f>Filmes[[#This Row],[receita]]-Filmes[[#This Row],[orçamento]]</f>
        <v>59923560</v>
      </c>
      <c r="I3" s="1">
        <f>(Filmes[[#This Row],[receita]]/Filmes[[#This Row],[orçamento]])</f>
        <v>5.9936299999999996</v>
      </c>
    </row>
    <row r="4" spans="1:9" x14ac:dyDescent="0.3">
      <c r="A4" t="s">
        <v>99</v>
      </c>
      <c r="B4">
        <v>2020</v>
      </c>
      <c r="C4" t="s">
        <v>12</v>
      </c>
      <c r="D4" s="1">
        <v>0.66</v>
      </c>
      <c r="E4" s="2">
        <f>Notas[[#This Row],[Média]]</f>
        <v>0.71499999999999997</v>
      </c>
      <c r="F4" s="4">
        <v>14000000</v>
      </c>
      <c r="G4" s="4">
        <v>10550350</v>
      </c>
      <c r="H4" s="4">
        <f>Filmes[[#This Row],[receita]]-Filmes[[#This Row],[orçamento]]</f>
        <v>-3449650</v>
      </c>
      <c r="I4" s="1">
        <f>(Filmes[[#This Row],[receita]]/Filmes[[#This Row],[orçamento]])</f>
        <v>0.75359642857142861</v>
      </c>
    </row>
    <row r="5" spans="1:9" x14ac:dyDescent="0.3">
      <c r="A5" t="s">
        <v>230</v>
      </c>
      <c r="B5">
        <v>2023</v>
      </c>
      <c r="C5" t="s">
        <v>12</v>
      </c>
      <c r="D5" s="1">
        <v>0.67</v>
      </c>
      <c r="E5" s="2">
        <f>Notas[[#This Row],[Média]]</f>
        <v>0.7</v>
      </c>
      <c r="F5" s="4">
        <v>20000000</v>
      </c>
      <c r="G5" s="4">
        <v>16700000</v>
      </c>
      <c r="H5" s="4">
        <f>Filmes[[#This Row],[receita]]-Filmes[[#This Row],[orçamento]]</f>
        <v>-3300000</v>
      </c>
      <c r="I5" s="1">
        <f>(Filmes[[#This Row],[receita]]/Filmes[[#This Row],[orçamento]])</f>
        <v>0.83499999999999996</v>
      </c>
    </row>
    <row r="6" spans="1:9" x14ac:dyDescent="0.3">
      <c r="A6" t="s">
        <v>94</v>
      </c>
      <c r="B6">
        <v>2016</v>
      </c>
      <c r="C6" t="s">
        <v>44</v>
      </c>
      <c r="D6" s="1">
        <v>0.76</v>
      </c>
      <c r="E6" s="2">
        <f>Notas[[#This Row],[Média]]</f>
        <v>0.76250000000000007</v>
      </c>
      <c r="F6" s="4">
        <v>47000000</v>
      </c>
      <c r="G6" s="4">
        <v>203388186</v>
      </c>
      <c r="H6" s="4">
        <f>Filmes[[#This Row],[receita]]-Filmes[[#This Row],[orçamento]]</f>
        <v>156388186</v>
      </c>
      <c r="I6" s="1">
        <f>(Filmes[[#This Row],[receita]]/Filmes[[#This Row],[orçamento]])</f>
        <v>4.3274082127659579</v>
      </c>
    </row>
    <row r="7" spans="1:9" x14ac:dyDescent="0.3">
      <c r="A7" t="s">
        <v>221</v>
      </c>
      <c r="B7">
        <v>1995</v>
      </c>
      <c r="C7" t="s">
        <v>12</v>
      </c>
      <c r="D7" s="1">
        <v>0.6</v>
      </c>
      <c r="E7" s="2">
        <f>Notas[[#This Row],[Média]]</f>
        <v>0.6399999999999999</v>
      </c>
      <c r="F7" s="4">
        <v>35000000</v>
      </c>
      <c r="G7" s="4">
        <v>113400000</v>
      </c>
      <c r="H7" s="4">
        <f>Filmes[[#This Row],[receita]]-Filmes[[#This Row],[orçamento]]</f>
        <v>78400000</v>
      </c>
      <c r="I7" s="1">
        <f>(Filmes[[#This Row],[receita]]/Filmes[[#This Row],[orçamento]])</f>
        <v>3.24</v>
      </c>
    </row>
    <row r="8" spans="1:9" x14ac:dyDescent="0.3">
      <c r="A8" t="s">
        <v>175</v>
      </c>
      <c r="B8">
        <v>2018</v>
      </c>
      <c r="C8" t="s">
        <v>9</v>
      </c>
      <c r="D8" s="1">
        <v>0.59</v>
      </c>
      <c r="E8" s="2">
        <f>Notas[[#This Row],[Média]]</f>
        <v>0.76250000000000018</v>
      </c>
      <c r="F8" s="4">
        <v>22000000</v>
      </c>
      <c r="G8" s="4">
        <v>366082797</v>
      </c>
      <c r="H8" s="4">
        <f>Filmes[[#This Row],[receita]]-Filmes[[#This Row],[orçamento]]</f>
        <v>344082797</v>
      </c>
      <c r="I8" s="1">
        <f>(Filmes[[#This Row],[receita]]/Filmes[[#This Row],[orçamento]])</f>
        <v>16.640127136363635</v>
      </c>
    </row>
    <row r="9" spans="1:9" x14ac:dyDescent="0.3">
      <c r="A9" t="s">
        <v>145</v>
      </c>
      <c r="B9">
        <v>2023</v>
      </c>
      <c r="C9" t="s">
        <v>23</v>
      </c>
      <c r="D9" s="1">
        <v>0.68</v>
      </c>
      <c r="E9" s="2">
        <f>Notas[[#This Row],[Média]]</f>
        <v>0.69</v>
      </c>
      <c r="F9" s="4">
        <v>38500000</v>
      </c>
      <c r="G9" s="4">
        <v>268100000</v>
      </c>
      <c r="H9" s="4">
        <f>Filmes[[#This Row],[receita]]-Filmes[[#This Row],[orçamento]]</f>
        <v>229600000</v>
      </c>
      <c r="I9" s="1">
        <f>(Filmes[[#This Row],[receita]]/Filmes[[#This Row],[orçamento]])</f>
        <v>6.9636363636363638</v>
      </c>
    </row>
    <row r="10" spans="1:9" x14ac:dyDescent="0.3">
      <c r="A10" t="s">
        <v>238</v>
      </c>
      <c r="B10">
        <v>2024</v>
      </c>
      <c r="C10" t="s">
        <v>12</v>
      </c>
      <c r="D10" s="1">
        <v>0.69</v>
      </c>
      <c r="E10" s="2">
        <f>Notas[[#This Row],[Média]]</f>
        <v>0.76</v>
      </c>
      <c r="F10" s="4">
        <v>4000000</v>
      </c>
      <c r="G10" s="4">
        <v>1430985</v>
      </c>
      <c r="H10" s="4">
        <f>Filmes[[#This Row],[receita]]-Filmes[[#This Row],[orçamento]]</f>
        <v>-2569015</v>
      </c>
      <c r="I10" s="1">
        <f>(Filmes[[#This Row],[receita]]/Filmes[[#This Row],[orçamento]])</f>
        <v>0.35774624999999999</v>
      </c>
    </row>
    <row r="11" spans="1:9" x14ac:dyDescent="0.3">
      <c r="A11" t="s">
        <v>206</v>
      </c>
      <c r="B11">
        <v>2021</v>
      </c>
      <c r="C11" t="s">
        <v>9</v>
      </c>
      <c r="D11" s="1">
        <v>0.75</v>
      </c>
      <c r="E11" s="2">
        <f>Notas[[#This Row],[Média]]</f>
        <v>0.77500000000000002</v>
      </c>
      <c r="F11" s="4">
        <v>200000000</v>
      </c>
      <c r="G11" s="4">
        <v>14400000</v>
      </c>
      <c r="H11" s="4">
        <f>Filmes[[#This Row],[receita]]-Filmes[[#This Row],[orçamento]]</f>
        <v>-185600000</v>
      </c>
      <c r="I11" s="1">
        <f>(Filmes[[#This Row],[receita]]/Filmes[[#This Row],[orçamento]])</f>
        <v>7.1999999999999995E-2</v>
      </c>
    </row>
    <row r="12" spans="1:9" x14ac:dyDescent="0.3">
      <c r="A12" t="s">
        <v>231</v>
      </c>
      <c r="B12">
        <v>2023</v>
      </c>
      <c r="C12" t="s">
        <v>17</v>
      </c>
      <c r="D12" s="1">
        <v>0.7</v>
      </c>
      <c r="E12" s="2">
        <f>Notas[[#This Row],[Média]]</f>
        <v>0.82999999999999985</v>
      </c>
      <c r="F12" s="4">
        <v>15000000</v>
      </c>
      <c r="G12" s="4">
        <v>146700000</v>
      </c>
      <c r="H12" s="4">
        <f>Filmes[[#This Row],[receita]]-Filmes[[#This Row],[orçamento]]</f>
        <v>131700000</v>
      </c>
      <c r="I12" s="1">
        <f>(Filmes[[#This Row],[receita]]/Filmes[[#This Row],[orçamento]])</f>
        <v>9.7799999999999994</v>
      </c>
    </row>
    <row r="13" spans="1:9" x14ac:dyDescent="0.3">
      <c r="A13" t="s">
        <v>176</v>
      </c>
      <c r="B13">
        <v>2017</v>
      </c>
      <c r="C13" t="s">
        <v>29</v>
      </c>
      <c r="D13" s="1">
        <v>0.55000000000000004</v>
      </c>
      <c r="E13" s="2">
        <f>Notas[[#This Row],[Média]]</f>
        <v>0.73571428571428577</v>
      </c>
      <c r="F13" s="4">
        <v>125000000</v>
      </c>
      <c r="G13" s="4">
        <v>409231607</v>
      </c>
      <c r="H13" s="4">
        <f>Filmes[[#This Row],[receita]]-Filmes[[#This Row],[orçamento]]</f>
        <v>284231607</v>
      </c>
      <c r="I13" s="1">
        <f>(Filmes[[#This Row],[receita]]/Filmes[[#This Row],[orçamento]])</f>
        <v>3.273852856</v>
      </c>
    </row>
    <row r="14" spans="1:9" x14ac:dyDescent="0.3">
      <c r="A14" t="s">
        <v>93</v>
      </c>
      <c r="B14">
        <v>2010</v>
      </c>
      <c r="C14" t="s">
        <v>9</v>
      </c>
      <c r="D14" s="1">
        <v>0.84</v>
      </c>
      <c r="E14" s="2">
        <f>Notas[[#This Row],[Média]]</f>
        <v>0.66428571428571426</v>
      </c>
      <c r="F14" s="4">
        <v>160000000</v>
      </c>
      <c r="G14" s="4">
        <v>825532764</v>
      </c>
      <c r="H14" s="4">
        <f>Filmes[[#This Row],[receita]]-Filmes[[#This Row],[orçamento]]</f>
        <v>665532764</v>
      </c>
      <c r="I14" s="1">
        <f>(Filmes[[#This Row],[receita]]/Filmes[[#This Row],[orçamento]])</f>
        <v>5.1595797750000001</v>
      </c>
    </row>
    <row r="15" spans="1:9" x14ac:dyDescent="0.3">
      <c r="A15" t="s">
        <v>168</v>
      </c>
      <c r="B15">
        <v>2023</v>
      </c>
      <c r="C15" t="s">
        <v>44</v>
      </c>
      <c r="D15" s="1">
        <v>0.64</v>
      </c>
      <c r="E15" s="2">
        <f>Notas[[#This Row],[Média]]</f>
        <v>0.6399999999999999</v>
      </c>
      <c r="F15" s="4">
        <v>297000000</v>
      </c>
      <c r="G15" s="4">
        <v>569626289</v>
      </c>
      <c r="H15" s="4">
        <f>Filmes[[#This Row],[receita]]-Filmes[[#This Row],[orçamento]]</f>
        <v>272626289</v>
      </c>
      <c r="I15" s="1">
        <f>(Filmes[[#This Row],[receita]]/Filmes[[#This Row],[orçamento]])</f>
        <v>1.917933632996633</v>
      </c>
    </row>
    <row r="16" spans="1:9" x14ac:dyDescent="0.3">
      <c r="A16" t="s">
        <v>25</v>
      </c>
      <c r="B16">
        <v>2024</v>
      </c>
      <c r="C16" t="s">
        <v>17</v>
      </c>
      <c r="D16" s="1">
        <v>0.68</v>
      </c>
      <c r="E16" s="2">
        <f>Notas[[#This Row],[Média]]</f>
        <v>0.6875</v>
      </c>
      <c r="F16" s="4">
        <v>30000000</v>
      </c>
      <c r="G16" s="4">
        <v>53689531</v>
      </c>
      <c r="H16" s="4">
        <f>Filmes[[#This Row],[receita]]-Filmes[[#This Row],[orçamento]]</f>
        <v>23689531</v>
      </c>
      <c r="I16" s="1">
        <f>(Filmes[[#This Row],[receita]]/Filmes[[#This Row],[orçamento]])</f>
        <v>1.7896510333333333</v>
      </c>
    </row>
    <row r="17" spans="1:9" x14ac:dyDescent="0.3">
      <c r="A17" t="s">
        <v>167</v>
      </c>
      <c r="B17">
        <v>1976</v>
      </c>
      <c r="C17" t="s">
        <v>23</v>
      </c>
      <c r="D17" s="1">
        <v>0.74</v>
      </c>
      <c r="E17" s="2">
        <f>Notas[[#This Row],[Média]]</f>
        <v>0.64999999999999991</v>
      </c>
      <c r="F17" s="4">
        <v>2800000</v>
      </c>
      <c r="G17" s="4">
        <v>60922980</v>
      </c>
      <c r="H17" s="4">
        <f>Filmes[[#This Row],[receita]]-Filmes[[#This Row],[orçamento]]</f>
        <v>58122980</v>
      </c>
      <c r="I17" s="1">
        <f>(Filmes[[#This Row],[receita]]/Filmes[[#This Row],[orçamento]])</f>
        <v>21.758207142857142</v>
      </c>
    </row>
    <row r="18" spans="1:9" x14ac:dyDescent="0.3">
      <c r="A18" t="s">
        <v>45</v>
      </c>
      <c r="B18">
        <v>2024</v>
      </c>
      <c r="C18" t="s">
        <v>17</v>
      </c>
      <c r="D18" s="1">
        <v>0.68</v>
      </c>
      <c r="E18" s="2">
        <f>Notas[[#This Row],[Média]]</f>
        <v>0.7400000000000001</v>
      </c>
      <c r="F18" s="4">
        <v>28000000</v>
      </c>
      <c r="G18" s="4">
        <v>41773515</v>
      </c>
      <c r="H18" s="4">
        <f>Filmes[[#This Row],[receita]]-Filmes[[#This Row],[orçamento]]</f>
        <v>13773515</v>
      </c>
      <c r="I18" s="1">
        <f>(Filmes[[#This Row],[receita]]/Filmes[[#This Row],[orçamento]])</f>
        <v>1.49191125</v>
      </c>
    </row>
    <row r="19" spans="1:9" x14ac:dyDescent="0.3">
      <c r="A19" t="s">
        <v>92</v>
      </c>
      <c r="B19">
        <v>2017</v>
      </c>
      <c r="C19" t="s">
        <v>23</v>
      </c>
      <c r="D19" s="1">
        <v>0.61</v>
      </c>
      <c r="E19" s="2">
        <f>Notas[[#This Row],[Média]]</f>
        <v>0.6</v>
      </c>
      <c r="F19" s="4">
        <v>97000000</v>
      </c>
      <c r="G19" s="4">
        <v>240891763</v>
      </c>
      <c r="H19" s="4">
        <f>Filmes[[#This Row],[receita]]-Filmes[[#This Row],[orçamento]]</f>
        <v>143891763</v>
      </c>
      <c r="I19" s="1">
        <f>(Filmes[[#This Row],[receita]]/Filmes[[#This Row],[orçamento]])</f>
        <v>2.483420237113402</v>
      </c>
    </row>
    <row r="20" spans="1:9" x14ac:dyDescent="0.3">
      <c r="A20" t="s">
        <v>56</v>
      </c>
      <c r="B20">
        <v>1979</v>
      </c>
      <c r="C20" t="s">
        <v>9</v>
      </c>
      <c r="D20" s="1">
        <v>0.82</v>
      </c>
      <c r="E20" s="2">
        <f>Notas[[#This Row],[Média]]</f>
        <v>0.75</v>
      </c>
      <c r="F20" s="4">
        <v>11000000</v>
      </c>
      <c r="G20" s="4">
        <v>104931801</v>
      </c>
      <c r="H20" s="4">
        <f>Filmes[[#This Row],[receita]]-Filmes[[#This Row],[orçamento]]</f>
        <v>93931801</v>
      </c>
      <c r="I20" s="1">
        <f>(Filmes[[#This Row],[receita]]/Filmes[[#This Row],[orçamento]])</f>
        <v>9.539254636363637</v>
      </c>
    </row>
    <row r="21" spans="1:9" x14ac:dyDescent="0.3">
      <c r="A21" t="s">
        <v>39</v>
      </c>
      <c r="B21">
        <v>2022</v>
      </c>
      <c r="C21" t="s">
        <v>29</v>
      </c>
      <c r="D21" s="1">
        <v>0.69</v>
      </c>
      <c r="E21" s="2">
        <f>Notas[[#This Row],[Média]]</f>
        <v>0.7</v>
      </c>
      <c r="F21" s="4">
        <v>24500000</v>
      </c>
      <c r="G21" s="4">
        <v>12600000</v>
      </c>
      <c r="H21" s="4">
        <f>Filmes[[#This Row],[receita]]-Filmes[[#This Row],[orçamento]]</f>
        <v>-11900000</v>
      </c>
      <c r="I21" s="1">
        <f>(Filmes[[#This Row],[receita]]/Filmes[[#This Row],[orçamento]])</f>
        <v>0.51428571428571423</v>
      </c>
    </row>
    <row r="22" spans="1:9" x14ac:dyDescent="0.3">
      <c r="A22" t="s">
        <v>13</v>
      </c>
      <c r="B22">
        <v>2024</v>
      </c>
      <c r="C22" t="s">
        <v>7</v>
      </c>
      <c r="D22" s="1">
        <v>0.75</v>
      </c>
      <c r="E22" s="2">
        <f>Notas[[#This Row],[Média]]</f>
        <v>0.77500000000000002</v>
      </c>
      <c r="F22" s="4">
        <v>110000000</v>
      </c>
      <c r="G22" s="4">
        <v>176438104</v>
      </c>
      <c r="H22" s="4">
        <f>Filmes[[#This Row],[receita]]-Filmes[[#This Row],[orçamento]]</f>
        <v>66438104</v>
      </c>
      <c r="I22" s="1">
        <f>(Filmes[[#This Row],[receita]]/Filmes[[#This Row],[orçamento]])</f>
        <v>1.6039827636363637</v>
      </c>
    </row>
    <row r="23" spans="1:9" x14ac:dyDescent="0.3">
      <c r="A23" t="s">
        <v>227</v>
      </c>
      <c r="B23">
        <v>2021</v>
      </c>
      <c r="C23" t="s">
        <v>17</v>
      </c>
      <c r="D23" s="1">
        <v>0.8</v>
      </c>
      <c r="E23" s="2">
        <f>Notas[[#This Row],[Média]]</f>
        <v>0.70000000000000007</v>
      </c>
      <c r="F23" s="4">
        <v>17000000</v>
      </c>
      <c r="G23" s="4">
        <v>61779301</v>
      </c>
      <c r="H23" s="4">
        <f>Filmes[[#This Row],[receita]]-Filmes[[#This Row],[orçamento]]</f>
        <v>44779301</v>
      </c>
      <c r="I23" s="1">
        <f>(Filmes[[#This Row],[receita]]/Filmes[[#This Row],[orçamento]])</f>
        <v>3.6340765294117645</v>
      </c>
    </row>
    <row r="24" spans="1:9" x14ac:dyDescent="0.3">
      <c r="A24" t="s">
        <v>70</v>
      </c>
      <c r="B24">
        <v>2018</v>
      </c>
      <c r="C24" t="s">
        <v>29</v>
      </c>
      <c r="D24" s="1">
        <v>0.69</v>
      </c>
      <c r="E24" s="2">
        <f>Notas[[#This Row],[Média]]</f>
        <v>0.6</v>
      </c>
      <c r="F24" s="4">
        <v>160000000</v>
      </c>
      <c r="G24" s="4">
        <v>1152028393</v>
      </c>
      <c r="H24" s="4">
        <f>Filmes[[#This Row],[receita]]-Filmes[[#This Row],[orçamento]]</f>
        <v>992028393</v>
      </c>
      <c r="I24" s="1">
        <f>(Filmes[[#This Row],[receita]]/Filmes[[#This Row],[orçamento]])</f>
        <v>7.2001774562499996</v>
      </c>
    </row>
    <row r="25" spans="1:9" x14ac:dyDescent="0.3">
      <c r="A25" t="s">
        <v>116</v>
      </c>
      <c r="B25">
        <v>2023</v>
      </c>
      <c r="C25" t="s">
        <v>29</v>
      </c>
      <c r="D25" s="1">
        <v>0.68</v>
      </c>
      <c r="E25" s="2">
        <f>Notas[[#This Row],[Média]]</f>
        <v>0.78500000000000003</v>
      </c>
      <c r="F25" s="4">
        <v>205000000</v>
      </c>
      <c r="G25" s="4">
        <v>434381226</v>
      </c>
      <c r="H25" s="4">
        <f>Filmes[[#This Row],[receita]]-Filmes[[#This Row],[orçamento]]</f>
        <v>229381226</v>
      </c>
      <c r="I25" s="1">
        <f>(Filmes[[#This Row],[receita]]/Filmes[[#This Row],[orçamento]])</f>
        <v>2.1189328097560978</v>
      </c>
    </row>
    <row r="26" spans="1:9" x14ac:dyDescent="0.3">
      <c r="A26" t="s">
        <v>210</v>
      </c>
      <c r="B26">
        <v>2024</v>
      </c>
      <c r="C26" t="s">
        <v>9</v>
      </c>
      <c r="D26" s="1">
        <v>0.61</v>
      </c>
      <c r="E26" s="2">
        <f>Notas[[#This Row],[Média]]</f>
        <v>0.82</v>
      </c>
      <c r="F26" s="4">
        <v>200000000</v>
      </c>
      <c r="G26" s="4">
        <v>96175599</v>
      </c>
      <c r="H26" s="4">
        <f>Filmes[[#This Row],[receita]]-Filmes[[#This Row],[orçamento]]</f>
        <v>-103824401</v>
      </c>
      <c r="I26" s="1">
        <f>(Filmes[[#This Row],[receita]]/Filmes[[#This Row],[orçamento]])</f>
        <v>0.480877995</v>
      </c>
    </row>
    <row r="27" spans="1:9" x14ac:dyDescent="0.3">
      <c r="A27" t="s">
        <v>208</v>
      </c>
      <c r="B27">
        <v>2018</v>
      </c>
      <c r="C27" t="s">
        <v>9</v>
      </c>
      <c r="D27" s="1">
        <v>0.63</v>
      </c>
      <c r="E27" s="2">
        <f>Notas[[#This Row],[Média]]</f>
        <v>0.70000000000000007</v>
      </c>
      <c r="F27" s="4">
        <v>125000000</v>
      </c>
      <c r="G27" s="4">
        <v>292400000</v>
      </c>
      <c r="H27" s="4">
        <f>Filmes[[#This Row],[receita]]-Filmes[[#This Row],[orçamento]]</f>
        <v>167400000</v>
      </c>
      <c r="I27" s="1">
        <f>(Filmes[[#This Row],[receita]]/Filmes[[#This Row],[orçamento]])</f>
        <v>2.3391999999999999</v>
      </c>
    </row>
    <row r="28" spans="1:9" x14ac:dyDescent="0.3">
      <c r="A28" t="s">
        <v>177</v>
      </c>
      <c r="B28">
        <v>2005</v>
      </c>
      <c r="C28" t="s">
        <v>29</v>
      </c>
      <c r="D28" s="1">
        <v>0.71</v>
      </c>
      <c r="E28" s="2">
        <f>Notas[[#This Row],[Média]]</f>
        <v>0.6</v>
      </c>
      <c r="F28" s="4">
        <v>180000000</v>
      </c>
      <c r="G28" s="4">
        <v>745013115</v>
      </c>
      <c r="H28" s="4">
        <f>Filmes[[#This Row],[receita]]-Filmes[[#This Row],[orçamento]]</f>
        <v>565013115</v>
      </c>
      <c r="I28" s="1">
        <f>(Filmes[[#This Row],[receita]]/Filmes[[#This Row],[orçamento]])</f>
        <v>4.13896175</v>
      </c>
    </row>
    <row r="29" spans="1:9" x14ac:dyDescent="0.3">
      <c r="A29" t="s">
        <v>61</v>
      </c>
      <c r="B29">
        <v>2023</v>
      </c>
      <c r="C29" t="s">
        <v>29</v>
      </c>
      <c r="D29" s="1">
        <v>0.61</v>
      </c>
      <c r="E29" s="2">
        <f>Notas[[#This Row],[Média]]</f>
        <v>0.8</v>
      </c>
      <c r="F29" s="4">
        <v>274800000</v>
      </c>
      <c r="G29" s="4">
        <v>207089999</v>
      </c>
      <c r="H29" s="4">
        <f>Filmes[[#This Row],[receita]]-Filmes[[#This Row],[orçamento]]</f>
        <v>-67710001</v>
      </c>
      <c r="I29" s="1">
        <f>(Filmes[[#This Row],[receita]]/Filmes[[#This Row],[orçamento]])</f>
        <v>0.75360261644832605</v>
      </c>
    </row>
    <row r="30" spans="1:9" x14ac:dyDescent="0.3">
      <c r="A30" t="s">
        <v>31</v>
      </c>
      <c r="B30">
        <v>2024</v>
      </c>
      <c r="C30" t="s">
        <v>9</v>
      </c>
      <c r="D30" s="1">
        <v>0.71</v>
      </c>
      <c r="E30" s="2">
        <f>Notas[[#This Row],[Média]]</f>
        <v>0.70499999999999996</v>
      </c>
      <c r="F30" s="4">
        <v>8800000</v>
      </c>
      <c r="G30" s="4">
        <v>1892717</v>
      </c>
      <c r="H30" s="4">
        <f>Filmes[[#This Row],[receita]]-Filmes[[#This Row],[orçamento]]</f>
        <v>-6907283</v>
      </c>
      <c r="I30" s="1">
        <f>(Filmes[[#This Row],[receita]]/Filmes[[#This Row],[orçamento]])</f>
        <v>0.21508147727272728</v>
      </c>
    </row>
    <row r="31" spans="1:9" x14ac:dyDescent="0.3">
      <c r="A31" t="s">
        <v>200</v>
      </c>
      <c r="B31">
        <v>2023</v>
      </c>
      <c r="C31" t="s">
        <v>9</v>
      </c>
      <c r="D31" s="1">
        <v>0.75</v>
      </c>
      <c r="E31" s="2">
        <f>Notas[[#This Row],[Média]]</f>
        <v>0.72499999999999987</v>
      </c>
      <c r="F31" s="4">
        <v>200000000</v>
      </c>
      <c r="G31" s="4">
        <v>156922344</v>
      </c>
      <c r="H31" s="4">
        <f>Filmes[[#This Row],[receita]]-Filmes[[#This Row],[orçamento]]</f>
        <v>-43077656</v>
      </c>
      <c r="I31" s="1">
        <f>(Filmes[[#This Row],[receita]]/Filmes[[#This Row],[orçamento]])</f>
        <v>0.78461172000000001</v>
      </c>
    </row>
    <row r="32" spans="1:9" x14ac:dyDescent="0.3">
      <c r="A32" t="s">
        <v>199</v>
      </c>
      <c r="B32">
        <v>2016</v>
      </c>
      <c r="C32" t="s">
        <v>23</v>
      </c>
      <c r="D32" s="1">
        <v>0.82</v>
      </c>
      <c r="E32" s="2">
        <f>Notas[[#This Row],[Média]]</f>
        <v>0.71499999999999997</v>
      </c>
      <c r="F32" s="4">
        <v>40000000</v>
      </c>
      <c r="G32" s="4">
        <v>175302354</v>
      </c>
      <c r="H32" s="4">
        <f>Filmes[[#This Row],[receita]]-Filmes[[#This Row],[orçamento]]</f>
        <v>135302354</v>
      </c>
      <c r="I32" s="1">
        <f>(Filmes[[#This Row],[receita]]/Filmes[[#This Row],[orçamento]])</f>
        <v>4.3825588499999997</v>
      </c>
    </row>
    <row r="33" spans="1:9" x14ac:dyDescent="0.3">
      <c r="A33" t="s">
        <v>143</v>
      </c>
      <c r="B33">
        <v>2022</v>
      </c>
      <c r="C33" t="s">
        <v>9</v>
      </c>
      <c r="D33" s="1">
        <v>0.76</v>
      </c>
      <c r="E33" s="2">
        <f>Notas[[#This Row],[Média]]</f>
        <v>0.64999999999999991</v>
      </c>
      <c r="F33" s="4">
        <v>460000000</v>
      </c>
      <c r="G33" s="4">
        <v>2320250281</v>
      </c>
      <c r="H33" s="4">
        <f>Filmes[[#This Row],[receita]]-Filmes[[#This Row],[orçamento]]</f>
        <v>1860250281</v>
      </c>
      <c r="I33" s="1">
        <f>(Filmes[[#This Row],[receita]]/Filmes[[#This Row],[orçamento]])</f>
        <v>5.0440223499999997</v>
      </c>
    </row>
    <row r="34" spans="1:9" x14ac:dyDescent="0.3">
      <c r="A34" t="s">
        <v>132</v>
      </c>
      <c r="B34">
        <v>2022</v>
      </c>
      <c r="C34" t="s">
        <v>17</v>
      </c>
      <c r="D34" s="1">
        <v>0.74</v>
      </c>
      <c r="E34" s="2">
        <f>Notas[[#This Row],[Média]]</f>
        <v>0.8</v>
      </c>
      <c r="F34" s="4">
        <v>78000000</v>
      </c>
      <c r="G34" s="4">
        <v>63363579</v>
      </c>
      <c r="H34" s="4">
        <f>Filmes[[#This Row],[receita]]-Filmes[[#This Row],[orçamento]]</f>
        <v>-14636421</v>
      </c>
      <c r="I34" s="1">
        <f>(Filmes[[#This Row],[receita]]/Filmes[[#This Row],[orçamento]])</f>
        <v>0.81235357692307697</v>
      </c>
    </row>
    <row r="35" spans="1:9" x14ac:dyDescent="0.3">
      <c r="A35" t="s">
        <v>24</v>
      </c>
      <c r="B35">
        <v>2020</v>
      </c>
      <c r="C35" t="s">
        <v>23</v>
      </c>
      <c r="D35" s="1">
        <v>0.71</v>
      </c>
      <c r="E35" s="2">
        <f>Notas[[#This Row],[Média]]</f>
        <v>0.71</v>
      </c>
      <c r="F35" s="4">
        <v>90000000</v>
      </c>
      <c r="G35" s="4">
        <v>426505244</v>
      </c>
      <c r="H35" s="4">
        <f>Filmes[[#This Row],[receita]]-Filmes[[#This Row],[orçamento]]</f>
        <v>336505244</v>
      </c>
      <c r="I35" s="1">
        <f>(Filmes[[#This Row],[receita]]/Filmes[[#This Row],[orçamento]])</f>
        <v>4.7389471555555556</v>
      </c>
    </row>
    <row r="36" spans="1:9" x14ac:dyDescent="0.3">
      <c r="A36" t="s">
        <v>11</v>
      </c>
      <c r="B36">
        <v>2024</v>
      </c>
      <c r="C36" t="s">
        <v>12</v>
      </c>
      <c r="D36" s="1">
        <v>0.71</v>
      </c>
      <c r="E36" s="2">
        <f>Notas[[#This Row],[Média]]</f>
        <v>0.83333333333333337</v>
      </c>
      <c r="F36" s="4">
        <v>100000000</v>
      </c>
      <c r="G36" s="4">
        <v>235872081</v>
      </c>
      <c r="H36" s="4">
        <f>Filmes[[#This Row],[receita]]-Filmes[[#This Row],[orçamento]]</f>
        <v>135872081</v>
      </c>
      <c r="I36" s="1">
        <f>(Filmes[[#This Row],[receita]]/Filmes[[#This Row],[orçamento]])</f>
        <v>2.3587208099999999</v>
      </c>
    </row>
    <row r="37" spans="1:9" x14ac:dyDescent="0.3">
      <c r="A37" t="s">
        <v>53</v>
      </c>
      <c r="B37">
        <v>2023</v>
      </c>
      <c r="C37" t="s">
        <v>29</v>
      </c>
      <c r="D37" s="1">
        <v>0.7</v>
      </c>
      <c r="E37" s="2">
        <f>Notas[[#This Row],[Média]]</f>
        <v>0.86428571428571443</v>
      </c>
      <c r="F37" s="4">
        <v>145000000</v>
      </c>
      <c r="G37" s="4">
        <v>1445638421</v>
      </c>
      <c r="H37" s="4">
        <f>Filmes[[#This Row],[receita]]-Filmes[[#This Row],[orçamento]]</f>
        <v>1300638421</v>
      </c>
      <c r="I37" s="1">
        <f>(Filmes[[#This Row],[receita]]/Filmes[[#This Row],[orçamento]])</f>
        <v>9.9699201448275865</v>
      </c>
    </row>
    <row r="38" spans="1:9" x14ac:dyDescent="0.3">
      <c r="A38" t="s">
        <v>40</v>
      </c>
      <c r="B38">
        <v>2022</v>
      </c>
      <c r="C38" t="s">
        <v>9</v>
      </c>
      <c r="D38" s="1">
        <v>0.77</v>
      </c>
      <c r="E38" s="2">
        <f>Notas[[#This Row],[Média]]</f>
        <v>0.73000000000000009</v>
      </c>
      <c r="F38" s="4">
        <v>185000000</v>
      </c>
      <c r="G38" s="4">
        <v>771000000</v>
      </c>
      <c r="H38" s="4">
        <f>Filmes[[#This Row],[receita]]-Filmes[[#This Row],[orçamento]]</f>
        <v>586000000</v>
      </c>
      <c r="I38" s="1">
        <f>(Filmes[[#This Row],[receita]]/Filmes[[#This Row],[orçamento]])</f>
        <v>4.1675675675675672</v>
      </c>
    </row>
    <row r="39" spans="1:9" x14ac:dyDescent="0.3">
      <c r="A39" t="s">
        <v>117</v>
      </c>
      <c r="B39">
        <v>2017</v>
      </c>
      <c r="C39" t="s">
        <v>9</v>
      </c>
      <c r="D39" s="1">
        <v>0.61</v>
      </c>
      <c r="E39" s="2">
        <f>Notas[[#This Row],[Média]]</f>
        <v>0.79500000000000004</v>
      </c>
      <c r="F39" s="4">
        <v>69000000</v>
      </c>
      <c r="G39" s="4">
        <v>177900000</v>
      </c>
      <c r="H39" s="4">
        <f>Filmes[[#This Row],[receita]]-Filmes[[#This Row],[orçamento]]</f>
        <v>108900000</v>
      </c>
      <c r="I39" s="1">
        <f>(Filmes[[#This Row],[receita]]/Filmes[[#This Row],[orçamento]])</f>
        <v>2.5782608695652174</v>
      </c>
    </row>
    <row r="40" spans="1:9" x14ac:dyDescent="0.3">
      <c r="A40" t="s">
        <v>107</v>
      </c>
      <c r="B40">
        <v>2024</v>
      </c>
      <c r="C40" t="s">
        <v>17</v>
      </c>
      <c r="D40" s="1">
        <v>0.74</v>
      </c>
      <c r="E40" s="2">
        <f>Notas[[#This Row],[Média]]</f>
        <v>0.74199999999999999</v>
      </c>
      <c r="F40" s="4">
        <v>35000000</v>
      </c>
      <c r="G40" s="4">
        <v>152720535</v>
      </c>
      <c r="H40" s="4">
        <f>Filmes[[#This Row],[receita]]-Filmes[[#This Row],[orçamento]]</f>
        <v>117720535</v>
      </c>
      <c r="I40" s="1">
        <f>(Filmes[[#This Row],[receita]]/Filmes[[#This Row],[orçamento]])</f>
        <v>4.3634438571428573</v>
      </c>
    </row>
    <row r="41" spans="1:9" x14ac:dyDescent="0.3">
      <c r="A41" t="s">
        <v>214</v>
      </c>
      <c r="B41">
        <v>2023</v>
      </c>
      <c r="C41" t="s">
        <v>9</v>
      </c>
      <c r="D41" s="1">
        <v>0.68</v>
      </c>
      <c r="E41" s="2">
        <f>Notas[[#This Row],[Média]]</f>
        <v>0.7350000000000001</v>
      </c>
      <c r="F41" s="4">
        <v>104000000</v>
      </c>
      <c r="G41" s="4">
        <v>130788072</v>
      </c>
      <c r="H41" s="4">
        <f>Filmes[[#This Row],[receita]]-Filmes[[#This Row],[orçamento]]</f>
        <v>26788072</v>
      </c>
      <c r="I41" s="1">
        <f>(Filmes[[#This Row],[receita]]/Filmes[[#This Row],[orçamento]])</f>
        <v>1.2575776153846154</v>
      </c>
    </row>
    <row r="42" spans="1:9" x14ac:dyDescent="0.3">
      <c r="A42" t="s">
        <v>43</v>
      </c>
      <c r="B42">
        <v>2016</v>
      </c>
      <c r="C42" t="s">
        <v>44</v>
      </c>
      <c r="D42" s="1">
        <v>0.54</v>
      </c>
      <c r="E42" s="2">
        <f>Notas[[#This Row],[Média]]</f>
        <v>0.85000000000000009</v>
      </c>
      <c r="F42" s="4">
        <v>144000000</v>
      </c>
      <c r="G42" s="4">
        <v>229147509</v>
      </c>
      <c r="H42" s="4">
        <f>Filmes[[#This Row],[receita]]-Filmes[[#This Row],[orçamento]]</f>
        <v>85147509</v>
      </c>
      <c r="I42" s="1">
        <f>(Filmes[[#This Row],[receita]]/Filmes[[#This Row],[orçamento]])</f>
        <v>1.5913021458333334</v>
      </c>
    </row>
    <row r="43" spans="1:9" x14ac:dyDescent="0.3">
      <c r="A43" t="s">
        <v>64</v>
      </c>
      <c r="B43">
        <v>2019</v>
      </c>
      <c r="C43" t="s">
        <v>29</v>
      </c>
      <c r="D43" s="1">
        <v>0.68</v>
      </c>
      <c r="E43" s="2">
        <f>Notas[[#This Row],[Média]]</f>
        <v>0.8</v>
      </c>
      <c r="F43" s="4">
        <v>152000000</v>
      </c>
      <c r="G43" s="4">
        <v>1131416446</v>
      </c>
      <c r="H43" s="4">
        <f>Filmes[[#This Row],[receita]]-Filmes[[#This Row],[orçamento]]</f>
        <v>979416446</v>
      </c>
      <c r="I43" s="1">
        <f>(Filmes[[#This Row],[receita]]/Filmes[[#This Row],[orçamento]])</f>
        <v>7.4435292500000001</v>
      </c>
    </row>
    <row r="44" spans="1:9" x14ac:dyDescent="0.3">
      <c r="A44" t="s">
        <v>239</v>
      </c>
      <c r="B44">
        <v>2015</v>
      </c>
      <c r="C44" t="s">
        <v>23</v>
      </c>
      <c r="D44" s="1">
        <v>0.68</v>
      </c>
      <c r="E44" s="2">
        <f>Notas[[#This Row],[Média]]</f>
        <v>0.81111111111111123</v>
      </c>
      <c r="F44" s="4">
        <v>49000000</v>
      </c>
      <c r="G44" s="4">
        <v>104399548</v>
      </c>
      <c r="H44" s="4">
        <f>Filmes[[#This Row],[receita]]-Filmes[[#This Row],[orçamento]]</f>
        <v>55399548</v>
      </c>
      <c r="I44" s="1">
        <f>(Filmes[[#This Row],[receita]]/Filmes[[#This Row],[orçamento]])</f>
        <v>2.1306030204081634</v>
      </c>
    </row>
    <row r="45" spans="1:9" x14ac:dyDescent="0.3">
      <c r="A45" t="s">
        <v>184</v>
      </c>
      <c r="B45">
        <v>1974</v>
      </c>
      <c r="C45" t="s">
        <v>29</v>
      </c>
      <c r="D45" s="1">
        <v>0.79</v>
      </c>
      <c r="E45" s="2">
        <f>Notas[[#This Row],[Média]]</f>
        <v>0.73</v>
      </c>
      <c r="F45" s="4">
        <v>6000000</v>
      </c>
      <c r="G45" s="4">
        <v>30000000</v>
      </c>
      <c r="H45" s="4">
        <f>Filmes[[#This Row],[receita]]-Filmes[[#This Row],[orçamento]]</f>
        <v>24000000</v>
      </c>
      <c r="I45" s="1">
        <f>(Filmes[[#This Row],[receita]]/Filmes[[#This Row],[orçamento]])</f>
        <v>5</v>
      </c>
    </row>
    <row r="46" spans="1:9" x14ac:dyDescent="0.3">
      <c r="A46" t="s">
        <v>121</v>
      </c>
      <c r="B46">
        <v>1941</v>
      </c>
      <c r="C46" t="s">
        <v>29</v>
      </c>
      <c r="D46" s="1">
        <v>0.8</v>
      </c>
      <c r="E46" s="2">
        <f>Notas[[#This Row],[Média]]</f>
        <v>0.76999999999999991</v>
      </c>
      <c r="F46" s="4">
        <v>839727</v>
      </c>
      <c r="G46" s="4">
        <v>23218000</v>
      </c>
      <c r="H46" s="4">
        <f>Filmes[[#This Row],[receita]]-Filmes[[#This Row],[orçamento]]</f>
        <v>22378273</v>
      </c>
      <c r="I46" s="1">
        <f>(Filmes[[#This Row],[receita]]/Filmes[[#This Row],[orçamento]])</f>
        <v>27.649462265712547</v>
      </c>
    </row>
    <row r="47" spans="1:9" x14ac:dyDescent="0.3">
      <c r="A47" t="s">
        <v>120</v>
      </c>
      <c r="B47">
        <v>1998</v>
      </c>
      <c r="C47" t="s">
        <v>9</v>
      </c>
      <c r="D47" s="1">
        <v>0.73</v>
      </c>
      <c r="E47" s="2">
        <f>Notas[[#This Row],[Média]]</f>
        <v>0.71111111111111114</v>
      </c>
      <c r="F47" s="4">
        <v>27000000</v>
      </c>
      <c r="G47" s="4">
        <v>27200000</v>
      </c>
      <c r="H47" s="4">
        <f>Filmes[[#This Row],[receita]]-Filmes[[#This Row],[orçamento]]</f>
        <v>200000</v>
      </c>
      <c r="I47" s="1">
        <f>(Filmes[[#This Row],[receita]]/Filmes[[#This Row],[orçamento]])</f>
        <v>1.0074074074074073</v>
      </c>
    </row>
    <row r="48" spans="1:9" x14ac:dyDescent="0.3">
      <c r="A48" t="s">
        <v>237</v>
      </c>
      <c r="B48">
        <v>2015</v>
      </c>
      <c r="C48" t="s">
        <v>23</v>
      </c>
      <c r="D48" s="1">
        <v>0.59</v>
      </c>
      <c r="E48" s="2">
        <f>Notas[[#This Row],[Média]]</f>
        <v>0.82499999999999996</v>
      </c>
      <c r="F48" s="4">
        <v>40000000</v>
      </c>
      <c r="G48" s="4">
        <v>571000000</v>
      </c>
      <c r="H48" s="4">
        <f>Filmes[[#This Row],[receita]]-Filmes[[#This Row],[orçamento]]</f>
        <v>531000000</v>
      </c>
      <c r="I48" s="1">
        <f>(Filmes[[#This Row],[receita]]/Filmes[[#This Row],[orçamento]])</f>
        <v>14.275</v>
      </c>
    </row>
    <row r="49" spans="1:9" x14ac:dyDescent="0.3">
      <c r="A49" t="s">
        <v>226</v>
      </c>
      <c r="B49">
        <v>2016</v>
      </c>
      <c r="C49" t="s">
        <v>29</v>
      </c>
      <c r="D49" s="1">
        <v>0.79</v>
      </c>
      <c r="E49" s="2">
        <f>Notas[[#This Row],[Média]]</f>
        <v>0.67222222222222217</v>
      </c>
      <c r="F49" s="4">
        <v>20000000</v>
      </c>
      <c r="G49" s="4">
        <v>207945075</v>
      </c>
      <c r="H49" s="4">
        <f>Filmes[[#This Row],[receita]]-Filmes[[#This Row],[orçamento]]</f>
        <v>187945075</v>
      </c>
      <c r="I49" s="1">
        <f>(Filmes[[#This Row],[receita]]/Filmes[[#This Row],[orçamento]])</f>
        <v>10.397253750000001</v>
      </c>
    </row>
    <row r="50" spans="1:9" x14ac:dyDescent="0.3">
      <c r="A50" t="s">
        <v>95</v>
      </c>
      <c r="B50">
        <v>1997</v>
      </c>
      <c r="C50" t="s">
        <v>23</v>
      </c>
      <c r="D50" s="1">
        <v>0.68</v>
      </c>
      <c r="E50" s="2">
        <f>Notas[[#This Row],[Média]]</f>
        <v>0.65999999999999992</v>
      </c>
      <c r="F50" s="4">
        <v>75000000</v>
      </c>
      <c r="G50" s="4">
        <v>224012234</v>
      </c>
      <c r="H50" s="4">
        <f>Filmes[[#This Row],[receita]]-Filmes[[#This Row],[orçamento]]</f>
        <v>149012234</v>
      </c>
      <c r="I50" s="1">
        <f>(Filmes[[#This Row],[receita]]/Filmes[[#This Row],[orçamento]])</f>
        <v>2.9868297866666667</v>
      </c>
    </row>
    <row r="51" spans="1:9" x14ac:dyDescent="0.3">
      <c r="A51" t="s">
        <v>174</v>
      </c>
      <c r="B51">
        <v>1986</v>
      </c>
      <c r="C51" t="s">
        <v>29</v>
      </c>
      <c r="D51" s="1">
        <v>0.79</v>
      </c>
      <c r="E51" s="2">
        <f>Notas[[#This Row],[Média]]</f>
        <v>0.78999999999999992</v>
      </c>
      <c r="F51" s="4">
        <v>8000000</v>
      </c>
      <c r="G51" s="4">
        <v>52300000</v>
      </c>
      <c r="H51" s="4">
        <f>Filmes[[#This Row],[receita]]-Filmes[[#This Row],[orçamento]]</f>
        <v>44300000</v>
      </c>
      <c r="I51" s="1">
        <f>(Filmes[[#This Row],[receita]]/Filmes[[#This Row],[orçamento]])</f>
        <v>6.5374999999999996</v>
      </c>
    </row>
    <row r="52" spans="1:9" x14ac:dyDescent="0.3">
      <c r="A52" t="s">
        <v>35</v>
      </c>
      <c r="B52">
        <v>2024</v>
      </c>
      <c r="C52" t="s">
        <v>17</v>
      </c>
      <c r="D52" s="1">
        <v>0.69</v>
      </c>
      <c r="E52" s="2">
        <f>Notas[[#This Row],[Média]]</f>
        <v>0.72500000000000009</v>
      </c>
      <c r="F52" s="4">
        <v>18000000</v>
      </c>
      <c r="G52" s="4">
        <v>3139717</v>
      </c>
      <c r="H52" s="4">
        <f>Filmes[[#This Row],[receita]]-Filmes[[#This Row],[orçamento]]</f>
        <v>-14860283</v>
      </c>
      <c r="I52" s="1">
        <f>(Filmes[[#This Row],[receita]]/Filmes[[#This Row],[orçamento]])</f>
        <v>0.17442872222222222</v>
      </c>
    </row>
    <row r="53" spans="1:9" x14ac:dyDescent="0.3">
      <c r="A53" t="s">
        <v>185</v>
      </c>
      <c r="B53">
        <v>1987</v>
      </c>
      <c r="C53" t="s">
        <v>17</v>
      </c>
      <c r="D53" s="1">
        <v>0.71</v>
      </c>
      <c r="E53" s="2">
        <f>Notas[[#This Row],[Média]]</f>
        <v>0.65999999999999992</v>
      </c>
      <c r="F53" s="4">
        <v>17000000</v>
      </c>
      <c r="G53" s="4">
        <v>17185954</v>
      </c>
      <c r="H53" s="4">
        <f>Filmes[[#This Row],[receita]]-Filmes[[#This Row],[orçamento]]</f>
        <v>185954</v>
      </c>
      <c r="I53" s="1">
        <f>(Filmes[[#This Row],[receita]]/Filmes[[#This Row],[orçamento]])</f>
        <v>1.0109384705882354</v>
      </c>
    </row>
    <row r="54" spans="1:9" x14ac:dyDescent="0.3">
      <c r="A54" t="s">
        <v>109</v>
      </c>
      <c r="B54">
        <v>2009</v>
      </c>
      <c r="C54" t="s">
        <v>44</v>
      </c>
      <c r="D54" s="1">
        <v>0.79</v>
      </c>
      <c r="E54" s="2">
        <f>Notas[[#This Row],[Média]]</f>
        <v>0.83499999999999996</v>
      </c>
      <c r="F54" s="4">
        <v>60000000</v>
      </c>
      <c r="G54" s="4">
        <v>131800000</v>
      </c>
      <c r="H54" s="4">
        <f>Filmes[[#This Row],[receita]]-Filmes[[#This Row],[orçamento]]</f>
        <v>71800000</v>
      </c>
      <c r="I54" s="1">
        <f>(Filmes[[#This Row],[receita]]/Filmes[[#This Row],[orçamento]])</f>
        <v>2.1966666666666668</v>
      </c>
    </row>
    <row r="55" spans="1:9" x14ac:dyDescent="0.3">
      <c r="A55" t="s">
        <v>60</v>
      </c>
      <c r="B55">
        <v>2019</v>
      </c>
      <c r="C55" t="s">
        <v>23</v>
      </c>
      <c r="D55" s="1">
        <v>0.82</v>
      </c>
      <c r="E55" s="2">
        <f>Notas[[#This Row],[Média]]</f>
        <v>0.7</v>
      </c>
      <c r="F55" s="4">
        <v>55000000</v>
      </c>
      <c r="G55" s="4">
        <v>1078958629</v>
      </c>
      <c r="H55" s="4">
        <f>Filmes[[#This Row],[receita]]-Filmes[[#This Row],[orçamento]]</f>
        <v>1023958629</v>
      </c>
      <c r="I55" s="1">
        <f>(Filmes[[#This Row],[receita]]/Filmes[[#This Row],[orçamento]])</f>
        <v>19.617429618181816</v>
      </c>
    </row>
    <row r="56" spans="1:9" x14ac:dyDescent="0.3">
      <c r="A56" t="s">
        <v>203</v>
      </c>
      <c r="B56">
        <v>2017</v>
      </c>
      <c r="C56" t="s">
        <v>9</v>
      </c>
      <c r="D56" s="1">
        <v>0.76</v>
      </c>
      <c r="E56" s="2">
        <f>Notas[[#This Row],[Média]]</f>
        <v>0.75</v>
      </c>
      <c r="F56" s="4">
        <v>4500000</v>
      </c>
      <c r="G56" s="4">
        <v>255407969</v>
      </c>
      <c r="H56" s="4">
        <f>Filmes[[#This Row],[receita]]-Filmes[[#This Row],[orçamento]]</f>
        <v>250907969</v>
      </c>
      <c r="I56" s="1">
        <f>(Filmes[[#This Row],[receita]]/Filmes[[#This Row],[orçamento]])</f>
        <v>56.757326444444445</v>
      </c>
    </row>
    <row r="57" spans="1:9" x14ac:dyDescent="0.3">
      <c r="A57" t="s">
        <v>224</v>
      </c>
      <c r="B57">
        <v>2018</v>
      </c>
      <c r="C57" t="s">
        <v>29</v>
      </c>
      <c r="D57" s="1">
        <v>0.7</v>
      </c>
      <c r="E57" s="2">
        <f>Notas[[#This Row],[Média]]</f>
        <v>0.69000000000000006</v>
      </c>
      <c r="F57" s="4">
        <v>50000000</v>
      </c>
      <c r="G57" s="4">
        <v>214200000</v>
      </c>
      <c r="H57" s="4">
        <f>Filmes[[#This Row],[receita]]-Filmes[[#This Row],[orçamento]]</f>
        <v>164200000</v>
      </c>
      <c r="I57" s="1">
        <f>(Filmes[[#This Row],[receita]]/Filmes[[#This Row],[orçamento]])</f>
        <v>4.2839999999999998</v>
      </c>
    </row>
    <row r="58" spans="1:9" x14ac:dyDescent="0.3">
      <c r="A58" t="s">
        <v>169</v>
      </c>
      <c r="B58">
        <v>2023</v>
      </c>
      <c r="C58" t="s">
        <v>29</v>
      </c>
      <c r="D58" s="1">
        <v>0.71</v>
      </c>
      <c r="E58" s="2">
        <f>Notas[[#This Row],[Média]]</f>
        <v>0.7</v>
      </c>
      <c r="F58" s="4">
        <v>75000000</v>
      </c>
      <c r="G58" s="4">
        <v>275300000</v>
      </c>
      <c r="H58" s="4">
        <f>Filmes[[#This Row],[receita]]-Filmes[[#This Row],[orçamento]]</f>
        <v>200300000</v>
      </c>
      <c r="I58" s="1">
        <f>(Filmes[[#This Row],[receita]]/Filmes[[#This Row],[orçamento]])</f>
        <v>3.6706666666666665</v>
      </c>
    </row>
    <row r="59" spans="1:9" x14ac:dyDescent="0.3">
      <c r="A59" t="s">
        <v>135</v>
      </c>
      <c r="B59">
        <v>1982</v>
      </c>
      <c r="C59" t="s">
        <v>29</v>
      </c>
      <c r="D59" s="1">
        <v>0.69</v>
      </c>
      <c r="E59" s="2">
        <f>Notas[[#This Row],[Média]]</f>
        <v>0.84000000000000008</v>
      </c>
      <c r="F59" s="4">
        <v>8000000</v>
      </c>
      <c r="G59" s="4">
        <v>21028755</v>
      </c>
      <c r="H59" s="4">
        <f>Filmes[[#This Row],[receita]]-Filmes[[#This Row],[orçamento]]</f>
        <v>13028755</v>
      </c>
      <c r="I59" s="1">
        <f>(Filmes[[#This Row],[receita]]/Filmes[[#This Row],[orçamento]])</f>
        <v>2.628594375</v>
      </c>
    </row>
    <row r="60" spans="1:9" x14ac:dyDescent="0.3">
      <c r="A60" t="s">
        <v>58</v>
      </c>
      <c r="B60">
        <v>2016</v>
      </c>
      <c r="C60" t="s">
        <v>23</v>
      </c>
      <c r="D60" s="1">
        <v>0.76</v>
      </c>
      <c r="E60" s="2">
        <f>Notas[[#This Row],[Média]]</f>
        <v>0.76666666666666661</v>
      </c>
      <c r="F60" s="4">
        <v>58000000</v>
      </c>
      <c r="G60" s="4">
        <v>782837347</v>
      </c>
      <c r="H60" s="4">
        <f>Filmes[[#This Row],[receita]]-Filmes[[#This Row],[orçamento]]</f>
        <v>724837347</v>
      </c>
      <c r="I60" s="1">
        <f>(Filmes[[#This Row],[receita]]/Filmes[[#This Row],[orçamento]])</f>
        <v>13.497195637931034</v>
      </c>
    </row>
    <row r="61" spans="1:9" x14ac:dyDescent="0.3">
      <c r="A61" t="s">
        <v>104</v>
      </c>
      <c r="B61">
        <v>2018</v>
      </c>
      <c r="C61" t="s">
        <v>23</v>
      </c>
      <c r="D61" s="1">
        <v>0.75</v>
      </c>
      <c r="E61" s="2">
        <f>Notas[[#This Row],[Média]]</f>
        <v>0.66999999999999993</v>
      </c>
      <c r="F61" s="4">
        <v>110000000</v>
      </c>
      <c r="G61" s="4">
        <v>785896632</v>
      </c>
      <c r="H61" s="4">
        <f>Filmes[[#This Row],[receita]]-Filmes[[#This Row],[orçamento]]</f>
        <v>675896632</v>
      </c>
      <c r="I61" s="1">
        <f>(Filmes[[#This Row],[receita]]/Filmes[[#This Row],[orçamento]])</f>
        <v>7.1445148363636362</v>
      </c>
    </row>
    <row r="62" spans="1:9" x14ac:dyDescent="0.3">
      <c r="A62" t="s">
        <v>159</v>
      </c>
      <c r="B62">
        <v>2018</v>
      </c>
      <c r="C62" t="s">
        <v>17</v>
      </c>
      <c r="D62" s="1">
        <v>0.62</v>
      </c>
      <c r="E62" s="2">
        <f>Notas[[#This Row],[Média]]</f>
        <v>0.71000000000000008</v>
      </c>
      <c r="F62" s="4">
        <v>30000000</v>
      </c>
      <c r="G62" s="4">
        <v>34017028</v>
      </c>
      <c r="H62" s="4">
        <f>Filmes[[#This Row],[receita]]-Filmes[[#This Row],[orçamento]]</f>
        <v>4017028</v>
      </c>
      <c r="I62" s="1">
        <f>(Filmes[[#This Row],[receita]]/Filmes[[#This Row],[orçamento]])</f>
        <v>1.1339009333333334</v>
      </c>
    </row>
    <row r="63" spans="1:9" x14ac:dyDescent="0.3">
      <c r="A63" t="s">
        <v>10</v>
      </c>
      <c r="B63">
        <v>2015</v>
      </c>
      <c r="C63" t="s">
        <v>7</v>
      </c>
      <c r="D63" s="1">
        <v>0.79</v>
      </c>
      <c r="E63" s="2">
        <f>Notas[[#This Row],[Média]]</f>
        <v>0.71666666666666667</v>
      </c>
      <c r="F63" s="4">
        <v>175000000</v>
      </c>
      <c r="G63" s="4">
        <v>857611174</v>
      </c>
      <c r="H63" s="4">
        <f>Filmes[[#This Row],[receita]]-Filmes[[#This Row],[orçamento]]</f>
        <v>682611174</v>
      </c>
      <c r="I63" s="1">
        <f>(Filmes[[#This Row],[receita]]/Filmes[[#This Row],[orçamento]])</f>
        <v>4.9006352800000004</v>
      </c>
    </row>
    <row r="64" spans="1:9" x14ac:dyDescent="0.3">
      <c r="A64" t="s">
        <v>6</v>
      </c>
      <c r="B64">
        <v>2024</v>
      </c>
      <c r="C64" t="s">
        <v>7</v>
      </c>
      <c r="D64" s="1">
        <v>0.78</v>
      </c>
      <c r="E64" s="2">
        <f>Notas[[#This Row],[Média]]</f>
        <v>0.74444444444444446</v>
      </c>
      <c r="F64" s="4">
        <v>200000000</v>
      </c>
      <c r="G64" s="4">
        <v>724383116</v>
      </c>
      <c r="H64" s="4">
        <f>Filmes[[#This Row],[receita]]-Filmes[[#This Row],[orçamento]]</f>
        <v>524383116</v>
      </c>
      <c r="I64" s="1">
        <f>(Filmes[[#This Row],[receita]]/Filmes[[#This Row],[orçamento]])</f>
        <v>3.62191558</v>
      </c>
    </row>
    <row r="65" spans="1:9" x14ac:dyDescent="0.3">
      <c r="A65" t="s">
        <v>87</v>
      </c>
      <c r="B65">
        <v>2001</v>
      </c>
      <c r="C65" t="s">
        <v>9</v>
      </c>
      <c r="D65" s="1">
        <v>0.78</v>
      </c>
      <c r="E65" s="2">
        <f>Notas[[#This Row],[Média]]</f>
        <v>0.7</v>
      </c>
      <c r="F65" s="4">
        <v>4500000</v>
      </c>
      <c r="G65" s="4">
        <v>7500000</v>
      </c>
      <c r="H65" s="4">
        <f>Filmes[[#This Row],[receita]]-Filmes[[#This Row],[orçamento]]</f>
        <v>3000000</v>
      </c>
      <c r="I65" s="1">
        <f>(Filmes[[#This Row],[receita]]/Filmes[[#This Row],[orçamento]])</f>
        <v>1.6666666666666667</v>
      </c>
    </row>
    <row r="66" spans="1:9" x14ac:dyDescent="0.3">
      <c r="A66" t="s">
        <v>78</v>
      </c>
      <c r="B66">
        <v>2024</v>
      </c>
      <c r="C66" t="s">
        <v>29</v>
      </c>
      <c r="D66" s="1">
        <v>0.71</v>
      </c>
      <c r="E66" s="2">
        <f>Notas[[#This Row],[Média]]</f>
        <v>0.73000000000000009</v>
      </c>
      <c r="F66" s="4">
        <v>60000000</v>
      </c>
      <c r="G66" s="4">
        <v>5000</v>
      </c>
      <c r="H66" s="4">
        <f>Filmes[[#This Row],[receita]]-Filmes[[#This Row],[orçamento]]</f>
        <v>-59995000</v>
      </c>
      <c r="I66" s="1">
        <f>(Filmes[[#This Row],[receita]]/Filmes[[#This Row],[orçamento]])</f>
        <v>8.3333333333333331E-5</v>
      </c>
    </row>
    <row r="67" spans="1:9" x14ac:dyDescent="0.3">
      <c r="A67" t="s">
        <v>122</v>
      </c>
      <c r="B67">
        <v>2016</v>
      </c>
      <c r="C67" t="s">
        <v>29</v>
      </c>
      <c r="D67" s="1">
        <v>0.74</v>
      </c>
      <c r="E67" s="2">
        <f>Notas[[#This Row],[Média]]</f>
        <v>0.72857142857142854</v>
      </c>
      <c r="F67" s="4">
        <v>180000000</v>
      </c>
      <c r="G67" s="4">
        <v>676343174</v>
      </c>
      <c r="H67" s="4">
        <f>Filmes[[#This Row],[receita]]-Filmes[[#This Row],[orçamento]]</f>
        <v>496343174</v>
      </c>
      <c r="I67" s="1">
        <f>(Filmes[[#This Row],[receita]]/Filmes[[#This Row],[orçamento]])</f>
        <v>3.7574620777777779</v>
      </c>
    </row>
    <row r="68" spans="1:9" x14ac:dyDescent="0.3">
      <c r="A68" t="s">
        <v>47</v>
      </c>
      <c r="B68">
        <v>2021</v>
      </c>
      <c r="C68" t="s">
        <v>9</v>
      </c>
      <c r="D68" s="1">
        <v>0.78</v>
      </c>
      <c r="E68" s="2">
        <f>Notas[[#This Row],[Média]]</f>
        <v>0.86666666666666681</v>
      </c>
      <c r="F68" s="4">
        <v>165000000</v>
      </c>
      <c r="G68" s="4">
        <v>407573628</v>
      </c>
      <c r="H68" s="4">
        <f>Filmes[[#This Row],[receita]]-Filmes[[#This Row],[orçamento]]</f>
        <v>242573628</v>
      </c>
      <c r="I68" s="1">
        <f>(Filmes[[#This Row],[receita]]/Filmes[[#This Row],[orçamento]])</f>
        <v>2.4701431999999999</v>
      </c>
    </row>
    <row r="69" spans="1:9" x14ac:dyDescent="0.3">
      <c r="A69" t="s">
        <v>21</v>
      </c>
      <c r="B69">
        <v>2024</v>
      </c>
      <c r="C69" t="s">
        <v>9</v>
      </c>
      <c r="D69" s="1">
        <v>0.82</v>
      </c>
      <c r="E69" s="2">
        <f>Notas[[#This Row],[Média]]</f>
        <v>0.79999999999999993</v>
      </c>
      <c r="F69" s="4">
        <v>190000000</v>
      </c>
      <c r="G69" s="4">
        <v>711844359</v>
      </c>
      <c r="H69" s="4">
        <f>Filmes[[#This Row],[receita]]-Filmes[[#This Row],[orçamento]]</f>
        <v>521844359</v>
      </c>
      <c r="I69" s="1">
        <f>(Filmes[[#This Row],[receita]]/Filmes[[#This Row],[orçamento]])</f>
        <v>3.746549257894737</v>
      </c>
    </row>
    <row r="70" spans="1:9" x14ac:dyDescent="0.3">
      <c r="A70" t="s">
        <v>48</v>
      </c>
      <c r="B70">
        <v>2023</v>
      </c>
      <c r="C70" t="s">
        <v>7</v>
      </c>
      <c r="D70" s="1">
        <v>0.77</v>
      </c>
      <c r="E70" s="2">
        <f>Notas[[#This Row],[Média]]</f>
        <v>0.73888888888888893</v>
      </c>
      <c r="F70" s="4">
        <v>200000000</v>
      </c>
      <c r="G70" s="4">
        <v>496000000</v>
      </c>
      <c r="H70" s="4">
        <f>Filmes[[#This Row],[receita]]-Filmes[[#This Row],[orçamento]]</f>
        <v>296000000</v>
      </c>
      <c r="I70" s="1">
        <f>(Filmes[[#This Row],[receita]]/Filmes[[#This Row],[orçamento]])</f>
        <v>2.48</v>
      </c>
    </row>
    <row r="71" spans="1:9" x14ac:dyDescent="0.3">
      <c r="A71" t="s">
        <v>119</v>
      </c>
      <c r="B71">
        <v>2017</v>
      </c>
      <c r="C71" t="s">
        <v>9</v>
      </c>
      <c r="D71" s="1">
        <v>0.75</v>
      </c>
      <c r="E71" s="2">
        <f>Notas[[#This Row],[Média]]</f>
        <v>0.73333333333333339</v>
      </c>
      <c r="F71" s="4">
        <v>34000000</v>
      </c>
      <c r="G71" s="4">
        <v>226945087</v>
      </c>
      <c r="H71" s="4">
        <f>Filmes[[#This Row],[receita]]-Filmes[[#This Row],[orçamento]]</f>
        <v>192945087</v>
      </c>
      <c r="I71" s="1">
        <f>(Filmes[[#This Row],[receita]]/Filmes[[#This Row],[orçamento]])</f>
        <v>6.6748554999999996</v>
      </c>
    </row>
    <row r="72" spans="1:9" x14ac:dyDescent="0.3">
      <c r="A72" t="s">
        <v>129</v>
      </c>
      <c r="B72">
        <v>2021</v>
      </c>
      <c r="C72" t="s">
        <v>7</v>
      </c>
      <c r="D72" s="1">
        <v>0.76</v>
      </c>
      <c r="E72" s="2">
        <f>Notas[[#This Row],[Média]]</f>
        <v>0.76</v>
      </c>
      <c r="F72" s="4">
        <v>50000000</v>
      </c>
      <c r="G72" s="4">
        <v>253000000</v>
      </c>
      <c r="H72" s="4">
        <f>Filmes[[#This Row],[receita]]-Filmes[[#This Row],[orçamento]]</f>
        <v>203000000</v>
      </c>
      <c r="I72" s="1">
        <f>(Filmes[[#This Row],[receita]]/Filmes[[#This Row],[orçamento]])</f>
        <v>5.0599999999999996</v>
      </c>
    </row>
    <row r="73" spans="1:9" x14ac:dyDescent="0.3">
      <c r="A73" t="s">
        <v>42</v>
      </c>
      <c r="B73">
        <v>2024</v>
      </c>
      <c r="C73" t="s">
        <v>12</v>
      </c>
      <c r="D73" s="1">
        <v>0.74</v>
      </c>
      <c r="E73" s="2">
        <f>Notas[[#This Row],[Média]]</f>
        <v>0.7</v>
      </c>
      <c r="F73" s="4">
        <v>2000000</v>
      </c>
      <c r="G73" s="4">
        <v>11902746</v>
      </c>
      <c r="H73" s="4">
        <f>Filmes[[#This Row],[receita]]-Filmes[[#This Row],[orçamento]]</f>
        <v>9902746</v>
      </c>
      <c r="I73" s="1">
        <f>(Filmes[[#This Row],[receita]]/Filmes[[#This Row],[orçamento]])</f>
        <v>5.9513730000000002</v>
      </c>
    </row>
    <row r="74" spans="1:9" x14ac:dyDescent="0.3">
      <c r="A74" t="s">
        <v>141</v>
      </c>
      <c r="B74">
        <v>2023</v>
      </c>
      <c r="C74" t="s">
        <v>9</v>
      </c>
      <c r="D74" s="1">
        <v>0.76</v>
      </c>
      <c r="E74" s="2">
        <f>Notas[[#This Row],[Média]]</f>
        <v>0.7749999999999998</v>
      </c>
      <c r="F74" s="4">
        <v>20000000</v>
      </c>
      <c r="G74" s="4">
        <v>294803785</v>
      </c>
      <c r="H74" s="4">
        <f>Filmes[[#This Row],[receita]]-Filmes[[#This Row],[orçamento]]</f>
        <v>274803785</v>
      </c>
      <c r="I74" s="1">
        <f>(Filmes[[#This Row],[receita]]/Filmes[[#This Row],[orçamento]])</f>
        <v>14.74018925</v>
      </c>
    </row>
    <row r="75" spans="1:9" x14ac:dyDescent="0.3">
      <c r="A75" t="s">
        <v>191</v>
      </c>
      <c r="B75">
        <v>1994</v>
      </c>
      <c r="C75" t="s">
        <v>9</v>
      </c>
      <c r="D75" s="1">
        <v>0.85</v>
      </c>
      <c r="E75" s="2">
        <f>Notas[[#This Row],[Média]]</f>
        <v>0.8600000000000001</v>
      </c>
      <c r="F75" s="4">
        <v>55000000</v>
      </c>
      <c r="G75" s="4">
        <v>677387716</v>
      </c>
      <c r="H75" s="4">
        <f>Filmes[[#This Row],[receita]]-Filmes[[#This Row],[orçamento]]</f>
        <v>622387716</v>
      </c>
      <c r="I75" s="1">
        <f>(Filmes[[#This Row],[receita]]/Filmes[[#This Row],[orçamento]])</f>
        <v>12.316140290909091</v>
      </c>
    </row>
    <row r="76" spans="1:9" x14ac:dyDescent="0.3">
      <c r="A76" t="s">
        <v>113</v>
      </c>
      <c r="B76">
        <v>2017</v>
      </c>
      <c r="C76" t="s">
        <v>9</v>
      </c>
      <c r="D76" s="1">
        <v>0.73</v>
      </c>
      <c r="E76" s="2">
        <f>Notas[[#This Row],[Média]]</f>
        <v>0.78</v>
      </c>
      <c r="F76" s="4">
        <v>9000000</v>
      </c>
      <c r="G76" s="4">
        <v>278454358</v>
      </c>
      <c r="H76" s="4">
        <f>Filmes[[#This Row],[receita]]-Filmes[[#This Row],[orçamento]]</f>
        <v>269454358</v>
      </c>
      <c r="I76" s="1">
        <f>(Filmes[[#This Row],[receita]]/Filmes[[#This Row],[orçamento]])</f>
        <v>30.939373111111109</v>
      </c>
    </row>
    <row r="77" spans="1:9" x14ac:dyDescent="0.3">
      <c r="A77" t="s">
        <v>195</v>
      </c>
      <c r="B77">
        <v>1976</v>
      </c>
      <c r="C77" t="s">
        <v>72</v>
      </c>
      <c r="D77" s="1">
        <v>0.66</v>
      </c>
      <c r="E77" s="2">
        <f>Notas[[#This Row],[Média]]</f>
        <v>0.72</v>
      </c>
      <c r="F77" s="4">
        <v>9000000</v>
      </c>
      <c r="G77" s="4">
        <v>25000000</v>
      </c>
      <c r="H77" s="4">
        <f>Filmes[[#This Row],[receita]]-Filmes[[#This Row],[orçamento]]</f>
        <v>16000000</v>
      </c>
      <c r="I77" s="1">
        <f>(Filmes[[#This Row],[receita]]/Filmes[[#This Row],[orçamento]])</f>
        <v>2.7777777777777777</v>
      </c>
    </row>
    <row r="78" spans="1:9" x14ac:dyDescent="0.3">
      <c r="A78" t="s">
        <v>218</v>
      </c>
      <c r="B78">
        <v>2024</v>
      </c>
      <c r="C78" t="s">
        <v>23</v>
      </c>
      <c r="D78" s="1">
        <v>0.71</v>
      </c>
      <c r="E78" s="2">
        <f>Notas[[#This Row],[Média]]</f>
        <v>0.76500000000000001</v>
      </c>
      <c r="F78" s="4">
        <v>10000000</v>
      </c>
      <c r="G78" s="4">
        <v>34578510</v>
      </c>
      <c r="H78" s="4">
        <f>Filmes[[#This Row],[receita]]-Filmes[[#This Row],[orçamento]]</f>
        <v>24578510</v>
      </c>
      <c r="I78" s="1">
        <f>(Filmes[[#This Row],[receita]]/Filmes[[#This Row],[orçamento]])</f>
        <v>3.4578509999999998</v>
      </c>
    </row>
    <row r="79" spans="1:9" x14ac:dyDescent="0.3">
      <c r="A79" t="s">
        <v>22</v>
      </c>
      <c r="B79">
        <v>2024</v>
      </c>
      <c r="C79" t="s">
        <v>23</v>
      </c>
      <c r="D79" s="1">
        <v>0.76</v>
      </c>
      <c r="E79" s="2">
        <f>Notas[[#This Row],[Média]]</f>
        <v>0.74285714285714288</v>
      </c>
      <c r="F79" s="4">
        <v>168000000</v>
      </c>
      <c r="G79" s="4">
        <v>160620267</v>
      </c>
      <c r="H79" s="4">
        <f>Filmes[[#This Row],[receita]]-Filmes[[#This Row],[orçamento]]</f>
        <v>-7379733</v>
      </c>
      <c r="I79" s="1">
        <f>(Filmes[[#This Row],[receita]]/Filmes[[#This Row],[orçamento]])</f>
        <v>0.95607301785714283</v>
      </c>
    </row>
    <row r="80" spans="1:9" x14ac:dyDescent="0.3">
      <c r="A80" t="s">
        <v>26</v>
      </c>
      <c r="B80">
        <v>2024</v>
      </c>
      <c r="C80" t="s">
        <v>7</v>
      </c>
      <c r="D80" s="1">
        <v>0.67</v>
      </c>
      <c r="E80" s="2">
        <f>Notas[[#This Row],[Média]]</f>
        <v>0.7649999999999999</v>
      </c>
      <c r="F80" s="4">
        <v>60000000</v>
      </c>
      <c r="G80" s="4">
        <v>199143268</v>
      </c>
      <c r="H80" s="4">
        <f>Filmes[[#This Row],[receita]]-Filmes[[#This Row],[orçamento]]</f>
        <v>139143268</v>
      </c>
      <c r="I80" s="1">
        <f>(Filmes[[#This Row],[receita]]/Filmes[[#This Row],[orçamento]])</f>
        <v>3.3190544666666666</v>
      </c>
    </row>
    <row r="81" spans="1:9" x14ac:dyDescent="0.3">
      <c r="A81" t="s">
        <v>71</v>
      </c>
      <c r="B81">
        <v>2004</v>
      </c>
      <c r="C81" t="s">
        <v>72</v>
      </c>
      <c r="D81" s="1">
        <v>0.56999999999999995</v>
      </c>
      <c r="E81" s="2">
        <f>Notas[[#This Row],[Média]]</f>
        <v>0.75000000000000011</v>
      </c>
      <c r="F81" s="4">
        <v>50000000</v>
      </c>
      <c r="G81" s="4">
        <v>200800000</v>
      </c>
      <c r="H81" s="4">
        <f>Filmes[[#This Row],[receita]]-Filmes[[#This Row],[orçamento]]</f>
        <v>150800000</v>
      </c>
      <c r="I81" s="1">
        <f>(Filmes[[#This Row],[receita]]/Filmes[[#This Row],[orçamento]])</f>
        <v>4.016</v>
      </c>
    </row>
    <row r="82" spans="1:9" x14ac:dyDescent="0.3">
      <c r="A82" t="s">
        <v>101</v>
      </c>
      <c r="B82">
        <v>2022</v>
      </c>
      <c r="C82" t="s">
        <v>7</v>
      </c>
      <c r="D82" s="1">
        <v>0.82</v>
      </c>
      <c r="E82" s="2">
        <f>Notas[[#This Row],[Média]]</f>
        <v>0.76111111111111118</v>
      </c>
      <c r="F82" s="4">
        <v>90000000</v>
      </c>
      <c r="G82" s="4">
        <v>484700000</v>
      </c>
      <c r="H82" s="4">
        <f>Filmes[[#This Row],[receita]]-Filmes[[#This Row],[orçamento]]</f>
        <v>394700000</v>
      </c>
      <c r="I82" s="1">
        <f>(Filmes[[#This Row],[receita]]/Filmes[[#This Row],[orçamento]])</f>
        <v>5.3855555555555554</v>
      </c>
    </row>
    <row r="83" spans="1:9" x14ac:dyDescent="0.3">
      <c r="A83" t="s">
        <v>229</v>
      </c>
      <c r="B83">
        <v>1997</v>
      </c>
      <c r="C83" t="s">
        <v>9</v>
      </c>
      <c r="D83" s="1">
        <v>0.82</v>
      </c>
      <c r="E83" s="2">
        <f>Notas[[#This Row],[Média]]</f>
        <v>0.75714285714285712</v>
      </c>
      <c r="F83" s="4">
        <v>10000000</v>
      </c>
      <c r="G83" s="4">
        <v>225900000</v>
      </c>
      <c r="H83" s="4">
        <f>Filmes[[#This Row],[receita]]-Filmes[[#This Row],[orçamento]]</f>
        <v>215900000</v>
      </c>
      <c r="I83" s="1">
        <f>(Filmes[[#This Row],[receita]]/Filmes[[#This Row],[orçamento]])</f>
        <v>22.59</v>
      </c>
    </row>
    <row r="84" spans="1:9" x14ac:dyDescent="0.3">
      <c r="A84" t="s">
        <v>34</v>
      </c>
      <c r="B84">
        <v>2024</v>
      </c>
      <c r="C84" t="s">
        <v>29</v>
      </c>
      <c r="D84" s="1">
        <v>0.67</v>
      </c>
      <c r="E84" s="2">
        <f>Notas[[#This Row],[Média]]</f>
        <v>0.72500000000000009</v>
      </c>
      <c r="F84" s="4">
        <v>100000000</v>
      </c>
      <c r="G84" s="4">
        <v>200567933</v>
      </c>
      <c r="H84" s="4">
        <f>Filmes[[#This Row],[receita]]-Filmes[[#This Row],[orçamento]]</f>
        <v>100567933</v>
      </c>
      <c r="I84" s="1">
        <f>(Filmes[[#This Row],[receita]]/Filmes[[#This Row],[orçamento]])</f>
        <v>2.00567933</v>
      </c>
    </row>
    <row r="85" spans="1:9" x14ac:dyDescent="0.3">
      <c r="A85" t="s">
        <v>14</v>
      </c>
      <c r="B85">
        <v>2024</v>
      </c>
      <c r="C85" t="s">
        <v>15</v>
      </c>
      <c r="D85" s="1">
        <v>0.72</v>
      </c>
      <c r="E85" s="2">
        <f>Notas[[#This Row],[Média]]</f>
        <v>0.83333333333333337</v>
      </c>
      <c r="F85" s="4">
        <v>150000000</v>
      </c>
      <c r="G85" s="4">
        <v>567156493</v>
      </c>
      <c r="H85" s="4">
        <f>Filmes[[#This Row],[receita]]-Filmes[[#This Row],[orçamento]]</f>
        <v>417156493</v>
      </c>
      <c r="I85" s="1">
        <f>(Filmes[[#This Row],[receita]]/Filmes[[#This Row],[orçamento]])</f>
        <v>3.7810432866666668</v>
      </c>
    </row>
    <row r="86" spans="1:9" x14ac:dyDescent="0.3">
      <c r="A86" t="s">
        <v>28</v>
      </c>
      <c r="B86">
        <v>2023</v>
      </c>
      <c r="C86" t="s">
        <v>29</v>
      </c>
      <c r="D86" s="1">
        <v>0.76</v>
      </c>
      <c r="E86" s="2">
        <f>Notas[[#This Row],[Média]]</f>
        <v>0.8</v>
      </c>
      <c r="F86" s="4">
        <v>15000000</v>
      </c>
      <c r="G86" s="4">
        <v>115857413</v>
      </c>
      <c r="H86" s="4">
        <f>Filmes[[#This Row],[receita]]-Filmes[[#This Row],[orçamento]]</f>
        <v>100857413</v>
      </c>
      <c r="I86" s="1">
        <f>(Filmes[[#This Row],[receita]]/Filmes[[#This Row],[orçamento]])</f>
        <v>7.7238275333333331</v>
      </c>
    </row>
    <row r="87" spans="1:9" x14ac:dyDescent="0.3">
      <c r="A87" t="s">
        <v>98</v>
      </c>
      <c r="B87">
        <v>2013</v>
      </c>
      <c r="C87" t="s">
        <v>29</v>
      </c>
      <c r="D87" s="1">
        <v>0.72</v>
      </c>
      <c r="E87" s="2">
        <f>Notas[[#This Row],[Média]]</f>
        <v>0.87999999999999989</v>
      </c>
      <c r="F87" s="4">
        <v>105000000</v>
      </c>
      <c r="G87" s="4">
        <v>723192705</v>
      </c>
      <c r="H87" s="4">
        <f>Filmes[[#This Row],[receita]]-Filmes[[#This Row],[orçamento]]</f>
        <v>618192705</v>
      </c>
      <c r="I87" s="1">
        <f>(Filmes[[#This Row],[receita]]/Filmes[[#This Row],[orçamento]])</f>
        <v>6.887549571428571</v>
      </c>
    </row>
    <row r="88" spans="1:9" x14ac:dyDescent="0.3">
      <c r="A88" t="s">
        <v>232</v>
      </c>
      <c r="B88">
        <v>1978</v>
      </c>
      <c r="C88" t="s">
        <v>29</v>
      </c>
      <c r="D88" s="1">
        <v>0.74</v>
      </c>
      <c r="E88" s="2">
        <f>Notas[[#This Row],[Média]]</f>
        <v>0.77499999999999991</v>
      </c>
      <c r="F88" s="4">
        <v>6000000</v>
      </c>
      <c r="G88" s="4">
        <v>396271103</v>
      </c>
      <c r="H88" s="4">
        <f>Filmes[[#This Row],[receita]]-Filmes[[#This Row],[orçamento]]</f>
        <v>390271103</v>
      </c>
      <c r="I88" s="1">
        <f>(Filmes[[#This Row],[receita]]/Filmes[[#This Row],[orçamento]])</f>
        <v>66.04518383333334</v>
      </c>
    </row>
    <row r="89" spans="1:9" x14ac:dyDescent="0.3">
      <c r="A89" t="s">
        <v>97</v>
      </c>
      <c r="B89">
        <v>2018</v>
      </c>
      <c r="C89" t="s">
        <v>29</v>
      </c>
      <c r="D89" s="1">
        <v>0.82</v>
      </c>
      <c r="E89" s="2">
        <f>Notas[[#This Row],[Média]]</f>
        <v>0.6</v>
      </c>
      <c r="F89" s="4">
        <v>23000000</v>
      </c>
      <c r="G89" s="4">
        <v>319700000</v>
      </c>
      <c r="H89" s="4">
        <f>Filmes[[#This Row],[receita]]-Filmes[[#This Row],[orçamento]]</f>
        <v>296700000</v>
      </c>
      <c r="I89" s="1">
        <f>(Filmes[[#This Row],[receita]]/Filmes[[#This Row],[orçamento]])</f>
        <v>13.9</v>
      </c>
    </row>
    <row r="90" spans="1:9" x14ac:dyDescent="0.3">
      <c r="A90" t="s">
        <v>234</v>
      </c>
      <c r="B90">
        <v>2017</v>
      </c>
      <c r="C90" t="s">
        <v>29</v>
      </c>
      <c r="D90" s="1">
        <v>0.76</v>
      </c>
      <c r="E90" s="2">
        <f>Notas[[#This Row],[Média]]</f>
        <v>0.8</v>
      </c>
      <c r="F90" s="4">
        <v>200000000</v>
      </c>
      <c r="G90" s="4">
        <v>863756051</v>
      </c>
      <c r="H90" s="4">
        <f>Filmes[[#This Row],[receita]]-Filmes[[#This Row],[orçamento]]</f>
        <v>663756051</v>
      </c>
      <c r="I90" s="1">
        <f>(Filmes[[#This Row],[receita]]/Filmes[[#This Row],[orçamento]])</f>
        <v>4.3187802550000001</v>
      </c>
    </row>
    <row r="91" spans="1:9" x14ac:dyDescent="0.3">
      <c r="A91" t="s">
        <v>179</v>
      </c>
      <c r="B91">
        <v>2023</v>
      </c>
      <c r="C91" t="s">
        <v>9</v>
      </c>
      <c r="D91" s="1">
        <v>0.8</v>
      </c>
      <c r="E91" s="2">
        <f>Notas[[#This Row],[Média]]</f>
        <v>0.78</v>
      </c>
      <c r="F91" s="4">
        <v>250000000</v>
      </c>
      <c r="G91" s="4">
        <v>845600000</v>
      </c>
      <c r="H91" s="4">
        <f>Filmes[[#This Row],[receita]]-Filmes[[#This Row],[orçamento]]</f>
        <v>595600000</v>
      </c>
      <c r="I91" s="1">
        <f>(Filmes[[#This Row],[receita]]/Filmes[[#This Row],[orçamento]])</f>
        <v>3.3824000000000001</v>
      </c>
    </row>
    <row r="92" spans="1:9" x14ac:dyDescent="0.3">
      <c r="A92" t="s">
        <v>16</v>
      </c>
      <c r="B92">
        <v>2024</v>
      </c>
      <c r="C92" t="s">
        <v>17</v>
      </c>
      <c r="D92" s="1">
        <v>0.7</v>
      </c>
      <c r="E92" s="2">
        <f>Notas[[#This Row],[Média]]</f>
        <v>0.75</v>
      </c>
      <c r="F92" s="4">
        <v>50000000</v>
      </c>
      <c r="G92" s="4">
        <v>114097977</v>
      </c>
      <c r="H92" s="4">
        <f>Filmes[[#This Row],[receita]]-Filmes[[#This Row],[orçamento]]</f>
        <v>64097977</v>
      </c>
      <c r="I92" s="1">
        <f>(Filmes[[#This Row],[receita]]/Filmes[[#This Row],[orçamento]])</f>
        <v>2.2819595399999999</v>
      </c>
    </row>
    <row r="93" spans="1:9" x14ac:dyDescent="0.3">
      <c r="A93" t="s">
        <v>82</v>
      </c>
      <c r="B93">
        <v>1977</v>
      </c>
      <c r="C93" t="s">
        <v>44</v>
      </c>
      <c r="D93" s="1">
        <v>0.82</v>
      </c>
      <c r="E93" s="2">
        <f>Notas[[#This Row],[Média]]</f>
        <v>0.76250000000000007</v>
      </c>
      <c r="F93" s="4">
        <v>11000000</v>
      </c>
      <c r="G93" s="4">
        <v>775398007</v>
      </c>
      <c r="H93" s="4">
        <f>Filmes[[#This Row],[receita]]-Filmes[[#This Row],[orçamento]]</f>
        <v>764398007</v>
      </c>
      <c r="I93" s="1">
        <f>(Filmes[[#This Row],[receita]]/Filmes[[#This Row],[orçamento]])</f>
        <v>70.490727909090907</v>
      </c>
    </row>
    <row r="94" spans="1:9" x14ac:dyDescent="0.3">
      <c r="A94" t="s">
        <v>133</v>
      </c>
      <c r="B94">
        <v>2018</v>
      </c>
      <c r="C94" t="s">
        <v>23</v>
      </c>
      <c r="D94" s="1">
        <v>0.66</v>
      </c>
      <c r="E94" s="2">
        <f>Notas[[#This Row],[Média]]</f>
        <v>0.75</v>
      </c>
      <c r="F94" s="4">
        <v>10000000</v>
      </c>
      <c r="G94" s="4">
        <v>259900000</v>
      </c>
      <c r="H94" s="4">
        <f>Filmes[[#This Row],[receita]]-Filmes[[#This Row],[orçamento]]</f>
        <v>249900000</v>
      </c>
      <c r="I94" s="1">
        <f>(Filmes[[#This Row],[receita]]/Filmes[[#This Row],[orçamento]])</f>
        <v>25.99</v>
      </c>
    </row>
    <row r="95" spans="1:9" x14ac:dyDescent="0.3">
      <c r="A95" t="s">
        <v>228</v>
      </c>
      <c r="B95">
        <v>2002</v>
      </c>
      <c r="C95" t="s">
        <v>7</v>
      </c>
      <c r="D95" s="1">
        <v>0.77</v>
      </c>
      <c r="E95" s="2">
        <f>Notas[[#This Row],[Média]]</f>
        <v>0.93333333333333324</v>
      </c>
      <c r="F95" s="4">
        <v>100000000</v>
      </c>
      <c r="G95" s="4">
        <v>876688482</v>
      </c>
      <c r="H95" s="4">
        <f>Filmes[[#This Row],[receita]]-Filmes[[#This Row],[orçamento]]</f>
        <v>776688482</v>
      </c>
      <c r="I95" s="1">
        <f>(Filmes[[#This Row],[receita]]/Filmes[[#This Row],[orçamento]])</f>
        <v>8.7668848199999996</v>
      </c>
    </row>
    <row r="96" spans="1:9" x14ac:dyDescent="0.3">
      <c r="A96" t="s">
        <v>138</v>
      </c>
      <c r="B96">
        <v>2001</v>
      </c>
      <c r="C96" t="s">
        <v>7</v>
      </c>
      <c r="D96" s="1">
        <v>0.79</v>
      </c>
      <c r="E96" s="2">
        <f>Notas[[#This Row],[Média]]</f>
        <v>0.7</v>
      </c>
      <c r="F96" s="4">
        <v>125000000</v>
      </c>
      <c r="G96" s="4">
        <v>976475550</v>
      </c>
      <c r="H96" s="4">
        <f>Filmes[[#This Row],[receita]]-Filmes[[#This Row],[orçamento]]</f>
        <v>851475550</v>
      </c>
      <c r="I96" s="1">
        <f>(Filmes[[#This Row],[receita]]/Filmes[[#This Row],[orçamento]])</f>
        <v>7.8118043999999998</v>
      </c>
    </row>
    <row r="97" spans="1:9" x14ac:dyDescent="0.3">
      <c r="A97" t="s">
        <v>233</v>
      </c>
      <c r="B97">
        <v>2011</v>
      </c>
      <c r="C97" t="s">
        <v>29</v>
      </c>
      <c r="D97" s="1">
        <v>0.81</v>
      </c>
      <c r="E97" s="2">
        <f>Notas[[#This Row],[Média]]</f>
        <v>0.68333333333333324</v>
      </c>
      <c r="F97" s="4">
        <v>125000000</v>
      </c>
      <c r="G97" s="4">
        <v>1341511219</v>
      </c>
      <c r="H97" s="4">
        <f>Filmes[[#This Row],[receita]]-Filmes[[#This Row],[orçamento]]</f>
        <v>1216511219</v>
      </c>
      <c r="I97" s="1">
        <f>(Filmes[[#This Row],[receita]]/Filmes[[#This Row],[orçamento]])</f>
        <v>10.732089752</v>
      </c>
    </row>
    <row r="98" spans="1:9" x14ac:dyDescent="0.3">
      <c r="A98" t="s">
        <v>219</v>
      </c>
      <c r="B98">
        <v>2005</v>
      </c>
      <c r="C98" t="s">
        <v>44</v>
      </c>
      <c r="D98" s="1">
        <v>0.78</v>
      </c>
      <c r="E98" s="2">
        <f>Notas[[#This Row],[Média]]</f>
        <v>0.71</v>
      </c>
      <c r="F98" s="4">
        <v>150000000</v>
      </c>
      <c r="G98" s="4">
        <v>895921036</v>
      </c>
      <c r="H98" s="4">
        <f>Filmes[[#This Row],[receita]]-Filmes[[#This Row],[orçamento]]</f>
        <v>745921036</v>
      </c>
      <c r="I98" s="1">
        <f>(Filmes[[#This Row],[receita]]/Filmes[[#This Row],[orçamento]])</f>
        <v>5.9728069066666665</v>
      </c>
    </row>
    <row r="99" spans="1:9" x14ac:dyDescent="0.3">
      <c r="A99" t="s">
        <v>240</v>
      </c>
      <c r="B99">
        <v>2009</v>
      </c>
      <c r="C99" t="s">
        <v>29</v>
      </c>
      <c r="D99" s="1">
        <v>0.77</v>
      </c>
      <c r="E99" s="2">
        <f>Notas[[#This Row],[Média]]</f>
        <v>0.7857142857142857</v>
      </c>
      <c r="F99" s="4">
        <v>250000000</v>
      </c>
      <c r="G99" s="4">
        <v>933959197</v>
      </c>
      <c r="H99" s="4">
        <f>Filmes[[#This Row],[receita]]-Filmes[[#This Row],[orçamento]]</f>
        <v>683959197</v>
      </c>
      <c r="I99" s="1">
        <f>(Filmes[[#This Row],[receita]]/Filmes[[#This Row],[orçamento]])</f>
        <v>3.7358367879999999</v>
      </c>
    </row>
    <row r="100" spans="1:9" x14ac:dyDescent="0.3">
      <c r="A100" t="s">
        <v>190</v>
      </c>
      <c r="B100">
        <v>2004</v>
      </c>
      <c r="C100" t="s">
        <v>7</v>
      </c>
      <c r="D100" s="1">
        <v>0.8</v>
      </c>
      <c r="E100" s="2">
        <f>Notas[[#This Row],[Média]]</f>
        <v>0.625</v>
      </c>
      <c r="F100" s="4">
        <v>130000000</v>
      </c>
      <c r="G100" s="4">
        <v>789804554</v>
      </c>
      <c r="H100" s="4">
        <f>Filmes[[#This Row],[receita]]-Filmes[[#This Row],[orçamento]]</f>
        <v>659804554</v>
      </c>
      <c r="I100" s="1">
        <f>(Filmes[[#This Row],[receita]]/Filmes[[#This Row],[orçamento]])</f>
        <v>6.0754196461538461</v>
      </c>
    </row>
    <row r="101" spans="1:9" x14ac:dyDescent="0.3">
      <c r="A101" t="s">
        <v>162</v>
      </c>
      <c r="B101">
        <v>2023</v>
      </c>
      <c r="C101" t="s">
        <v>12</v>
      </c>
      <c r="D101" s="1">
        <v>0.65</v>
      </c>
      <c r="E101" s="2">
        <f>Notas[[#This Row],[Média]]</f>
        <v>0.73124999999999996</v>
      </c>
      <c r="F101" s="4">
        <v>40000000</v>
      </c>
      <c r="G101" s="4">
        <v>9112817</v>
      </c>
      <c r="H101" s="4">
        <f>Filmes[[#This Row],[receita]]-Filmes[[#This Row],[orçamento]]</f>
        <v>-30887183</v>
      </c>
      <c r="I101" s="1">
        <f>(Filmes[[#This Row],[receita]]/Filmes[[#This Row],[orçamento]])</f>
        <v>0.22782042499999999</v>
      </c>
    </row>
    <row r="102" spans="1:9" x14ac:dyDescent="0.3">
      <c r="A102" t="s">
        <v>75</v>
      </c>
      <c r="B102">
        <v>2010</v>
      </c>
      <c r="C102" t="s">
        <v>29</v>
      </c>
      <c r="D102" s="1">
        <v>0.68</v>
      </c>
      <c r="E102" s="2">
        <f>Notas[[#This Row],[Média]]</f>
        <v>0.72857142857142854</v>
      </c>
      <c r="F102" s="4">
        <v>200000000</v>
      </c>
      <c r="G102" s="4">
        <v>623933331</v>
      </c>
      <c r="H102" s="4">
        <f>Filmes[[#This Row],[receita]]-Filmes[[#This Row],[orçamento]]</f>
        <v>423933331</v>
      </c>
      <c r="I102" s="1">
        <f>(Filmes[[#This Row],[receita]]/Filmes[[#This Row],[orçamento]])</f>
        <v>3.1196666550000001</v>
      </c>
    </row>
    <row r="103" spans="1:9" x14ac:dyDescent="0.3">
      <c r="A103" t="s">
        <v>216</v>
      </c>
      <c r="B103">
        <v>2013</v>
      </c>
      <c r="C103" t="s">
        <v>29</v>
      </c>
      <c r="D103" s="1">
        <v>0.69</v>
      </c>
      <c r="E103" s="2">
        <f>Notas[[#This Row],[Média]]</f>
        <v>0.69000000000000006</v>
      </c>
      <c r="F103" s="4">
        <v>200000000</v>
      </c>
      <c r="G103" s="4">
        <v>1215577205</v>
      </c>
      <c r="H103" s="4">
        <f>Filmes[[#This Row],[receita]]-Filmes[[#This Row],[orçamento]]</f>
        <v>1015577205</v>
      </c>
      <c r="I103" s="1">
        <f>(Filmes[[#This Row],[receita]]/Filmes[[#This Row],[orçamento]])</f>
        <v>6.0778860249999997</v>
      </c>
    </row>
    <row r="104" spans="1:9" x14ac:dyDescent="0.3">
      <c r="A104" t="s">
        <v>84</v>
      </c>
      <c r="B104">
        <v>2023</v>
      </c>
      <c r="C104" t="s">
        <v>44</v>
      </c>
      <c r="D104" s="1">
        <v>0.84</v>
      </c>
      <c r="E104" s="2">
        <f>Notas[[#This Row],[Média]]</f>
        <v>0.69000000000000006</v>
      </c>
      <c r="F104" s="4">
        <v>100000000</v>
      </c>
      <c r="G104" s="4">
        <v>690897910</v>
      </c>
      <c r="H104" s="4">
        <f>Filmes[[#This Row],[receita]]-Filmes[[#This Row],[orçamento]]</f>
        <v>590897910</v>
      </c>
      <c r="I104" s="1">
        <f>(Filmes[[#This Row],[receita]]/Filmes[[#This Row],[orçamento]])</f>
        <v>6.9089790999999998</v>
      </c>
    </row>
    <row r="105" spans="1:9" x14ac:dyDescent="0.3">
      <c r="A105" t="s">
        <v>137</v>
      </c>
      <c r="B105">
        <v>2017</v>
      </c>
      <c r="C105" t="s">
        <v>29</v>
      </c>
      <c r="D105" s="1">
        <v>0.73</v>
      </c>
      <c r="E105" s="2">
        <f>Notas[[#This Row],[Média]]</f>
        <v>0.81500000000000006</v>
      </c>
      <c r="F105" s="4">
        <v>175000000</v>
      </c>
      <c r="G105" s="4">
        <v>880166924</v>
      </c>
      <c r="H105" s="4">
        <f>Filmes[[#This Row],[receita]]-Filmes[[#This Row],[orçamento]]</f>
        <v>705166924</v>
      </c>
      <c r="I105" s="1">
        <f>(Filmes[[#This Row],[receita]]/Filmes[[#This Row],[orçamento]])</f>
        <v>5.0295252799999997</v>
      </c>
    </row>
    <row r="106" spans="1:9" x14ac:dyDescent="0.3">
      <c r="A106" t="s">
        <v>89</v>
      </c>
      <c r="B106">
        <v>2021</v>
      </c>
      <c r="C106" t="s">
        <v>29</v>
      </c>
      <c r="D106" s="1">
        <v>0.8</v>
      </c>
      <c r="E106" s="2">
        <f>Notas[[#This Row],[Média]]</f>
        <v>0.8</v>
      </c>
      <c r="F106" s="4">
        <v>200000000</v>
      </c>
      <c r="G106" s="4">
        <v>1921847111</v>
      </c>
      <c r="H106" s="4">
        <f>Filmes[[#This Row],[receita]]-Filmes[[#This Row],[orçamento]]</f>
        <v>1721847111</v>
      </c>
      <c r="I106" s="1">
        <f>(Filmes[[#This Row],[receita]]/Filmes[[#This Row],[orçamento]])</f>
        <v>9.6092355549999997</v>
      </c>
    </row>
    <row r="107" spans="1:9" x14ac:dyDescent="0.3">
      <c r="A107" t="s">
        <v>32</v>
      </c>
      <c r="B107">
        <v>2024</v>
      </c>
      <c r="C107" t="s">
        <v>15</v>
      </c>
      <c r="D107" s="1">
        <v>0.6</v>
      </c>
      <c r="E107" s="2">
        <f>Notas[[#This Row],[Média]]</f>
        <v>0.80999999999999994</v>
      </c>
      <c r="F107" s="4">
        <v>10000000</v>
      </c>
      <c r="G107" s="4">
        <v>4184000</v>
      </c>
      <c r="H107" s="4">
        <f>Filmes[[#This Row],[receita]]-Filmes[[#This Row],[orçamento]]</f>
        <v>-5816000</v>
      </c>
      <c r="I107" s="1">
        <f>(Filmes[[#This Row],[receita]]/Filmes[[#This Row],[orçamento]])</f>
        <v>0.41839999999999999</v>
      </c>
    </row>
    <row r="108" spans="1:9" x14ac:dyDescent="0.3">
      <c r="A108" t="s">
        <v>30</v>
      </c>
      <c r="B108">
        <v>2024</v>
      </c>
      <c r="C108" t="s">
        <v>17</v>
      </c>
      <c r="D108" s="1">
        <v>0.63</v>
      </c>
      <c r="E108" s="2">
        <f>Notas[[#This Row],[Média]]</f>
        <v>0.79</v>
      </c>
      <c r="F108" s="4">
        <v>9000000</v>
      </c>
      <c r="G108" s="4">
        <v>22314913</v>
      </c>
      <c r="H108" s="4">
        <f>Filmes[[#This Row],[receita]]-Filmes[[#This Row],[orçamento]]</f>
        <v>13314913</v>
      </c>
      <c r="I108" s="1">
        <f>(Filmes[[#This Row],[receita]]/Filmes[[#This Row],[orçamento]])</f>
        <v>2.4794347777777777</v>
      </c>
    </row>
    <row r="109" spans="1:9" x14ac:dyDescent="0.3">
      <c r="A109" t="s">
        <v>144</v>
      </c>
      <c r="B109">
        <v>2024</v>
      </c>
      <c r="C109" t="s">
        <v>29</v>
      </c>
      <c r="D109" s="1">
        <v>0.63</v>
      </c>
      <c r="E109" s="2">
        <f>Notas[[#This Row],[Média]]</f>
        <v>0.7</v>
      </c>
      <c r="F109" s="4">
        <v>13000000</v>
      </c>
      <c r="G109" s="4">
        <v>39010693</v>
      </c>
      <c r="H109" s="4">
        <f>Filmes[[#This Row],[receita]]-Filmes[[#This Row],[orçamento]]</f>
        <v>26010693</v>
      </c>
      <c r="I109" s="1">
        <f>(Filmes[[#This Row],[receita]]/Filmes[[#This Row],[orçamento]])</f>
        <v>3.0008225384615383</v>
      </c>
    </row>
    <row r="110" spans="1:9" x14ac:dyDescent="0.3">
      <c r="A110" t="s">
        <v>66</v>
      </c>
      <c r="B110">
        <v>2014</v>
      </c>
      <c r="C110" t="s">
        <v>44</v>
      </c>
      <c r="D110" s="1">
        <v>0.84</v>
      </c>
      <c r="E110" s="2">
        <f>Notas[[#This Row],[Média]]</f>
        <v>0.89999999999999991</v>
      </c>
      <c r="F110" s="4">
        <v>165000000</v>
      </c>
      <c r="G110" s="4">
        <v>701729206</v>
      </c>
      <c r="H110" s="4">
        <f>Filmes[[#This Row],[receita]]-Filmes[[#This Row],[orçamento]]</f>
        <v>536729206</v>
      </c>
      <c r="I110" s="1">
        <f>(Filmes[[#This Row],[receita]]/Filmes[[#This Row],[orçamento]])</f>
        <v>4.252904278787879</v>
      </c>
    </row>
    <row r="111" spans="1:9" x14ac:dyDescent="0.3">
      <c r="A111" t="s">
        <v>198</v>
      </c>
      <c r="B111">
        <v>2013</v>
      </c>
      <c r="C111" t="s">
        <v>9</v>
      </c>
      <c r="D111" s="1">
        <v>0.75</v>
      </c>
      <c r="E111" s="2">
        <f>Notas[[#This Row],[Média]]</f>
        <v>0.77000000000000013</v>
      </c>
      <c r="F111" s="4">
        <v>13000000</v>
      </c>
      <c r="G111" s="4">
        <v>320400000</v>
      </c>
      <c r="H111" s="4">
        <f>Filmes[[#This Row],[receita]]-Filmes[[#This Row],[orçamento]]</f>
        <v>307400000</v>
      </c>
      <c r="I111" s="1">
        <f>(Filmes[[#This Row],[receita]]/Filmes[[#This Row],[orçamento]])</f>
        <v>24.646153846153847</v>
      </c>
    </row>
    <row r="112" spans="1:9" x14ac:dyDescent="0.3">
      <c r="A112" t="s">
        <v>201</v>
      </c>
      <c r="B112">
        <v>2021</v>
      </c>
      <c r="C112" t="s">
        <v>9</v>
      </c>
      <c r="D112" s="1">
        <v>0.74</v>
      </c>
      <c r="E112" s="2">
        <f>Notas[[#This Row],[Média]]</f>
        <v>0.66</v>
      </c>
      <c r="F112" s="4">
        <v>39000000</v>
      </c>
      <c r="G112" s="4">
        <v>206400000</v>
      </c>
      <c r="H112" s="4">
        <f>Filmes[[#This Row],[receita]]-Filmes[[#This Row],[orçamento]]</f>
        <v>167400000</v>
      </c>
      <c r="I112" s="1">
        <f>(Filmes[[#This Row],[receita]]/Filmes[[#This Row],[orçamento]])</f>
        <v>5.2923076923076922</v>
      </c>
    </row>
    <row r="113" spans="1:9" x14ac:dyDescent="0.3">
      <c r="A113" t="s">
        <v>187</v>
      </c>
      <c r="B113">
        <v>2017</v>
      </c>
      <c r="C113" t="s">
        <v>23</v>
      </c>
      <c r="D113" s="1">
        <v>0.72</v>
      </c>
      <c r="E113" s="2">
        <f>Notas[[#This Row],[Média]]</f>
        <v>0.71500000000000008</v>
      </c>
      <c r="F113" s="4">
        <v>79000000</v>
      </c>
      <c r="G113" s="4">
        <v>473100000</v>
      </c>
      <c r="H113" s="4">
        <f>Filmes[[#This Row],[receita]]-Filmes[[#This Row],[orçamento]]</f>
        <v>394100000</v>
      </c>
      <c r="I113" s="1">
        <f>(Filmes[[#This Row],[receita]]/Filmes[[#This Row],[orçamento]])</f>
        <v>5.9886075949367088</v>
      </c>
    </row>
    <row r="114" spans="1:9" x14ac:dyDescent="0.3">
      <c r="A114" t="s">
        <v>158</v>
      </c>
      <c r="B114">
        <v>2019</v>
      </c>
      <c r="C114" t="s">
        <v>23</v>
      </c>
      <c r="D114" s="1">
        <v>0.68</v>
      </c>
      <c r="E114" s="2">
        <f>Notas[[#This Row],[Média]]</f>
        <v>0.75</v>
      </c>
      <c r="F114" s="4">
        <v>79000000</v>
      </c>
      <c r="G114" s="4">
        <v>473123154</v>
      </c>
      <c r="H114" s="4">
        <f>Filmes[[#This Row],[receita]]-Filmes[[#This Row],[orçamento]]</f>
        <v>394123154</v>
      </c>
      <c r="I114" s="1">
        <f>(Filmes[[#This Row],[receita]]/Filmes[[#This Row],[orçamento]])</f>
        <v>5.9889006835443039</v>
      </c>
    </row>
    <row r="115" spans="1:9" x14ac:dyDescent="0.3">
      <c r="A115" t="s">
        <v>209</v>
      </c>
      <c r="B115">
        <v>2023</v>
      </c>
      <c r="C115" t="s">
        <v>17</v>
      </c>
      <c r="D115" s="1">
        <v>0.73</v>
      </c>
      <c r="E115" s="2">
        <f>Notas[[#This Row],[Média]]</f>
        <v>0.8</v>
      </c>
      <c r="F115" s="4">
        <v>13000000</v>
      </c>
      <c r="G115" s="4">
        <v>111823047</v>
      </c>
      <c r="H115" s="4">
        <f>Filmes[[#This Row],[receita]]-Filmes[[#This Row],[orçamento]]</f>
        <v>98823047</v>
      </c>
      <c r="I115" s="1">
        <f>(Filmes[[#This Row],[receita]]/Filmes[[#This Row],[orçamento]])</f>
        <v>8.6017728461538461</v>
      </c>
    </row>
    <row r="116" spans="1:9" x14ac:dyDescent="0.3">
      <c r="A116" t="s">
        <v>127</v>
      </c>
      <c r="B116">
        <v>2023</v>
      </c>
      <c r="C116" t="s">
        <v>9</v>
      </c>
      <c r="D116" s="1">
        <v>0.71</v>
      </c>
      <c r="E116" s="2">
        <f>Notas[[#This Row],[Média]]</f>
        <v>0.7</v>
      </c>
      <c r="F116" s="4">
        <v>100000000</v>
      </c>
      <c r="G116" s="4">
        <v>337371917</v>
      </c>
      <c r="H116" s="4">
        <f>Filmes[[#This Row],[receita]]-Filmes[[#This Row],[orçamento]]</f>
        <v>237371917</v>
      </c>
      <c r="I116" s="1">
        <f>(Filmes[[#This Row],[receita]]/Filmes[[#This Row],[orçamento]])</f>
        <v>3.3737191700000002</v>
      </c>
    </row>
    <row r="117" spans="1:9" x14ac:dyDescent="0.3">
      <c r="A117" t="s">
        <v>73</v>
      </c>
      <c r="B117">
        <v>2023</v>
      </c>
      <c r="C117" t="s">
        <v>23</v>
      </c>
      <c r="D117" s="1">
        <v>0.77</v>
      </c>
      <c r="E117" s="2">
        <f>Notas[[#This Row],[Média]]</f>
        <v>0.65999999999999992</v>
      </c>
      <c r="F117" s="4">
        <v>90000000</v>
      </c>
      <c r="G117" s="4">
        <v>440157245</v>
      </c>
      <c r="H117" s="4">
        <f>Filmes[[#This Row],[receita]]-Filmes[[#This Row],[orçamento]]</f>
        <v>350157245</v>
      </c>
      <c r="I117" s="1">
        <f>(Filmes[[#This Row],[receita]]/Filmes[[#This Row],[orçamento]])</f>
        <v>4.8906360555555555</v>
      </c>
    </row>
    <row r="118" spans="1:9" x14ac:dyDescent="0.3">
      <c r="A118" t="s">
        <v>183</v>
      </c>
      <c r="B118">
        <v>2022</v>
      </c>
      <c r="C118" t="s">
        <v>29</v>
      </c>
      <c r="D118" s="1">
        <v>0.67</v>
      </c>
      <c r="E118" s="2">
        <f>Notas[[#This Row],[Média]]</f>
        <v>0.71000000000000008</v>
      </c>
      <c r="F118" s="4">
        <v>165000000</v>
      </c>
      <c r="G118" s="4">
        <v>1001978080</v>
      </c>
      <c r="H118" s="4">
        <f>Filmes[[#This Row],[receita]]-Filmes[[#This Row],[orçamento]]</f>
        <v>836978080</v>
      </c>
      <c r="I118" s="1">
        <f>(Filmes[[#This Row],[receita]]/Filmes[[#This Row],[orçamento]])</f>
        <v>6.0725944242424239</v>
      </c>
    </row>
    <row r="119" spans="1:9" x14ac:dyDescent="0.3">
      <c r="A119" t="s">
        <v>204</v>
      </c>
      <c r="B119">
        <v>2018</v>
      </c>
      <c r="C119" t="s">
        <v>29</v>
      </c>
      <c r="D119" s="1">
        <v>0.65</v>
      </c>
      <c r="E119" s="2">
        <f>Notas[[#This Row],[Média]]</f>
        <v>0.6</v>
      </c>
      <c r="F119" s="4">
        <v>170000000</v>
      </c>
      <c r="G119" s="4">
        <v>1310466296</v>
      </c>
      <c r="H119" s="4">
        <f>Filmes[[#This Row],[receita]]-Filmes[[#This Row],[orçamento]]</f>
        <v>1140466296</v>
      </c>
      <c r="I119" s="1">
        <f>(Filmes[[#This Row],[receita]]/Filmes[[#This Row],[orçamento]])</f>
        <v>7.708625270588235</v>
      </c>
    </row>
    <row r="120" spans="1:9" x14ac:dyDescent="0.3">
      <c r="A120" t="s">
        <v>18</v>
      </c>
      <c r="B120">
        <v>2024</v>
      </c>
      <c r="C120" t="s">
        <v>7</v>
      </c>
      <c r="D120" s="1">
        <v>0.71</v>
      </c>
      <c r="E120" s="2">
        <f>Notas[[#This Row],[Média]]</f>
        <v>0.65</v>
      </c>
      <c r="F120" s="4">
        <v>80000000</v>
      </c>
      <c r="G120" s="4">
        <v>543900620</v>
      </c>
      <c r="H120" s="4">
        <f>Filmes[[#This Row],[receita]]-Filmes[[#This Row],[orçamento]]</f>
        <v>463900620</v>
      </c>
      <c r="I120" s="1">
        <f>(Filmes[[#This Row],[receita]]/Filmes[[#This Row],[orçamento]])</f>
        <v>6.79875775</v>
      </c>
    </row>
    <row r="121" spans="1:9" x14ac:dyDescent="0.3">
      <c r="A121" t="s">
        <v>225</v>
      </c>
      <c r="B121">
        <v>2017</v>
      </c>
      <c r="C121" t="s">
        <v>9</v>
      </c>
      <c r="D121" s="1">
        <v>0.73</v>
      </c>
      <c r="E121" s="2">
        <f>Notas[[#This Row],[Média]]</f>
        <v>0.79999999999999993</v>
      </c>
      <c r="F121" s="4">
        <v>10000000</v>
      </c>
      <c r="G121" s="4">
        <v>79000000</v>
      </c>
      <c r="H121" s="4">
        <f>Filmes[[#This Row],[receita]]-Filmes[[#This Row],[orçamento]]</f>
        <v>69000000</v>
      </c>
      <c r="I121" s="1">
        <f>(Filmes[[#This Row],[receita]]/Filmes[[#This Row],[orçamento]])</f>
        <v>7.9</v>
      </c>
    </row>
    <row r="122" spans="1:9" x14ac:dyDescent="0.3">
      <c r="A122" t="s">
        <v>153</v>
      </c>
      <c r="B122">
        <v>2017</v>
      </c>
      <c r="C122" t="s">
        <v>29</v>
      </c>
      <c r="D122" s="1">
        <v>0.61</v>
      </c>
      <c r="E122" s="2">
        <f>Notas[[#This Row],[Média]]</f>
        <v>0.77</v>
      </c>
      <c r="F122" s="4">
        <v>300000000</v>
      </c>
      <c r="G122" s="4">
        <v>661326987</v>
      </c>
      <c r="H122" s="4">
        <f>Filmes[[#This Row],[receita]]-Filmes[[#This Row],[orçamento]]</f>
        <v>361326987</v>
      </c>
      <c r="I122" s="1">
        <f>(Filmes[[#This Row],[receita]]/Filmes[[#This Row],[orçamento]])</f>
        <v>2.2044232899999998</v>
      </c>
    </row>
    <row r="123" spans="1:9" x14ac:dyDescent="0.3">
      <c r="A123" t="s">
        <v>69</v>
      </c>
      <c r="B123">
        <v>2017</v>
      </c>
      <c r="C123" t="s">
        <v>23</v>
      </c>
      <c r="D123" s="1">
        <v>0.78</v>
      </c>
      <c r="E123" s="2">
        <f>Notas[[#This Row],[Média]]</f>
        <v>0.8</v>
      </c>
      <c r="F123" s="4">
        <v>97000000</v>
      </c>
      <c r="G123" s="4">
        <v>619021436</v>
      </c>
      <c r="H123" s="4">
        <f>Filmes[[#This Row],[receita]]-Filmes[[#This Row],[orçamento]]</f>
        <v>522021436</v>
      </c>
      <c r="I123" s="1">
        <f>(Filmes[[#This Row],[receita]]/Filmes[[#This Row],[orçamento]])</f>
        <v>6.3816642886597936</v>
      </c>
    </row>
    <row r="124" spans="1:9" x14ac:dyDescent="0.3">
      <c r="A124" t="s">
        <v>149</v>
      </c>
      <c r="B124">
        <v>2017</v>
      </c>
      <c r="C124" t="s">
        <v>29</v>
      </c>
      <c r="D124" s="1">
        <v>0.67</v>
      </c>
      <c r="E124" s="2">
        <f>Notas[[#This Row],[Média]]</f>
        <v>0.9</v>
      </c>
      <c r="F124" s="4">
        <v>29000000</v>
      </c>
      <c r="G124" s="4">
        <v>48453605</v>
      </c>
      <c r="H124" s="4">
        <f>Filmes[[#This Row],[receita]]-Filmes[[#This Row],[orçamento]]</f>
        <v>19453605</v>
      </c>
      <c r="I124" s="1">
        <f>(Filmes[[#This Row],[receita]]/Filmes[[#This Row],[orçamento]])</f>
        <v>1.6708139655172414</v>
      </c>
    </row>
    <row r="125" spans="1:9" x14ac:dyDescent="0.3">
      <c r="A125" t="s">
        <v>108</v>
      </c>
      <c r="B125">
        <v>2015</v>
      </c>
      <c r="C125" t="s">
        <v>23</v>
      </c>
      <c r="D125" s="1">
        <v>0.76</v>
      </c>
      <c r="E125" s="2">
        <f>Notas[[#This Row],[Média]]</f>
        <v>0.76500000000000001</v>
      </c>
      <c r="F125" s="4">
        <v>150000000</v>
      </c>
      <c r="G125" s="4">
        <v>378858340</v>
      </c>
      <c r="H125" s="4">
        <f>Filmes[[#This Row],[receita]]-Filmes[[#This Row],[orçamento]]</f>
        <v>228858340</v>
      </c>
      <c r="I125" s="1">
        <f>(Filmes[[#This Row],[receita]]/Filmes[[#This Row],[orçamento]])</f>
        <v>2.5257222666666665</v>
      </c>
    </row>
    <row r="126" spans="1:9" x14ac:dyDescent="0.3">
      <c r="A126" t="s">
        <v>38</v>
      </c>
      <c r="B126">
        <v>2024</v>
      </c>
      <c r="C126" t="s">
        <v>9</v>
      </c>
      <c r="D126" s="1">
        <v>0.56000000000000005</v>
      </c>
      <c r="E126" s="2">
        <f>Notas[[#This Row],[Média]]</f>
        <v>0.78333333333333344</v>
      </c>
      <c r="F126" s="4">
        <v>80000000</v>
      </c>
      <c r="G126" s="4">
        <v>100298817</v>
      </c>
      <c r="H126" s="4">
        <f>Filmes[[#This Row],[receita]]-Filmes[[#This Row],[orçamento]]</f>
        <v>20298817</v>
      </c>
      <c r="I126" s="1">
        <f>(Filmes[[#This Row],[receita]]/Filmes[[#This Row],[orçamento]])</f>
        <v>1.2537352125000001</v>
      </c>
    </row>
    <row r="127" spans="1:9" x14ac:dyDescent="0.3">
      <c r="A127" t="s">
        <v>54</v>
      </c>
      <c r="B127">
        <v>1999</v>
      </c>
      <c r="C127" t="s">
        <v>29</v>
      </c>
      <c r="D127" s="1">
        <v>0.82</v>
      </c>
      <c r="E127" s="2">
        <f>Notas[[#This Row],[Média]]</f>
        <v>0.78</v>
      </c>
      <c r="F127" s="4">
        <v>63000000</v>
      </c>
      <c r="G127" s="4">
        <v>463517383</v>
      </c>
      <c r="H127" s="4">
        <f>Filmes[[#This Row],[receita]]-Filmes[[#This Row],[orçamento]]</f>
        <v>400517383</v>
      </c>
      <c r="I127" s="1">
        <f>(Filmes[[#This Row],[receita]]/Filmes[[#This Row],[orçamento]])</f>
        <v>7.3574187777777782</v>
      </c>
    </row>
    <row r="128" spans="1:9" x14ac:dyDescent="0.3">
      <c r="A128" t="s">
        <v>102</v>
      </c>
      <c r="B128">
        <v>2014</v>
      </c>
      <c r="C128" t="s">
        <v>9</v>
      </c>
      <c r="D128" s="1">
        <v>0.72</v>
      </c>
      <c r="E128" s="2">
        <f>Notas[[#This Row],[Média]]</f>
        <v>0.78</v>
      </c>
      <c r="F128" s="4">
        <v>34000000</v>
      </c>
      <c r="G128" s="4">
        <v>348319861</v>
      </c>
      <c r="H128" s="4">
        <f>Filmes[[#This Row],[receita]]-Filmes[[#This Row],[orçamento]]</f>
        <v>314319861</v>
      </c>
      <c r="I128" s="1">
        <f>(Filmes[[#This Row],[receita]]/Filmes[[#This Row],[orçamento]])</f>
        <v>10.244701794117647</v>
      </c>
    </row>
    <row r="129" spans="1:9" x14ac:dyDescent="0.3">
      <c r="A129" t="s">
        <v>114</v>
      </c>
      <c r="B129">
        <v>2023</v>
      </c>
      <c r="C129" t="s">
        <v>9</v>
      </c>
      <c r="D129" s="1">
        <v>0.66</v>
      </c>
      <c r="E129" s="2">
        <f>Notas[[#This Row],[Média]]</f>
        <v>0.82499999999999996</v>
      </c>
      <c r="F129" s="4">
        <v>129000000</v>
      </c>
      <c r="G129" s="4">
        <v>384056482</v>
      </c>
      <c r="H129" s="4">
        <f>Filmes[[#This Row],[receita]]-Filmes[[#This Row],[orçamento]]</f>
        <v>255056482</v>
      </c>
      <c r="I129" s="1">
        <f>(Filmes[[#This Row],[receita]]/Filmes[[#This Row],[orçamento]])</f>
        <v>2.9771820310077519</v>
      </c>
    </row>
    <row r="130" spans="1:9" x14ac:dyDescent="0.3">
      <c r="A130" t="s">
        <v>215</v>
      </c>
      <c r="B130">
        <v>2023</v>
      </c>
      <c r="C130" t="s">
        <v>44</v>
      </c>
      <c r="D130" s="1">
        <v>0.81</v>
      </c>
      <c r="E130" s="2">
        <f>Notas[[#This Row],[Média]]</f>
        <v>0.76249999999999996</v>
      </c>
      <c r="F130" s="4">
        <v>6000000</v>
      </c>
      <c r="G130" s="4">
        <v>3800734</v>
      </c>
      <c r="H130" s="4">
        <f>Filmes[[#This Row],[receita]]-Filmes[[#This Row],[orçamento]]</f>
        <v>-2199266</v>
      </c>
      <c r="I130" s="1">
        <f>(Filmes[[#This Row],[receita]]/Filmes[[#This Row],[orçamento]])</f>
        <v>0.63345566666666664</v>
      </c>
    </row>
    <row r="131" spans="1:9" x14ac:dyDescent="0.3">
      <c r="A131" t="s">
        <v>139</v>
      </c>
      <c r="B131">
        <v>2010</v>
      </c>
      <c r="C131" t="s">
        <v>7</v>
      </c>
      <c r="D131" s="1">
        <v>0.72</v>
      </c>
      <c r="E131" s="2">
        <f>Notas[[#This Row],[Média]]</f>
        <v>0.76666666666666661</v>
      </c>
      <c r="F131" s="4">
        <v>69000000</v>
      </c>
      <c r="G131" s="4">
        <v>543284256</v>
      </c>
      <c r="H131" s="4">
        <f>Filmes[[#This Row],[receita]]-Filmes[[#This Row],[orçamento]]</f>
        <v>474284256</v>
      </c>
      <c r="I131" s="1">
        <f>(Filmes[[#This Row],[receita]]/Filmes[[#This Row],[orçamento]])</f>
        <v>7.8736848695652171</v>
      </c>
    </row>
    <row r="132" spans="1:9" x14ac:dyDescent="0.3">
      <c r="A132" t="s">
        <v>205</v>
      </c>
      <c r="B132">
        <v>2013</v>
      </c>
      <c r="C132" t="s">
        <v>7</v>
      </c>
      <c r="D132" s="1">
        <v>0.69</v>
      </c>
      <c r="E132" s="2">
        <f>Notas[[#This Row],[Média]]</f>
        <v>0.81000000000000016</v>
      </c>
      <c r="F132" s="4">
        <v>76000000</v>
      </c>
      <c r="G132" s="4">
        <v>970766005</v>
      </c>
      <c r="H132" s="4">
        <f>Filmes[[#This Row],[receita]]-Filmes[[#This Row],[orçamento]]</f>
        <v>894766005</v>
      </c>
      <c r="I132" s="1">
        <f>(Filmes[[#This Row],[receita]]/Filmes[[#This Row],[orçamento]])</f>
        <v>12.773236907894736</v>
      </c>
    </row>
    <row r="133" spans="1:9" x14ac:dyDescent="0.3">
      <c r="A133" t="s">
        <v>235</v>
      </c>
      <c r="B133">
        <v>2017</v>
      </c>
      <c r="C133" t="s">
        <v>7</v>
      </c>
      <c r="D133" s="1">
        <v>0.65</v>
      </c>
      <c r="E133" s="2">
        <f>Notas[[#This Row],[Média]]</f>
        <v>0.73333333333333339</v>
      </c>
      <c r="F133" s="4">
        <v>80000000</v>
      </c>
      <c r="G133" s="4">
        <v>1034800131</v>
      </c>
      <c r="H133" s="4">
        <f>Filmes[[#This Row],[receita]]-Filmes[[#This Row],[orçamento]]</f>
        <v>954800131</v>
      </c>
      <c r="I133" s="1">
        <f>(Filmes[[#This Row],[receita]]/Filmes[[#This Row],[orçamento]])</f>
        <v>12.935001637499999</v>
      </c>
    </row>
    <row r="134" spans="1:9" x14ac:dyDescent="0.3">
      <c r="A134" t="s">
        <v>180</v>
      </c>
      <c r="B134">
        <v>2022</v>
      </c>
      <c r="C134" t="s">
        <v>7</v>
      </c>
      <c r="D134" s="1">
        <v>0.73</v>
      </c>
      <c r="E134" s="2">
        <f>Notas[[#This Row],[Média]]</f>
        <v>0.8</v>
      </c>
      <c r="F134" s="4">
        <v>85000000</v>
      </c>
      <c r="G134" s="4">
        <v>940203765</v>
      </c>
      <c r="H134" s="4">
        <f>Filmes[[#This Row],[receita]]-Filmes[[#This Row],[orçamento]]</f>
        <v>855203765</v>
      </c>
      <c r="I134" s="1">
        <f>(Filmes[[#This Row],[receita]]/Filmes[[#This Row],[orçamento]])</f>
        <v>11.061220764705883</v>
      </c>
    </row>
    <row r="135" spans="1:9" x14ac:dyDescent="0.3">
      <c r="A135" t="s">
        <v>106</v>
      </c>
      <c r="B135">
        <v>2023</v>
      </c>
      <c r="C135" t="s">
        <v>29</v>
      </c>
      <c r="D135" s="1">
        <v>0.76</v>
      </c>
      <c r="E135" s="2">
        <f>Notas[[#This Row],[Média]]</f>
        <v>0.85</v>
      </c>
      <c r="F135" s="4">
        <v>291000000</v>
      </c>
      <c r="G135" s="4">
        <v>567500000</v>
      </c>
      <c r="H135" s="4">
        <f>Filmes[[#This Row],[receita]]-Filmes[[#This Row],[orçamento]]</f>
        <v>276500000</v>
      </c>
      <c r="I135" s="1">
        <f>(Filmes[[#This Row],[receita]]/Filmes[[#This Row],[orçamento]])</f>
        <v>1.9501718213058419</v>
      </c>
    </row>
    <row r="136" spans="1:9" x14ac:dyDescent="0.3">
      <c r="A136" t="s">
        <v>155</v>
      </c>
      <c r="B136">
        <v>2018</v>
      </c>
      <c r="C136" t="s">
        <v>9</v>
      </c>
      <c r="D136" s="1">
        <v>0.74</v>
      </c>
      <c r="E136" s="2">
        <f>Notas[[#This Row],[Média]]</f>
        <v>0.72</v>
      </c>
      <c r="F136" s="4">
        <v>178000000</v>
      </c>
      <c r="G136" s="4">
        <v>791700000</v>
      </c>
      <c r="H136" s="4">
        <f>Filmes[[#This Row],[receita]]-Filmes[[#This Row],[orçamento]]</f>
        <v>613700000</v>
      </c>
      <c r="I136" s="1">
        <f>(Filmes[[#This Row],[receita]]/Filmes[[#This Row],[orçamento]])</f>
        <v>4.4477528089887644</v>
      </c>
    </row>
    <row r="137" spans="1:9" x14ac:dyDescent="0.3">
      <c r="A137" t="s">
        <v>171</v>
      </c>
      <c r="B137">
        <v>2001</v>
      </c>
      <c r="C137" t="s">
        <v>7</v>
      </c>
      <c r="D137" s="1">
        <v>0.78</v>
      </c>
      <c r="E137" s="2">
        <f>Notas[[#This Row],[Média]]</f>
        <v>0.7</v>
      </c>
      <c r="F137" s="4">
        <v>115000000</v>
      </c>
      <c r="G137" s="4">
        <v>579700000</v>
      </c>
      <c r="H137" s="4">
        <f>Filmes[[#This Row],[receita]]-Filmes[[#This Row],[orçamento]]</f>
        <v>464700000</v>
      </c>
      <c r="I137" s="1">
        <f>(Filmes[[#This Row],[receita]]/Filmes[[#This Row],[orçamento]])</f>
        <v>5.0408695652173909</v>
      </c>
    </row>
    <row r="138" spans="1:9" x14ac:dyDescent="0.3">
      <c r="A138" t="s">
        <v>111</v>
      </c>
      <c r="B138">
        <v>2022</v>
      </c>
      <c r="C138" t="s">
        <v>9</v>
      </c>
      <c r="D138" s="1">
        <v>0.6</v>
      </c>
      <c r="E138" s="2">
        <f>Notas[[#This Row],[Média]]</f>
        <v>0.77</v>
      </c>
      <c r="F138" s="4">
        <v>75000000</v>
      </c>
      <c r="G138" s="4">
        <v>167635712</v>
      </c>
      <c r="H138" s="4">
        <f>Filmes[[#This Row],[receita]]-Filmes[[#This Row],[orçamento]]</f>
        <v>92635712</v>
      </c>
      <c r="I138" s="1">
        <f>(Filmes[[#This Row],[receita]]/Filmes[[#This Row],[orçamento]])</f>
        <v>2.2351428266666669</v>
      </c>
    </row>
    <row r="139" spans="1:9" x14ac:dyDescent="0.3">
      <c r="A139" t="s">
        <v>50</v>
      </c>
      <c r="B139">
        <v>2017</v>
      </c>
      <c r="C139" t="s">
        <v>29</v>
      </c>
      <c r="D139" s="1">
        <v>0.72</v>
      </c>
      <c r="E139" s="2">
        <f>Notas[[#This Row],[Média]]</f>
        <v>0.84000000000000008</v>
      </c>
      <c r="F139" s="4">
        <v>149000000</v>
      </c>
      <c r="G139" s="4">
        <v>823970682</v>
      </c>
      <c r="H139" s="4">
        <f>Filmes[[#This Row],[receita]]-Filmes[[#This Row],[orçamento]]</f>
        <v>674970682</v>
      </c>
      <c r="I139" s="1">
        <f>(Filmes[[#This Row],[receita]]/Filmes[[#This Row],[orçamento]])</f>
        <v>5.5300045771812076</v>
      </c>
    </row>
    <row r="140" spans="1:9" x14ac:dyDescent="0.3">
      <c r="A140" t="s">
        <v>207</v>
      </c>
      <c r="B140">
        <v>2020</v>
      </c>
      <c r="C140" t="s">
        <v>29</v>
      </c>
      <c r="D140" s="1">
        <v>0.64</v>
      </c>
      <c r="E140" s="2">
        <f>Notas[[#This Row],[Média]]</f>
        <v>0.7857142857142857</v>
      </c>
      <c r="F140" s="4">
        <v>200000000</v>
      </c>
      <c r="G140" s="4">
        <v>169601036</v>
      </c>
      <c r="H140" s="4">
        <f>Filmes[[#This Row],[receita]]-Filmes[[#This Row],[orçamento]]</f>
        <v>-30398964</v>
      </c>
      <c r="I140" s="1">
        <f>(Filmes[[#This Row],[receita]]/Filmes[[#This Row],[orçamento]])</f>
        <v>0.84800518000000003</v>
      </c>
    </row>
    <row r="141" spans="1:9" x14ac:dyDescent="0.3">
      <c r="A141" t="s">
        <v>193</v>
      </c>
      <c r="B141">
        <v>2023</v>
      </c>
      <c r="C141" t="s">
        <v>23</v>
      </c>
      <c r="D141" s="1">
        <v>0.64</v>
      </c>
      <c r="E141" s="2">
        <f>Notas[[#This Row],[Média]]</f>
        <v>0.78125</v>
      </c>
      <c r="F141" s="4">
        <v>165000000</v>
      </c>
      <c r="G141" s="4">
        <v>220597098</v>
      </c>
      <c r="H141" s="4">
        <f>Filmes[[#This Row],[receita]]-Filmes[[#This Row],[orçamento]]</f>
        <v>55597098</v>
      </c>
      <c r="I141" s="1">
        <f>(Filmes[[#This Row],[receita]]/Filmes[[#This Row],[orçamento]])</f>
        <v>1.3369521090909091</v>
      </c>
    </row>
    <row r="142" spans="1:9" x14ac:dyDescent="0.3">
      <c r="A142" t="s">
        <v>194</v>
      </c>
      <c r="B142">
        <v>2024</v>
      </c>
      <c r="C142" t="s">
        <v>12</v>
      </c>
      <c r="D142" s="1">
        <v>0.73</v>
      </c>
      <c r="E142" s="2">
        <f>Notas[[#This Row],[Média]]</f>
        <v>0.79500000000000004</v>
      </c>
      <c r="F142" s="4">
        <v>60000000</v>
      </c>
      <c r="G142" s="4">
        <v>25885290</v>
      </c>
      <c r="H142" s="4">
        <f>Filmes[[#This Row],[receita]]-Filmes[[#This Row],[orçamento]]</f>
        <v>-34114710</v>
      </c>
      <c r="I142" s="1">
        <f>(Filmes[[#This Row],[receita]]/Filmes[[#This Row],[orçamento]])</f>
        <v>0.43142150000000001</v>
      </c>
    </row>
    <row r="143" spans="1:9" x14ac:dyDescent="0.3">
      <c r="A143" t="s">
        <v>20</v>
      </c>
      <c r="B143">
        <v>2024</v>
      </c>
      <c r="C143" t="s">
        <v>9</v>
      </c>
      <c r="D143" s="1">
        <v>0.73</v>
      </c>
      <c r="E143" s="2">
        <f>Notas[[#This Row],[Média]]</f>
        <v>0.73000000000000009</v>
      </c>
      <c r="F143" s="4">
        <v>125000000</v>
      </c>
      <c r="G143" s="4">
        <v>169027315</v>
      </c>
      <c r="H143" s="4">
        <f>Filmes[[#This Row],[receita]]-Filmes[[#This Row],[orçamento]]</f>
        <v>44027315</v>
      </c>
      <c r="I143" s="1">
        <f>(Filmes[[#This Row],[receita]]/Filmes[[#This Row],[orçamento]])</f>
        <v>1.3522185200000001</v>
      </c>
    </row>
    <row r="144" spans="1:9" x14ac:dyDescent="0.3">
      <c r="A144" t="s">
        <v>147</v>
      </c>
      <c r="B144">
        <v>2021</v>
      </c>
      <c r="C144" t="s">
        <v>23</v>
      </c>
      <c r="D144" s="1">
        <v>0.75</v>
      </c>
      <c r="E144" s="2">
        <f>Notas[[#This Row],[Média]]</f>
        <v>0.71666666666666667</v>
      </c>
      <c r="F144" s="4">
        <v>185000000</v>
      </c>
      <c r="G144" s="4">
        <v>168717425</v>
      </c>
      <c r="H144" s="4">
        <f>Filmes[[#This Row],[receita]]-Filmes[[#This Row],[orçamento]]</f>
        <v>-16282575</v>
      </c>
      <c r="I144" s="1">
        <f>(Filmes[[#This Row],[receita]]/Filmes[[#This Row],[orçamento]])</f>
        <v>0.91198608108108103</v>
      </c>
    </row>
    <row r="145" spans="1:9" x14ac:dyDescent="0.3">
      <c r="A145" t="s">
        <v>49</v>
      </c>
      <c r="B145">
        <v>1984</v>
      </c>
      <c r="C145" t="s">
        <v>9</v>
      </c>
      <c r="D145" s="1">
        <v>0.77</v>
      </c>
      <c r="E145" s="2">
        <f>Notas[[#This Row],[Média]]</f>
        <v>0.68999999999999984</v>
      </c>
      <c r="F145" s="4">
        <v>6400000</v>
      </c>
      <c r="G145" s="4">
        <v>78371200</v>
      </c>
      <c r="H145" s="4">
        <f>Filmes[[#This Row],[receita]]-Filmes[[#This Row],[orçamento]]</f>
        <v>71971200</v>
      </c>
      <c r="I145" s="1">
        <f>(Filmes[[#This Row],[receita]]/Filmes[[#This Row],[orçamento]])</f>
        <v>12.2455</v>
      </c>
    </row>
    <row r="146" spans="1:9" x14ac:dyDescent="0.3">
      <c r="A146" t="s">
        <v>163</v>
      </c>
      <c r="B146">
        <v>2014</v>
      </c>
      <c r="C146" t="s">
        <v>29</v>
      </c>
      <c r="D146" s="1">
        <v>0.73</v>
      </c>
      <c r="E146" s="2">
        <f>Notas[[#This Row],[Média]]</f>
        <v>0.79000000000000015</v>
      </c>
      <c r="F146" s="4">
        <v>250000000</v>
      </c>
      <c r="G146" s="4">
        <v>956019788</v>
      </c>
      <c r="H146" s="4">
        <f>Filmes[[#This Row],[receita]]-Filmes[[#This Row],[orçamento]]</f>
        <v>706019788</v>
      </c>
      <c r="I146" s="1">
        <f>(Filmes[[#This Row],[receita]]/Filmes[[#This Row],[orçamento]])</f>
        <v>3.8240791519999999</v>
      </c>
    </row>
    <row r="147" spans="1:9" x14ac:dyDescent="0.3">
      <c r="A147" t="s">
        <v>131</v>
      </c>
      <c r="B147">
        <v>1995</v>
      </c>
      <c r="C147" t="s">
        <v>23</v>
      </c>
      <c r="D147" s="1">
        <v>0.57999999999999996</v>
      </c>
      <c r="E147" s="2">
        <f>Notas[[#This Row],[Média]]</f>
        <v>0.77499999999999991</v>
      </c>
      <c r="F147" s="4">
        <v>90000000</v>
      </c>
      <c r="G147" s="4">
        <v>113493481</v>
      </c>
      <c r="H147" s="4">
        <f>Filmes[[#This Row],[receita]]-Filmes[[#This Row],[orçamento]]</f>
        <v>23493481</v>
      </c>
      <c r="I147" s="1">
        <f>(Filmes[[#This Row],[receita]]/Filmes[[#This Row],[orçamento]])</f>
        <v>1.2610386777777778</v>
      </c>
    </row>
    <row r="148" spans="1:9" x14ac:dyDescent="0.3">
      <c r="A148" t="s">
        <v>90</v>
      </c>
      <c r="B148">
        <v>1987</v>
      </c>
      <c r="C148" t="s">
        <v>23</v>
      </c>
      <c r="D148" s="1">
        <v>0.75</v>
      </c>
      <c r="E148" s="2">
        <f>Notas[[#This Row],[Média]]</f>
        <v>0.75</v>
      </c>
      <c r="F148" s="4">
        <v>15000000</v>
      </c>
      <c r="G148" s="4">
        <v>98267558</v>
      </c>
      <c r="H148" s="4">
        <f>Filmes[[#This Row],[receita]]-Filmes[[#This Row],[orçamento]]</f>
        <v>83267558</v>
      </c>
      <c r="I148" s="1">
        <f>(Filmes[[#This Row],[receita]]/Filmes[[#This Row],[orçamento]])</f>
        <v>6.551170533333333</v>
      </c>
    </row>
    <row r="149" spans="1:9" x14ac:dyDescent="0.3">
      <c r="A149" t="s">
        <v>156</v>
      </c>
      <c r="B149">
        <v>2023</v>
      </c>
      <c r="C149" t="s">
        <v>17</v>
      </c>
      <c r="D149" s="1">
        <v>0.73</v>
      </c>
      <c r="E149" s="2">
        <f>Notas[[#This Row],[Média]]</f>
        <v>0.8222222222222223</v>
      </c>
      <c r="F149" s="4">
        <v>70000000</v>
      </c>
      <c r="G149" s="4">
        <v>190000000</v>
      </c>
      <c r="H149" s="4">
        <f>Filmes[[#This Row],[receita]]-Filmes[[#This Row],[orçamento]]</f>
        <v>120000000</v>
      </c>
      <c r="I149" s="1">
        <f>(Filmes[[#This Row],[receita]]/Filmes[[#This Row],[orçamento]])</f>
        <v>2.7142857142857144</v>
      </c>
    </row>
    <row r="150" spans="1:9" x14ac:dyDescent="0.3">
      <c r="A150" t="s">
        <v>196</v>
      </c>
      <c r="B150">
        <v>2019</v>
      </c>
      <c r="C150" t="s">
        <v>7</v>
      </c>
      <c r="D150" s="1">
        <v>0.71</v>
      </c>
      <c r="E150" s="2">
        <f>Notas[[#This Row],[Média]]</f>
        <v>0.80499999999999994</v>
      </c>
      <c r="F150" s="4">
        <v>260000000</v>
      </c>
      <c r="G150" s="4">
        <v>1663000000</v>
      </c>
      <c r="H150" s="4">
        <f>Filmes[[#This Row],[receita]]-Filmes[[#This Row],[orçamento]]</f>
        <v>1403000000</v>
      </c>
      <c r="I150" s="1">
        <f>(Filmes[[#This Row],[receita]]/Filmes[[#This Row],[orçamento]])</f>
        <v>6.3961538461538465</v>
      </c>
    </row>
    <row r="151" spans="1:9" x14ac:dyDescent="0.3">
      <c r="A151" t="s">
        <v>196</v>
      </c>
      <c r="B151">
        <v>1994</v>
      </c>
      <c r="C151" t="s">
        <v>7</v>
      </c>
      <c r="D151" s="1">
        <v>0.83</v>
      </c>
      <c r="E151" s="2">
        <f>Notas[[#This Row],[Média]]</f>
        <v>0.81500000000000006</v>
      </c>
      <c r="F151" s="4">
        <v>45000000</v>
      </c>
      <c r="G151" s="4">
        <v>763455561</v>
      </c>
      <c r="H151" s="4">
        <f>Filmes[[#This Row],[receita]]-Filmes[[#This Row],[orçamento]]</f>
        <v>718455561</v>
      </c>
      <c r="I151" s="1">
        <f>(Filmes[[#This Row],[receita]]/Filmes[[#This Row],[orçamento]])</f>
        <v>16.965679133333332</v>
      </c>
    </row>
    <row r="152" spans="1:9" x14ac:dyDescent="0.3">
      <c r="A152" t="s">
        <v>212</v>
      </c>
      <c r="B152">
        <v>1989</v>
      </c>
      <c r="C152" t="s">
        <v>7</v>
      </c>
      <c r="D152" s="1">
        <v>0.73</v>
      </c>
      <c r="E152" s="2">
        <f>Notas[[#This Row],[Média]]</f>
        <v>0.69999999999999984</v>
      </c>
      <c r="F152" s="4">
        <v>70000000</v>
      </c>
      <c r="G152" s="4">
        <v>90000098</v>
      </c>
      <c r="H152" s="4">
        <f>Filmes[[#This Row],[receita]]-Filmes[[#This Row],[orçamento]]</f>
        <v>20000098</v>
      </c>
      <c r="I152" s="1">
        <f>(Filmes[[#This Row],[receita]]/Filmes[[#This Row],[orçamento]])</f>
        <v>1.2857156857142857</v>
      </c>
    </row>
    <row r="153" spans="1:9" x14ac:dyDescent="0.3">
      <c r="A153" t="s">
        <v>164</v>
      </c>
      <c r="B153">
        <v>2001</v>
      </c>
      <c r="C153" t="s">
        <v>29</v>
      </c>
      <c r="D153" s="1">
        <v>0.84</v>
      </c>
      <c r="E153" s="2">
        <f>Notas[[#This Row],[Média]]</f>
        <v>0.65</v>
      </c>
      <c r="F153" s="4">
        <v>93000000</v>
      </c>
      <c r="G153" s="4">
        <v>871368364</v>
      </c>
      <c r="H153" s="4">
        <f>Filmes[[#This Row],[receita]]-Filmes[[#This Row],[orçamento]]</f>
        <v>778368364</v>
      </c>
      <c r="I153" s="1">
        <f>(Filmes[[#This Row],[receita]]/Filmes[[#This Row],[orçamento]])</f>
        <v>9.3695523010752684</v>
      </c>
    </row>
    <row r="154" spans="1:9" x14ac:dyDescent="0.3">
      <c r="A154" t="s">
        <v>223</v>
      </c>
      <c r="B154">
        <v>2003</v>
      </c>
      <c r="C154" t="s">
        <v>29</v>
      </c>
      <c r="D154" s="1">
        <v>0.85</v>
      </c>
      <c r="E154" s="2">
        <f>Notas[[#This Row],[Média]]</f>
        <v>0.73333333333333339</v>
      </c>
      <c r="F154" s="4">
        <v>94000000</v>
      </c>
      <c r="G154" s="4">
        <v>1118888979</v>
      </c>
      <c r="H154" s="4">
        <f>Filmes[[#This Row],[receita]]-Filmes[[#This Row],[orçamento]]</f>
        <v>1024888979</v>
      </c>
      <c r="I154" s="1">
        <f>(Filmes[[#This Row],[receita]]/Filmes[[#This Row],[orçamento]])</f>
        <v>11.903074244680852</v>
      </c>
    </row>
    <row r="155" spans="1:9" x14ac:dyDescent="0.3">
      <c r="A155" t="s">
        <v>19</v>
      </c>
      <c r="B155">
        <v>2024</v>
      </c>
      <c r="C155" t="s">
        <v>15</v>
      </c>
      <c r="D155" s="1">
        <v>0.66</v>
      </c>
      <c r="E155" s="2">
        <f>Notas[[#This Row],[Média]]</f>
        <v>0.74</v>
      </c>
      <c r="F155" s="4">
        <v>8000000</v>
      </c>
      <c r="G155" s="4">
        <v>45590096</v>
      </c>
      <c r="H155" s="4">
        <f>Filmes[[#This Row],[receita]]-Filmes[[#This Row],[orçamento]]</f>
        <v>37590096</v>
      </c>
      <c r="I155" s="1">
        <f>(Filmes[[#This Row],[receita]]/Filmes[[#This Row],[orçamento]])</f>
        <v>5.6987620000000003</v>
      </c>
    </row>
    <row r="156" spans="1:9" x14ac:dyDescent="0.3">
      <c r="A156" t="s">
        <v>172</v>
      </c>
      <c r="B156">
        <v>2012</v>
      </c>
      <c r="C156" t="s">
        <v>9</v>
      </c>
      <c r="D156" s="1">
        <v>0.6</v>
      </c>
      <c r="E156" s="2">
        <f>Notas[[#This Row],[Média]]</f>
        <v>0.8</v>
      </c>
      <c r="F156" s="4">
        <v>125000000</v>
      </c>
      <c r="G156" s="4">
        <v>198800000</v>
      </c>
      <c r="H156" s="4">
        <f>Filmes[[#This Row],[receita]]-Filmes[[#This Row],[orçamento]]</f>
        <v>73800000</v>
      </c>
      <c r="I156" s="1">
        <f>(Filmes[[#This Row],[receita]]/Filmes[[#This Row],[orçamento]])</f>
        <v>1.5904</v>
      </c>
    </row>
    <row r="157" spans="1:9" x14ac:dyDescent="0.3">
      <c r="A157" t="s">
        <v>142</v>
      </c>
      <c r="B157">
        <v>2014</v>
      </c>
      <c r="C157" t="s">
        <v>7</v>
      </c>
      <c r="D157" s="1">
        <v>0.77</v>
      </c>
      <c r="E157" s="2">
        <f>Notas[[#This Row],[Média]]</f>
        <v>0.79</v>
      </c>
      <c r="F157" s="4">
        <v>165000000</v>
      </c>
      <c r="G157" s="4">
        <v>657827828</v>
      </c>
      <c r="H157" s="4">
        <f>Filmes[[#This Row],[receita]]-Filmes[[#This Row],[orçamento]]</f>
        <v>492827828</v>
      </c>
      <c r="I157" s="1">
        <f>(Filmes[[#This Row],[receita]]/Filmes[[#This Row],[orçamento]])</f>
        <v>3.986835321212121</v>
      </c>
    </row>
    <row r="158" spans="1:9" x14ac:dyDescent="0.3">
      <c r="A158" t="s">
        <v>37</v>
      </c>
      <c r="B158">
        <v>2023</v>
      </c>
      <c r="C158" t="s">
        <v>23</v>
      </c>
      <c r="D158" s="1">
        <v>0.81</v>
      </c>
      <c r="E158" s="2">
        <f>Notas[[#This Row],[Média]]</f>
        <v>0.66999999999999993</v>
      </c>
      <c r="F158" s="4">
        <v>100000000</v>
      </c>
      <c r="G158" s="4">
        <v>952000000</v>
      </c>
      <c r="H158" s="4">
        <f>Filmes[[#This Row],[receita]]-Filmes[[#This Row],[orçamento]]</f>
        <v>852000000</v>
      </c>
      <c r="I158" s="1">
        <f>(Filmes[[#This Row],[receita]]/Filmes[[#This Row],[orçamento]])</f>
        <v>9.52</v>
      </c>
    </row>
    <row r="159" spans="1:9" x14ac:dyDescent="0.3">
      <c r="A159" t="s">
        <v>148</v>
      </c>
      <c r="B159">
        <v>2023</v>
      </c>
      <c r="C159" t="s">
        <v>15</v>
      </c>
      <c r="D159" s="1">
        <v>0.65</v>
      </c>
      <c r="E159" s="2">
        <f>Notas[[#This Row],[Média]]</f>
        <v>0.9</v>
      </c>
      <c r="F159" s="4">
        <v>38000000</v>
      </c>
      <c r="G159" s="4">
        <v>4474931</v>
      </c>
      <c r="H159" s="4">
        <f>Filmes[[#This Row],[receita]]-Filmes[[#This Row],[orçamento]]</f>
        <v>-33525069</v>
      </c>
      <c r="I159" s="1">
        <f>(Filmes[[#This Row],[receita]]/Filmes[[#This Row],[orçamento]])</f>
        <v>0.11776134210526316</v>
      </c>
    </row>
    <row r="160" spans="1:9" x14ac:dyDescent="0.3">
      <c r="A160" t="s">
        <v>33</v>
      </c>
      <c r="B160">
        <v>1995</v>
      </c>
      <c r="C160" t="s">
        <v>23</v>
      </c>
      <c r="D160" s="1">
        <v>0.68</v>
      </c>
      <c r="E160" s="2">
        <f>Notas[[#This Row],[Média]]</f>
        <v>0.74285714285714288</v>
      </c>
      <c r="F160" s="4">
        <v>19000000</v>
      </c>
      <c r="G160" s="4">
        <v>141407024</v>
      </c>
      <c r="H160" s="4">
        <f>Filmes[[#This Row],[receita]]-Filmes[[#This Row],[orçamento]]</f>
        <v>122407024</v>
      </c>
      <c r="I160" s="1">
        <f>(Filmes[[#This Row],[receita]]/Filmes[[#This Row],[orçamento]])</f>
        <v>7.4424749473684209</v>
      </c>
    </row>
    <row r="161" spans="1:9" x14ac:dyDescent="0.3">
      <c r="A161" t="s">
        <v>46</v>
      </c>
      <c r="B161">
        <v>2003</v>
      </c>
      <c r="C161" t="s">
        <v>23</v>
      </c>
      <c r="D161" s="1">
        <v>0.66</v>
      </c>
      <c r="E161" s="2">
        <f>Notas[[#This Row],[Média]]</f>
        <v>0.6777777777777777</v>
      </c>
      <c r="F161" s="4">
        <v>130000000</v>
      </c>
      <c r="G161" s="4">
        <v>273339556</v>
      </c>
      <c r="H161" s="4">
        <f>Filmes[[#This Row],[receita]]-Filmes[[#This Row],[orçamento]]</f>
        <v>143339556</v>
      </c>
      <c r="I161" s="1">
        <f>(Filmes[[#This Row],[receita]]/Filmes[[#This Row],[orçamento]])</f>
        <v>2.1026119692307694</v>
      </c>
    </row>
    <row r="162" spans="1:9" x14ac:dyDescent="0.3">
      <c r="A162" t="s">
        <v>213</v>
      </c>
      <c r="B162">
        <v>1990</v>
      </c>
      <c r="C162" t="s">
        <v>9</v>
      </c>
      <c r="D162" s="1">
        <v>0.85</v>
      </c>
      <c r="E162" s="2">
        <f>Notas[[#This Row],[Média]]</f>
        <v>0.95</v>
      </c>
      <c r="F162" s="4">
        <v>25000000</v>
      </c>
      <c r="G162" s="4">
        <v>46800000</v>
      </c>
      <c r="H162" s="4">
        <f>Filmes[[#This Row],[receita]]-Filmes[[#This Row],[orçamento]]</f>
        <v>21800000</v>
      </c>
      <c r="I162" s="1">
        <f>(Filmes[[#This Row],[receita]]/Filmes[[#This Row],[orçamento]])</f>
        <v>1.8720000000000001</v>
      </c>
    </row>
    <row r="163" spans="1:9" x14ac:dyDescent="0.3">
      <c r="A163" t="s">
        <v>192</v>
      </c>
      <c r="B163">
        <v>1984</v>
      </c>
      <c r="C163" t="s">
        <v>7</v>
      </c>
      <c r="D163" s="1">
        <v>0.75</v>
      </c>
      <c r="E163" s="2">
        <f>Notas[[#This Row],[Média]]</f>
        <v>0.86666666666666659</v>
      </c>
      <c r="F163" s="4">
        <v>30000000</v>
      </c>
      <c r="G163" s="4">
        <v>296187079</v>
      </c>
      <c r="H163" s="4">
        <f>Filmes[[#This Row],[receita]]-Filmes[[#This Row],[orçamento]]</f>
        <v>266187079</v>
      </c>
      <c r="I163" s="1">
        <f>(Filmes[[#This Row],[receita]]/Filmes[[#This Row],[orçamento]])</f>
        <v>9.8729026333333341</v>
      </c>
    </row>
    <row r="164" spans="1:9" x14ac:dyDescent="0.3">
      <c r="A164" t="s">
        <v>134</v>
      </c>
      <c r="B164">
        <v>2023</v>
      </c>
      <c r="C164" t="s">
        <v>17</v>
      </c>
      <c r="D164" s="1">
        <v>0.63</v>
      </c>
      <c r="E164" s="2">
        <f>Notas[[#This Row],[Média]]</f>
        <v>0.84000000000000008</v>
      </c>
      <c r="F164" s="4">
        <v>100000000</v>
      </c>
      <c r="G164" s="4">
        <v>58000000</v>
      </c>
      <c r="H164" s="4">
        <f>Filmes[[#This Row],[receita]]-Filmes[[#This Row],[orçamento]]</f>
        <v>-42000000</v>
      </c>
      <c r="I164" s="1">
        <f>(Filmes[[#This Row],[receita]]/Filmes[[#This Row],[orçamento]])</f>
        <v>0.57999999999999996</v>
      </c>
    </row>
    <row r="165" spans="1:9" x14ac:dyDescent="0.3">
      <c r="A165" t="s">
        <v>67</v>
      </c>
      <c r="B165">
        <v>2023</v>
      </c>
      <c r="C165" t="s">
        <v>68</v>
      </c>
      <c r="D165" s="1">
        <v>0.65</v>
      </c>
      <c r="E165" s="2">
        <f>Notas[[#This Row],[Média]]</f>
        <v>0.76</v>
      </c>
      <c r="F165" s="4">
        <v>39000000</v>
      </c>
      <c r="G165" s="4">
        <v>21730766</v>
      </c>
      <c r="H165" s="4">
        <f>Filmes[[#This Row],[receita]]-Filmes[[#This Row],[orçamento]]</f>
        <v>-17269234</v>
      </c>
      <c r="I165" s="1">
        <f>(Filmes[[#This Row],[receita]]/Filmes[[#This Row],[orçamento]])</f>
        <v>0.55719912820512818</v>
      </c>
    </row>
    <row r="166" spans="1:9" x14ac:dyDescent="0.3">
      <c r="A166" t="s">
        <v>166</v>
      </c>
      <c r="B166">
        <v>2012</v>
      </c>
      <c r="C166" t="s">
        <v>29</v>
      </c>
      <c r="D166" s="1">
        <v>0.77</v>
      </c>
      <c r="E166" s="2">
        <f>Notas[[#This Row],[Média]]</f>
        <v>0.81000000000000016</v>
      </c>
      <c r="F166" s="4">
        <v>220000000</v>
      </c>
      <c r="G166" s="4">
        <v>1518815515</v>
      </c>
      <c r="H166" s="4">
        <f>Filmes[[#This Row],[receita]]-Filmes[[#This Row],[orçamento]]</f>
        <v>1298815515</v>
      </c>
      <c r="I166" s="1">
        <f>(Filmes[[#This Row],[receita]]/Filmes[[#This Row],[orçamento]])</f>
        <v>6.9037068863636364</v>
      </c>
    </row>
    <row r="167" spans="1:9" x14ac:dyDescent="0.3">
      <c r="A167" t="s">
        <v>76</v>
      </c>
      <c r="B167">
        <v>2018</v>
      </c>
      <c r="C167" t="s">
        <v>9</v>
      </c>
      <c r="D167" s="1">
        <v>0.74</v>
      </c>
      <c r="E167" s="2">
        <f>Notas[[#This Row],[Média]]</f>
        <v>0.69500000000000006</v>
      </c>
      <c r="F167" s="4">
        <v>200000000</v>
      </c>
      <c r="G167" s="4">
        <v>1349926083</v>
      </c>
      <c r="H167" s="4">
        <f>Filmes[[#This Row],[receita]]-Filmes[[#This Row],[orçamento]]</f>
        <v>1149926083</v>
      </c>
      <c r="I167" s="1">
        <f>(Filmes[[#This Row],[receita]]/Filmes[[#This Row],[orçamento]])</f>
        <v>6.7496304150000004</v>
      </c>
    </row>
    <row r="168" spans="1:9" x14ac:dyDescent="0.3">
      <c r="A168" t="s">
        <v>182</v>
      </c>
      <c r="B168">
        <v>2022</v>
      </c>
      <c r="C168" t="s">
        <v>29</v>
      </c>
      <c r="D168" s="1">
        <v>0.71</v>
      </c>
      <c r="E168" s="2">
        <f>Notas[[#This Row],[Média]]</f>
        <v>0.73499999999999999</v>
      </c>
      <c r="F168" s="4">
        <v>250000000</v>
      </c>
      <c r="G168" s="4">
        <v>859102154</v>
      </c>
      <c r="H168" s="4">
        <f>Filmes[[#This Row],[receita]]-Filmes[[#This Row],[orçamento]]</f>
        <v>609102154</v>
      </c>
      <c r="I168" s="1">
        <f>(Filmes[[#This Row],[receita]]/Filmes[[#This Row],[orçamento]])</f>
        <v>3.436408616</v>
      </c>
    </row>
    <row r="169" spans="1:9" x14ac:dyDescent="0.3">
      <c r="A169" t="s">
        <v>27</v>
      </c>
      <c r="B169">
        <v>2023</v>
      </c>
      <c r="C169" t="s">
        <v>7</v>
      </c>
      <c r="D169" s="1">
        <v>0.75</v>
      </c>
      <c r="E169" s="2">
        <f>Notas[[#This Row],[Média]]</f>
        <v>0.8833333333333333</v>
      </c>
      <c r="F169" s="4">
        <v>72000000</v>
      </c>
      <c r="G169" s="4">
        <v>298776052</v>
      </c>
      <c r="H169" s="4">
        <f>Filmes[[#This Row],[receita]]-Filmes[[#This Row],[orçamento]]</f>
        <v>226776052</v>
      </c>
      <c r="I169" s="1">
        <f>(Filmes[[#This Row],[receita]]/Filmes[[#This Row],[orçamento]])</f>
        <v>4.1496673888888891</v>
      </c>
    </row>
    <row r="170" spans="1:9" x14ac:dyDescent="0.3">
      <c r="A170" t="s">
        <v>178</v>
      </c>
      <c r="B170">
        <v>2003</v>
      </c>
      <c r="C170" t="s">
        <v>9</v>
      </c>
      <c r="D170" s="1">
        <v>0.78</v>
      </c>
      <c r="E170" s="2">
        <f>Notas[[#This Row],[Média]]</f>
        <v>0.7</v>
      </c>
      <c r="F170" s="4">
        <v>140000000</v>
      </c>
      <c r="G170" s="4">
        <v>655011224</v>
      </c>
      <c r="H170" s="4">
        <f>Filmes[[#This Row],[receita]]-Filmes[[#This Row],[orçamento]]</f>
        <v>515011224</v>
      </c>
      <c r="I170" s="1">
        <f>(Filmes[[#This Row],[receita]]/Filmes[[#This Row],[orçamento]])</f>
        <v>4.6786516000000002</v>
      </c>
    </row>
    <row r="171" spans="1:9" x14ac:dyDescent="0.3">
      <c r="A171" t="s">
        <v>236</v>
      </c>
      <c r="B171">
        <v>2006</v>
      </c>
      <c r="C171" t="s">
        <v>29</v>
      </c>
      <c r="D171" s="1">
        <v>0.74</v>
      </c>
      <c r="E171" s="2">
        <f>Notas[[#This Row],[Média]]</f>
        <v>0.8</v>
      </c>
      <c r="F171" s="4">
        <v>200000000</v>
      </c>
      <c r="G171" s="4">
        <v>1065700000</v>
      </c>
      <c r="H171" s="4">
        <f>Filmes[[#This Row],[receita]]-Filmes[[#This Row],[orçamento]]</f>
        <v>865700000</v>
      </c>
      <c r="I171" s="1">
        <f>(Filmes[[#This Row],[receita]]/Filmes[[#This Row],[orçamento]])</f>
        <v>5.3285</v>
      </c>
    </row>
    <row r="172" spans="1:9" x14ac:dyDescent="0.3">
      <c r="A172" t="s">
        <v>91</v>
      </c>
      <c r="B172">
        <v>2017</v>
      </c>
      <c r="C172" t="s">
        <v>9</v>
      </c>
      <c r="D172" s="1">
        <v>0.72</v>
      </c>
      <c r="E172" s="2">
        <f>Notas[[#This Row],[Média]]</f>
        <v>0.75555555555555554</v>
      </c>
      <c r="F172" s="4">
        <v>150000000</v>
      </c>
      <c r="G172" s="4">
        <v>490719763</v>
      </c>
      <c r="H172" s="4">
        <f>Filmes[[#This Row],[receita]]-Filmes[[#This Row],[orçamento]]</f>
        <v>340719763</v>
      </c>
      <c r="I172" s="1">
        <f>(Filmes[[#This Row],[receita]]/Filmes[[#This Row],[orçamento]])</f>
        <v>3.2714650866666668</v>
      </c>
    </row>
    <row r="173" spans="1:9" x14ac:dyDescent="0.3">
      <c r="A173" t="s">
        <v>220</v>
      </c>
      <c r="B173">
        <v>2011</v>
      </c>
      <c r="C173" t="s">
        <v>29</v>
      </c>
      <c r="D173" s="1">
        <v>0.73</v>
      </c>
      <c r="E173" s="2">
        <f>Notas[[#This Row],[Média]]</f>
        <v>0.80000000000000016</v>
      </c>
      <c r="F173" s="4">
        <v>93000000</v>
      </c>
      <c r="G173" s="4">
        <v>481800873</v>
      </c>
      <c r="H173" s="4">
        <f>Filmes[[#This Row],[receita]]-Filmes[[#This Row],[orçamento]]</f>
        <v>388800873</v>
      </c>
      <c r="I173" s="1">
        <f>(Filmes[[#This Row],[receita]]/Filmes[[#This Row],[orçamento]])</f>
        <v>5.1806545483870972</v>
      </c>
    </row>
    <row r="174" spans="1:9" x14ac:dyDescent="0.3">
      <c r="A174" t="s">
        <v>85</v>
      </c>
      <c r="B174">
        <v>2014</v>
      </c>
      <c r="C174" t="s">
        <v>15</v>
      </c>
      <c r="D174" s="1">
        <v>0.73</v>
      </c>
      <c r="E174" s="2">
        <f>Notas[[#This Row],[Média]]</f>
        <v>0.77500000000000013</v>
      </c>
      <c r="F174" s="4">
        <v>170000000</v>
      </c>
      <c r="G174" s="4">
        <v>710644566</v>
      </c>
      <c r="H174" s="4">
        <f>Filmes[[#This Row],[receita]]-Filmes[[#This Row],[orçamento]]</f>
        <v>540644566</v>
      </c>
      <c r="I174" s="1">
        <f>(Filmes[[#This Row],[receita]]/Filmes[[#This Row],[orçamento]])</f>
        <v>4.1802621529411761</v>
      </c>
    </row>
    <row r="175" spans="1:9" x14ac:dyDescent="0.3">
      <c r="A175" t="s">
        <v>8</v>
      </c>
      <c r="B175">
        <v>2024</v>
      </c>
      <c r="C175" t="s">
        <v>9</v>
      </c>
      <c r="D175" s="1">
        <v>0.69</v>
      </c>
      <c r="E175" s="2">
        <f>Notas[[#This Row],[Média]]</f>
        <v>0.80000000000000016</v>
      </c>
      <c r="F175" s="4">
        <v>160000000</v>
      </c>
      <c r="G175" s="4">
        <v>377889907</v>
      </c>
      <c r="H175" s="4">
        <f>Filmes[[#This Row],[receita]]-Filmes[[#This Row],[orçamento]]</f>
        <v>217889907</v>
      </c>
      <c r="I175" s="1">
        <f>(Filmes[[#This Row],[receita]]/Filmes[[#This Row],[orçamento]])</f>
        <v>2.36181191875</v>
      </c>
    </row>
    <row r="176" spans="1:9" x14ac:dyDescent="0.3">
      <c r="A176" t="s">
        <v>123</v>
      </c>
      <c r="B176">
        <v>2021</v>
      </c>
      <c r="C176" t="s">
        <v>124</v>
      </c>
      <c r="D176" s="1">
        <v>0.62</v>
      </c>
      <c r="E176" s="2">
        <f>Notas[[#This Row],[Média]]</f>
        <v>0.85</v>
      </c>
      <c r="F176" s="4">
        <v>1800000</v>
      </c>
      <c r="G176" s="4">
        <v>393824</v>
      </c>
      <c r="H176" s="4">
        <f>Filmes[[#This Row],[receita]]-Filmes[[#This Row],[orçamento]]</f>
        <v>-1406176</v>
      </c>
      <c r="I176" s="1">
        <f>(Filmes[[#This Row],[receita]]/Filmes[[#This Row],[orçamento]])</f>
        <v>0.2187911111111111</v>
      </c>
    </row>
    <row r="177" spans="1:9" x14ac:dyDescent="0.3">
      <c r="A177" t="s">
        <v>181</v>
      </c>
      <c r="B177">
        <v>2023</v>
      </c>
      <c r="C177" t="s">
        <v>17</v>
      </c>
      <c r="D177" s="1">
        <v>0.78</v>
      </c>
      <c r="E177" s="2">
        <f>Notas[[#This Row],[Média]]</f>
        <v>0.81250000000000011</v>
      </c>
      <c r="F177" s="4">
        <v>35000000</v>
      </c>
      <c r="G177" s="4">
        <v>117607117</v>
      </c>
      <c r="H177" s="4">
        <f>Filmes[[#This Row],[receita]]-Filmes[[#This Row],[orçamento]]</f>
        <v>82607117</v>
      </c>
      <c r="I177" s="1">
        <f>(Filmes[[#This Row],[receita]]/Filmes[[#This Row],[orçamento]])</f>
        <v>3.3602033428571429</v>
      </c>
    </row>
    <row r="178" spans="1:9" x14ac:dyDescent="0.3">
      <c r="A178" t="s">
        <v>74</v>
      </c>
      <c r="B178">
        <v>1994</v>
      </c>
      <c r="C178" t="s">
        <v>17</v>
      </c>
      <c r="D178" s="1">
        <v>0.85</v>
      </c>
      <c r="E178" s="2">
        <f>Notas[[#This Row],[Média]]</f>
        <v>0.62999999999999989</v>
      </c>
      <c r="F178" s="4">
        <v>8500000</v>
      </c>
      <c r="G178" s="4">
        <v>213928762</v>
      </c>
      <c r="H178" s="4">
        <f>Filmes[[#This Row],[receita]]-Filmes[[#This Row],[orçamento]]</f>
        <v>205428762</v>
      </c>
      <c r="I178" s="1">
        <f>(Filmes[[#This Row],[receita]]/Filmes[[#This Row],[orçamento]])</f>
        <v>25.168089647058824</v>
      </c>
    </row>
    <row r="179" spans="1:9" x14ac:dyDescent="0.3">
      <c r="A179" t="s">
        <v>63</v>
      </c>
      <c r="B179">
        <v>2022</v>
      </c>
      <c r="C179" t="s">
        <v>7</v>
      </c>
      <c r="D179" s="1">
        <v>0.74</v>
      </c>
      <c r="E179" s="2">
        <f>Notas[[#This Row],[Média]]</f>
        <v>0.7</v>
      </c>
      <c r="F179" s="4">
        <v>175000000</v>
      </c>
      <c r="G179" s="4">
        <v>21328962</v>
      </c>
      <c r="H179" s="4">
        <f>Filmes[[#This Row],[receita]]-Filmes[[#This Row],[orçamento]]</f>
        <v>-153671038</v>
      </c>
      <c r="I179" s="1">
        <f>(Filmes[[#This Row],[receita]]/Filmes[[#This Row],[orçamento]])</f>
        <v>0.12187978285714286</v>
      </c>
    </row>
    <row r="180" spans="1:9" x14ac:dyDescent="0.3">
      <c r="A180" t="s">
        <v>128</v>
      </c>
      <c r="B180">
        <v>2023</v>
      </c>
      <c r="C180" t="s">
        <v>9</v>
      </c>
      <c r="D180" s="1">
        <v>0.71</v>
      </c>
      <c r="E180" s="2">
        <f>Notas[[#This Row],[Média]]</f>
        <v>0.75</v>
      </c>
      <c r="F180" s="4">
        <v>80000000</v>
      </c>
      <c r="G180" s="4">
        <v>104000000</v>
      </c>
      <c r="H180" s="4">
        <f>Filmes[[#This Row],[receita]]-Filmes[[#This Row],[orçamento]]</f>
        <v>24000000</v>
      </c>
      <c r="I180" s="1">
        <f>(Filmes[[#This Row],[receita]]/Filmes[[#This Row],[orçamento]])</f>
        <v>1.3</v>
      </c>
    </row>
    <row r="181" spans="1:9" x14ac:dyDescent="0.3">
      <c r="A181" t="s">
        <v>130</v>
      </c>
      <c r="B181">
        <v>2024</v>
      </c>
      <c r="C181" t="s">
        <v>9</v>
      </c>
      <c r="D181" s="1">
        <v>0.72</v>
      </c>
      <c r="E181" s="2">
        <f>Notas[[#This Row],[Média]]</f>
        <v>0.73</v>
      </c>
      <c r="F181" s="4">
        <v>55000000</v>
      </c>
      <c r="G181" s="4">
        <v>90834935</v>
      </c>
      <c r="H181" s="4">
        <f>Filmes[[#This Row],[receita]]-Filmes[[#This Row],[orçamento]]</f>
        <v>35834935</v>
      </c>
      <c r="I181" s="1">
        <f>(Filmes[[#This Row],[receita]]/Filmes[[#This Row],[orçamento]])</f>
        <v>1.6515442727272727</v>
      </c>
    </row>
    <row r="182" spans="1:9" x14ac:dyDescent="0.3">
      <c r="A182" t="s">
        <v>105</v>
      </c>
      <c r="B182">
        <v>1987</v>
      </c>
      <c r="C182" t="s">
        <v>9</v>
      </c>
      <c r="D182" s="1">
        <v>0.73</v>
      </c>
      <c r="E182" s="2">
        <f>Notas[[#This Row],[Média]]</f>
        <v>0.75000000000000011</v>
      </c>
      <c r="F182" s="4">
        <v>13000000</v>
      </c>
      <c r="G182" s="4">
        <v>53424681</v>
      </c>
      <c r="H182" s="4">
        <f>Filmes[[#This Row],[receita]]-Filmes[[#This Row],[orçamento]]</f>
        <v>40424681</v>
      </c>
      <c r="I182" s="1">
        <f>(Filmes[[#This Row],[receita]]/Filmes[[#This Row],[orçamento]])</f>
        <v>4.1095908461538464</v>
      </c>
    </row>
    <row r="183" spans="1:9" x14ac:dyDescent="0.3">
      <c r="A183" t="s">
        <v>83</v>
      </c>
      <c r="B183">
        <v>1976</v>
      </c>
      <c r="C183" t="s">
        <v>29</v>
      </c>
      <c r="D183" s="1">
        <v>0.78</v>
      </c>
      <c r="E183" s="2">
        <f>Notas[[#This Row],[Média]]</f>
        <v>0.79</v>
      </c>
      <c r="F183" s="4">
        <v>1000000</v>
      </c>
      <c r="G183" s="4">
        <v>225300000</v>
      </c>
      <c r="H183" s="4">
        <f>Filmes[[#This Row],[receita]]-Filmes[[#This Row],[orçamento]]</f>
        <v>224300000</v>
      </c>
      <c r="I183" s="1">
        <f>(Filmes[[#This Row],[receita]]/Filmes[[#This Row],[orçamento]])</f>
        <v>225.3</v>
      </c>
    </row>
    <row r="184" spans="1:9" x14ac:dyDescent="0.3">
      <c r="A184" t="s">
        <v>146</v>
      </c>
      <c r="B184">
        <v>1983</v>
      </c>
      <c r="C184" t="s">
        <v>17</v>
      </c>
      <c r="D184" s="1">
        <v>0.82</v>
      </c>
      <c r="E184" s="2">
        <f>Notas[[#This Row],[Média]]</f>
        <v>0.77142857142857146</v>
      </c>
      <c r="F184" s="4">
        <v>25000000</v>
      </c>
      <c r="G184" s="4">
        <v>66023329</v>
      </c>
      <c r="H184" s="4">
        <f>Filmes[[#This Row],[receita]]-Filmes[[#This Row],[orçamento]]</f>
        <v>41023329</v>
      </c>
      <c r="I184" s="1">
        <f>(Filmes[[#This Row],[receita]]/Filmes[[#This Row],[orçamento]])</f>
        <v>2.6409331599999999</v>
      </c>
    </row>
    <row r="185" spans="1:9" x14ac:dyDescent="0.3">
      <c r="A185" t="s">
        <v>77</v>
      </c>
      <c r="B185">
        <v>2005</v>
      </c>
      <c r="C185" t="s">
        <v>15</v>
      </c>
      <c r="D185" s="1">
        <v>0.74</v>
      </c>
      <c r="E185" s="2">
        <f>Notas[[#This Row],[Média]]</f>
        <v>0.80499999999999994</v>
      </c>
      <c r="F185" s="4">
        <v>39000000</v>
      </c>
      <c r="G185" s="4">
        <v>38869464</v>
      </c>
      <c r="H185" s="4">
        <f>Filmes[[#This Row],[receita]]-Filmes[[#This Row],[orçamento]]</f>
        <v>-130536</v>
      </c>
      <c r="I185" s="1">
        <f>(Filmes[[#This Row],[receita]]/Filmes[[#This Row],[orçamento]])</f>
        <v>0.9966529230769231</v>
      </c>
    </row>
    <row r="186" spans="1:9" x14ac:dyDescent="0.3">
      <c r="A186" t="s">
        <v>154</v>
      </c>
      <c r="B186">
        <v>1995</v>
      </c>
      <c r="C186" t="s">
        <v>9</v>
      </c>
      <c r="D186" s="1">
        <v>0.84</v>
      </c>
      <c r="E186" s="2">
        <f>Notas[[#This Row],[Média]]</f>
        <v>0.64999999999999991</v>
      </c>
      <c r="F186" s="4">
        <v>33000000</v>
      </c>
      <c r="G186" s="4">
        <v>327311859</v>
      </c>
      <c r="H186" s="4">
        <f>Filmes[[#This Row],[receita]]-Filmes[[#This Row],[orçamento]]</f>
        <v>294311859</v>
      </c>
      <c r="I186" s="1">
        <f>(Filmes[[#This Row],[receita]]/Filmes[[#This Row],[orçamento]])</f>
        <v>9.9185411818181812</v>
      </c>
    </row>
    <row r="187" spans="1:9" x14ac:dyDescent="0.3">
      <c r="A187" t="s">
        <v>202</v>
      </c>
      <c r="B187">
        <v>2019</v>
      </c>
      <c r="C187" t="s">
        <v>29</v>
      </c>
      <c r="D187" s="1">
        <v>0.7</v>
      </c>
      <c r="E187" s="2">
        <f>Notas[[#This Row],[Média]]</f>
        <v>0.76500000000000001</v>
      </c>
      <c r="F187" s="4">
        <v>80000000</v>
      </c>
      <c r="G187" s="4">
        <v>367799011</v>
      </c>
      <c r="H187" s="4">
        <f>Filmes[[#This Row],[receita]]-Filmes[[#This Row],[orçamento]]</f>
        <v>287799011</v>
      </c>
      <c r="I187" s="1">
        <f>(Filmes[[#This Row],[receita]]/Filmes[[#This Row],[orçamento]])</f>
        <v>4.5974876374999996</v>
      </c>
    </row>
    <row r="188" spans="1:9" x14ac:dyDescent="0.3">
      <c r="A188" t="s">
        <v>125</v>
      </c>
      <c r="B188">
        <v>2001</v>
      </c>
      <c r="C188" t="s">
        <v>7</v>
      </c>
      <c r="D188" s="1">
        <v>0.77</v>
      </c>
      <c r="E188" s="2">
        <f>Notas[[#This Row],[Média]]</f>
        <v>0.82000000000000006</v>
      </c>
      <c r="F188" s="4">
        <v>60000000</v>
      </c>
      <c r="G188" s="4">
        <v>488628188</v>
      </c>
      <c r="H188" s="4">
        <f>Filmes[[#This Row],[receita]]-Filmes[[#This Row],[orçamento]]</f>
        <v>428628188</v>
      </c>
      <c r="I188" s="1">
        <f>(Filmes[[#This Row],[receita]]/Filmes[[#This Row],[orçamento]])</f>
        <v>8.1438031333333338</v>
      </c>
    </row>
    <row r="189" spans="1:9" x14ac:dyDescent="0.3">
      <c r="A189" t="s">
        <v>186</v>
      </c>
      <c r="B189">
        <v>2004</v>
      </c>
      <c r="C189" t="s">
        <v>7</v>
      </c>
      <c r="D189" s="1">
        <v>0.73</v>
      </c>
      <c r="E189" s="2">
        <f>Notas[[#This Row],[Média]]</f>
        <v>0.69500000000000006</v>
      </c>
      <c r="F189" s="4">
        <v>150000000</v>
      </c>
      <c r="G189" s="4">
        <v>932396221</v>
      </c>
      <c r="H189" s="4">
        <f>Filmes[[#This Row],[receita]]-Filmes[[#This Row],[orçamento]]</f>
        <v>782396221</v>
      </c>
      <c r="I189" s="1">
        <f>(Filmes[[#This Row],[receita]]/Filmes[[#This Row],[orçamento]])</f>
        <v>6.2159748066666669</v>
      </c>
    </row>
    <row r="190" spans="1:9" x14ac:dyDescent="0.3">
      <c r="A190" t="s">
        <v>152</v>
      </c>
      <c r="B190">
        <v>2016</v>
      </c>
      <c r="C190" t="s">
        <v>9</v>
      </c>
      <c r="D190" s="1">
        <v>0.71</v>
      </c>
      <c r="E190" s="2">
        <f>Notas[[#This Row],[Média]]</f>
        <v>0.65</v>
      </c>
      <c r="F190" s="4">
        <v>46000000</v>
      </c>
      <c r="G190" s="4">
        <v>23700000</v>
      </c>
      <c r="H190" s="4">
        <f>Filmes[[#This Row],[receita]]-Filmes[[#This Row],[orçamento]]</f>
        <v>-22300000</v>
      </c>
      <c r="I190" s="1">
        <f>(Filmes[[#This Row],[receita]]/Filmes[[#This Row],[orçamento]])</f>
        <v>0.51521739130434785</v>
      </c>
    </row>
    <row r="191" spans="1:9" x14ac:dyDescent="0.3">
      <c r="A191" t="s">
        <v>222</v>
      </c>
      <c r="B191">
        <v>2021</v>
      </c>
      <c r="C191" t="s">
        <v>7</v>
      </c>
      <c r="D191" s="1">
        <v>0.79</v>
      </c>
      <c r="E191" s="2">
        <f>Notas[[#This Row],[Média]]</f>
        <v>0.78</v>
      </c>
      <c r="F191" s="4">
        <v>85000000</v>
      </c>
      <c r="G191" s="4">
        <v>406000000</v>
      </c>
      <c r="H191" s="4">
        <f>Filmes[[#This Row],[receita]]-Filmes[[#This Row],[orçamento]]</f>
        <v>321000000</v>
      </c>
      <c r="I191" s="1">
        <f>(Filmes[[#This Row],[receita]]/Filmes[[#This Row],[orçamento]])</f>
        <v>4.776470588235294</v>
      </c>
    </row>
    <row r="192" spans="1:9" x14ac:dyDescent="0.3">
      <c r="A192" t="s">
        <v>151</v>
      </c>
      <c r="B192">
        <v>2023</v>
      </c>
      <c r="C192" t="s">
        <v>9</v>
      </c>
      <c r="D192" s="1">
        <v>0.8</v>
      </c>
      <c r="E192" s="2">
        <f>Notas[[#This Row],[Média]]</f>
        <v>0.7649999999999999</v>
      </c>
      <c r="F192" s="4">
        <v>14500000</v>
      </c>
      <c r="G192" s="4">
        <v>250600000</v>
      </c>
      <c r="H192" s="4">
        <f>Filmes[[#This Row],[receita]]-Filmes[[#This Row],[orçamento]]</f>
        <v>236100000</v>
      </c>
      <c r="I192" s="1">
        <f>(Filmes[[#This Row],[receita]]/Filmes[[#This Row],[orçamento]])</f>
        <v>17.282758620689656</v>
      </c>
    </row>
    <row r="193" spans="1:9" x14ac:dyDescent="0.3">
      <c r="A193" t="s">
        <v>197</v>
      </c>
      <c r="B193">
        <v>2022</v>
      </c>
      <c r="C193" t="s">
        <v>44</v>
      </c>
      <c r="D193" s="1">
        <v>0.75</v>
      </c>
      <c r="E193" s="2">
        <f>Notas[[#This Row],[Média]]</f>
        <v>0.70000000000000007</v>
      </c>
      <c r="F193" s="4">
        <v>110000000</v>
      </c>
      <c r="G193" s="4">
        <v>405400000</v>
      </c>
      <c r="H193" s="4">
        <f>Filmes[[#This Row],[receita]]-Filmes[[#This Row],[orçamento]]</f>
        <v>295400000</v>
      </c>
      <c r="I193" s="1">
        <f>(Filmes[[#This Row],[receita]]/Filmes[[#This Row],[orçamento]])</f>
        <v>3.6854545454545455</v>
      </c>
    </row>
    <row r="194" spans="1:9" x14ac:dyDescent="0.3">
      <c r="A194" t="s">
        <v>110</v>
      </c>
      <c r="B194">
        <v>2023</v>
      </c>
      <c r="C194" t="s">
        <v>9</v>
      </c>
      <c r="D194" s="1">
        <v>0.64</v>
      </c>
      <c r="E194" s="2">
        <f>Notas[[#This Row],[Média]]</f>
        <v>0.8</v>
      </c>
      <c r="F194" s="4">
        <v>5000000</v>
      </c>
      <c r="G194" s="4">
        <v>59256423</v>
      </c>
      <c r="H194" s="4">
        <f>Filmes[[#This Row],[receita]]-Filmes[[#This Row],[orçamento]]</f>
        <v>54256423</v>
      </c>
      <c r="I194" s="1">
        <f>(Filmes[[#This Row],[receita]]/Filmes[[#This Row],[orçamento]])</f>
        <v>11.8512846</v>
      </c>
    </row>
    <row r="195" spans="1:9" x14ac:dyDescent="0.3">
      <c r="A195" t="s">
        <v>211</v>
      </c>
      <c r="B195">
        <v>2016</v>
      </c>
      <c r="C195" t="s">
        <v>29</v>
      </c>
      <c r="D195" s="1">
        <v>0.68</v>
      </c>
      <c r="E195" s="2">
        <f>Notas[[#This Row],[Média]]</f>
        <v>0.69374999999999998</v>
      </c>
      <c r="F195" s="4">
        <v>185000000</v>
      </c>
      <c r="G195" s="4">
        <v>343471816</v>
      </c>
      <c r="H195" s="4">
        <f>Filmes[[#This Row],[receita]]-Filmes[[#This Row],[orçamento]]</f>
        <v>158471816</v>
      </c>
      <c r="I195" s="1">
        <f>(Filmes[[#This Row],[receita]]/Filmes[[#This Row],[orçamento]])</f>
        <v>1.8566044108108108</v>
      </c>
    </row>
    <row r="196" spans="1:9" x14ac:dyDescent="0.3">
      <c r="A196" t="s">
        <v>57</v>
      </c>
      <c r="B196">
        <v>2023</v>
      </c>
      <c r="C196" t="s">
        <v>7</v>
      </c>
      <c r="D196" s="1">
        <v>0.77</v>
      </c>
      <c r="E196" s="2">
        <f>Notas[[#This Row],[Média]]</f>
        <v>0.75</v>
      </c>
      <c r="F196" s="4">
        <v>100000000</v>
      </c>
      <c r="G196" s="4">
        <v>1362000000</v>
      </c>
      <c r="H196" s="4">
        <f>Filmes[[#This Row],[receita]]-Filmes[[#This Row],[orçamento]]</f>
        <v>1262000000</v>
      </c>
      <c r="I196" s="1">
        <f>(Filmes[[#This Row],[receita]]/Filmes[[#This Row],[orçamento]])</f>
        <v>13.62</v>
      </c>
    </row>
    <row r="197" spans="1:9" x14ac:dyDescent="0.3">
      <c r="A197" t="s">
        <v>100</v>
      </c>
      <c r="B197">
        <v>1978</v>
      </c>
      <c r="C197" t="s">
        <v>7</v>
      </c>
      <c r="D197" s="1">
        <v>0.71</v>
      </c>
      <c r="E197" s="2">
        <f>Notas[[#This Row],[Média]]</f>
        <v>0.85</v>
      </c>
      <c r="F197" s="4">
        <v>55000000</v>
      </c>
      <c r="G197" s="4">
        <v>300500000</v>
      </c>
      <c r="H197" s="4">
        <f>Filmes[[#This Row],[receita]]-Filmes[[#This Row],[orçamento]]</f>
        <v>245500000</v>
      </c>
      <c r="I197" s="1">
        <f>(Filmes[[#This Row],[receita]]/Filmes[[#This Row],[orçamento]])</f>
        <v>5.4636363636363638</v>
      </c>
    </row>
    <row r="198" spans="1:9" x14ac:dyDescent="0.3">
      <c r="A198" t="s">
        <v>136</v>
      </c>
      <c r="B198">
        <v>1976</v>
      </c>
      <c r="C198" t="s">
        <v>9</v>
      </c>
      <c r="D198" s="1">
        <v>0.82</v>
      </c>
      <c r="E198" s="2">
        <f>Notas[[#This Row],[Média]]</f>
        <v>0.85000000000000009</v>
      </c>
      <c r="F198" s="4">
        <v>1900000</v>
      </c>
      <c r="G198" s="4">
        <v>28579636</v>
      </c>
      <c r="H198" s="4">
        <f>Filmes[[#This Row],[receita]]-Filmes[[#This Row],[orçamento]]</f>
        <v>26679636</v>
      </c>
      <c r="I198" s="1">
        <f>(Filmes[[#This Row],[receita]]/Filmes[[#This Row],[orçamento]])</f>
        <v>15.041913684210526</v>
      </c>
    </row>
    <row r="199" spans="1:9" x14ac:dyDescent="0.3">
      <c r="A199" t="s">
        <v>41</v>
      </c>
      <c r="B199">
        <v>2020</v>
      </c>
      <c r="C199" t="s">
        <v>9</v>
      </c>
      <c r="D199" s="1">
        <v>0.72</v>
      </c>
      <c r="E199" s="2">
        <f>Notas[[#This Row],[Média]]</f>
        <v>0.76666666666666661</v>
      </c>
      <c r="F199" s="4">
        <v>205000000</v>
      </c>
      <c r="G199" s="4">
        <v>365304105</v>
      </c>
      <c r="H199" s="4">
        <f>Filmes[[#This Row],[receita]]-Filmes[[#This Row],[orçamento]]</f>
        <v>160304105</v>
      </c>
      <c r="I199" s="1">
        <f>(Filmes[[#This Row],[receita]]/Filmes[[#This Row],[orçamento]])</f>
        <v>1.7819712439024391</v>
      </c>
    </row>
    <row r="200" spans="1:9" x14ac:dyDescent="0.3">
      <c r="A200" t="s">
        <v>52</v>
      </c>
      <c r="B200">
        <v>2023</v>
      </c>
      <c r="C200" t="s">
        <v>9</v>
      </c>
      <c r="D200" s="1">
        <v>0.67</v>
      </c>
      <c r="E200" s="2">
        <f>Notas[[#This Row],[Média]]</f>
        <v>0.71250000000000013</v>
      </c>
      <c r="F200" s="4">
        <v>220000000</v>
      </c>
      <c r="G200" s="4">
        <v>271333313</v>
      </c>
      <c r="H200" s="4">
        <f>Filmes[[#This Row],[receita]]-Filmes[[#This Row],[orçamento]]</f>
        <v>51333313</v>
      </c>
      <c r="I200" s="1">
        <f>(Filmes[[#This Row],[receita]]/Filmes[[#This Row],[orçamento]])</f>
        <v>1.2333332409090909</v>
      </c>
    </row>
    <row r="201" spans="1:9" x14ac:dyDescent="0.3">
      <c r="A201" t="s">
        <v>217</v>
      </c>
      <c r="B201">
        <v>2022</v>
      </c>
      <c r="C201" t="s">
        <v>9</v>
      </c>
      <c r="D201" s="1">
        <v>0.65</v>
      </c>
      <c r="E201" s="2">
        <f>Notas[[#This Row],[Média]]</f>
        <v>0.7</v>
      </c>
      <c r="F201" s="4">
        <v>250000000</v>
      </c>
      <c r="G201" s="4">
        <v>760900000</v>
      </c>
      <c r="H201" s="4">
        <f>Filmes[[#This Row],[receita]]-Filmes[[#This Row],[orçamento]]</f>
        <v>510900000</v>
      </c>
      <c r="I201" s="1">
        <f>(Filmes[[#This Row],[receita]]/Filmes[[#This Row],[orçamento]])</f>
        <v>3.0436000000000001</v>
      </c>
    </row>
    <row r="202" spans="1:9" x14ac:dyDescent="0.3">
      <c r="A202" t="s">
        <v>51</v>
      </c>
      <c r="B202">
        <v>2017</v>
      </c>
      <c r="C202" t="s">
        <v>29</v>
      </c>
      <c r="D202" s="1">
        <v>0.76</v>
      </c>
      <c r="E202" s="2">
        <f>Notas[[#This Row],[Média]]</f>
        <v>0.65</v>
      </c>
      <c r="F202" s="4">
        <v>180000000</v>
      </c>
      <c r="G202" s="4">
        <v>855301806</v>
      </c>
      <c r="H202" s="4">
        <f>Filmes[[#This Row],[receita]]-Filmes[[#This Row],[orçamento]]</f>
        <v>675301806</v>
      </c>
      <c r="I202" s="1">
        <f>(Filmes[[#This Row],[receita]]/Filmes[[#This Row],[orçamento]])</f>
        <v>4.7516767</v>
      </c>
    </row>
    <row r="203" spans="1:9" x14ac:dyDescent="0.3">
      <c r="A203" t="s">
        <v>170</v>
      </c>
      <c r="B203">
        <v>1997</v>
      </c>
      <c r="C203" t="s">
        <v>29</v>
      </c>
      <c r="D203" s="1">
        <v>0.79</v>
      </c>
      <c r="E203" s="2">
        <f>Notas[[#This Row],[Média]]</f>
        <v>0.73000000000000009</v>
      </c>
      <c r="F203" s="4">
        <v>200000000</v>
      </c>
      <c r="G203" s="4">
        <v>2264162353</v>
      </c>
      <c r="H203" s="4">
        <f>Filmes[[#This Row],[receita]]-Filmes[[#This Row],[orçamento]]</f>
        <v>2064162353</v>
      </c>
      <c r="I203" s="1">
        <f>(Filmes[[#This Row],[receita]]/Filmes[[#This Row],[orçamento]])</f>
        <v>11.320811765</v>
      </c>
    </row>
    <row r="204" spans="1:9" x14ac:dyDescent="0.3">
      <c r="A204" t="s">
        <v>79</v>
      </c>
      <c r="B204">
        <v>2023</v>
      </c>
      <c r="C204" t="s">
        <v>23</v>
      </c>
      <c r="D204" s="1">
        <v>0.7</v>
      </c>
      <c r="E204" s="2">
        <f>Notas[[#This Row],[Média]]</f>
        <v>0.71</v>
      </c>
      <c r="F204" s="4">
        <v>25000000</v>
      </c>
      <c r="G204" s="4">
        <v>214891370</v>
      </c>
      <c r="H204" s="4">
        <f>Filmes[[#This Row],[receita]]-Filmes[[#This Row],[orçamento]]</f>
        <v>189891370</v>
      </c>
      <c r="I204" s="1">
        <f>(Filmes[[#This Row],[receita]]/Filmes[[#This Row],[orçamento]])</f>
        <v>8.5956548000000002</v>
      </c>
    </row>
    <row r="205" spans="1:9" x14ac:dyDescent="0.3">
      <c r="A205" t="s">
        <v>165</v>
      </c>
      <c r="B205">
        <v>2022</v>
      </c>
      <c r="C205" t="s">
        <v>29</v>
      </c>
      <c r="D205" s="1">
        <v>0.82</v>
      </c>
      <c r="E205" s="2">
        <f>Notas[[#This Row],[Média]]</f>
        <v>0.8</v>
      </c>
      <c r="F205" s="4">
        <v>170000000</v>
      </c>
      <c r="G205" s="4">
        <v>1488732821</v>
      </c>
      <c r="H205" s="4">
        <f>Filmes[[#This Row],[receita]]-Filmes[[#This Row],[orçamento]]</f>
        <v>1318732821</v>
      </c>
      <c r="I205" s="1">
        <f>(Filmes[[#This Row],[receita]]/Filmes[[#This Row],[orçamento]])</f>
        <v>8.7572518882352934</v>
      </c>
    </row>
    <row r="206" spans="1:9" x14ac:dyDescent="0.3">
      <c r="A206" t="s">
        <v>189</v>
      </c>
      <c r="B206">
        <v>1995</v>
      </c>
      <c r="C206" t="s">
        <v>7</v>
      </c>
      <c r="D206" s="1">
        <v>0.8</v>
      </c>
      <c r="E206" s="2">
        <f>Notas[[#This Row],[Média]]</f>
        <v>0.7</v>
      </c>
      <c r="F206" s="4">
        <v>30000000</v>
      </c>
      <c r="G206" s="4">
        <v>394436586</v>
      </c>
      <c r="H206" s="4">
        <f>Filmes[[#This Row],[receita]]-Filmes[[#This Row],[orçamento]]</f>
        <v>364436586</v>
      </c>
      <c r="I206" s="1">
        <f>(Filmes[[#This Row],[receita]]/Filmes[[#This Row],[orçamento]])</f>
        <v>13.1478862</v>
      </c>
    </row>
    <row r="207" spans="1:9" x14ac:dyDescent="0.3">
      <c r="A207" t="s">
        <v>81</v>
      </c>
      <c r="B207">
        <v>2023</v>
      </c>
      <c r="C207" t="s">
        <v>15</v>
      </c>
      <c r="D207" s="1">
        <v>0.73</v>
      </c>
      <c r="E207" s="2">
        <f>Notas[[#This Row],[Média]]</f>
        <v>0.66666666666666663</v>
      </c>
      <c r="F207" s="4">
        <v>195000000</v>
      </c>
      <c r="G207" s="4">
        <v>439000000</v>
      </c>
      <c r="H207" s="4">
        <f>Filmes[[#This Row],[receita]]-Filmes[[#This Row],[orçamento]]</f>
        <v>244000000</v>
      </c>
      <c r="I207" s="1">
        <f>(Filmes[[#This Row],[receita]]/Filmes[[#This Row],[orçamento]])</f>
        <v>2.2512820512820513</v>
      </c>
    </row>
    <row r="208" spans="1:9" x14ac:dyDescent="0.3">
      <c r="A208" t="s">
        <v>103</v>
      </c>
      <c r="B208">
        <v>2002</v>
      </c>
      <c r="C208" t="s">
        <v>29</v>
      </c>
      <c r="D208" s="1">
        <v>0.59</v>
      </c>
      <c r="E208" s="2">
        <f>Notas[[#This Row],[Média]]</f>
        <v>0.9</v>
      </c>
      <c r="F208" s="4">
        <v>70000000</v>
      </c>
      <c r="G208" s="4">
        <v>277500000</v>
      </c>
      <c r="H208" s="4">
        <f>Filmes[[#This Row],[receita]]-Filmes[[#This Row],[orçamento]]</f>
        <v>207500000</v>
      </c>
      <c r="I208" s="1">
        <f>(Filmes[[#This Row],[receita]]/Filmes[[#This Row],[orçamento]])</f>
        <v>3.9642857142857144</v>
      </c>
    </row>
    <row r="209" spans="1:9" x14ac:dyDescent="0.3">
      <c r="A209" t="s">
        <v>150</v>
      </c>
      <c r="B209">
        <v>1975</v>
      </c>
      <c r="C209" t="s">
        <v>9</v>
      </c>
      <c r="D209" s="1">
        <v>0.77</v>
      </c>
      <c r="E209" s="2">
        <f>Notas[[#This Row],[Média]]</f>
        <v>0.87857142857142845</v>
      </c>
      <c r="F209" s="4">
        <v>7000000</v>
      </c>
      <c r="G209" s="4">
        <v>470653000</v>
      </c>
      <c r="H209" s="4">
        <f>Filmes[[#This Row],[receita]]-Filmes[[#This Row],[orçamento]]</f>
        <v>463653000</v>
      </c>
      <c r="I209" s="1">
        <f>(Filmes[[#This Row],[receita]]/Filmes[[#This Row],[orçamento]])</f>
        <v>67.236142857142852</v>
      </c>
    </row>
    <row r="210" spans="1:9" x14ac:dyDescent="0.3">
      <c r="A210" t="s">
        <v>112</v>
      </c>
      <c r="B210">
        <v>2017</v>
      </c>
      <c r="C210" t="s">
        <v>29</v>
      </c>
      <c r="D210" s="1">
        <v>0.8</v>
      </c>
      <c r="E210" s="2">
        <f>Notas[[#This Row],[Média]]</f>
        <v>0.71599999999999997</v>
      </c>
      <c r="F210" s="4">
        <v>7000000</v>
      </c>
      <c r="G210" s="4">
        <v>40300000</v>
      </c>
      <c r="H210" s="4">
        <f>Filmes[[#This Row],[receita]]-Filmes[[#This Row],[orçamento]]</f>
        <v>33300000</v>
      </c>
      <c r="I210" s="1">
        <f>(Filmes[[#This Row],[receita]]/Filmes[[#This Row],[orçamento]])</f>
        <v>5.7571428571428571</v>
      </c>
    </row>
    <row r="211" spans="1:9" x14ac:dyDescent="0.3">
      <c r="A211" t="s">
        <v>126</v>
      </c>
      <c r="B211">
        <v>2018</v>
      </c>
      <c r="C211" t="s">
        <v>9</v>
      </c>
      <c r="D211" s="1">
        <v>0.74</v>
      </c>
      <c r="E211" s="2">
        <f>Notas[[#This Row],[Média]]</f>
        <v>0.8125</v>
      </c>
      <c r="F211" s="4">
        <v>17000000</v>
      </c>
      <c r="G211" s="4">
        <v>341000000</v>
      </c>
      <c r="H211" s="4">
        <f>Filmes[[#This Row],[receita]]-Filmes[[#This Row],[orçamento]]</f>
        <v>324000000</v>
      </c>
      <c r="I211" s="1">
        <f>(Filmes[[#This Row],[receita]]/Filmes[[#This Row],[orçamento]])</f>
        <v>20.058823529411764</v>
      </c>
    </row>
    <row r="212" spans="1:9" x14ac:dyDescent="0.3">
      <c r="A212" t="s">
        <v>115</v>
      </c>
      <c r="B212">
        <v>2021</v>
      </c>
      <c r="C212" t="s">
        <v>29</v>
      </c>
      <c r="D212" s="1">
        <v>0.75</v>
      </c>
      <c r="E212" s="2">
        <f>Notas[[#This Row],[Média]]</f>
        <v>0.7</v>
      </c>
      <c r="F212" s="4">
        <v>61000000</v>
      </c>
      <c r="G212" s="4">
        <v>297400000</v>
      </c>
      <c r="H212" s="4">
        <f>Filmes[[#This Row],[receita]]-Filmes[[#This Row],[orçamento]]</f>
        <v>236400000</v>
      </c>
      <c r="I212" s="1">
        <f>(Filmes[[#This Row],[receita]]/Filmes[[#This Row],[orçamento]])</f>
        <v>4.8754098360655735</v>
      </c>
    </row>
    <row r="213" spans="1:9" x14ac:dyDescent="0.3">
      <c r="A213" t="s">
        <v>161</v>
      </c>
      <c r="B213">
        <v>1994</v>
      </c>
      <c r="C213" t="s">
        <v>23</v>
      </c>
      <c r="D213" s="1">
        <v>0.87</v>
      </c>
      <c r="E213" s="2">
        <f>Notas[[#This Row],[Média]]</f>
        <v>0.71</v>
      </c>
      <c r="F213" s="4">
        <v>25000000</v>
      </c>
      <c r="G213" s="4">
        <v>28341469</v>
      </c>
      <c r="H213" s="4">
        <f>Filmes[[#This Row],[receita]]-Filmes[[#This Row],[orçamento]]</f>
        <v>3341469</v>
      </c>
      <c r="I213" s="1">
        <f>(Filmes[[#This Row],[receita]]/Filmes[[#This Row],[orçamento]])</f>
        <v>1.1336587600000001</v>
      </c>
    </row>
    <row r="214" spans="1:9" x14ac:dyDescent="0.3">
      <c r="A214" t="s">
        <v>188</v>
      </c>
      <c r="B214">
        <v>2009</v>
      </c>
      <c r="C214" t="s">
        <v>7</v>
      </c>
      <c r="D214" s="1">
        <v>0.8</v>
      </c>
      <c r="E214" s="2">
        <f>Notas[[#This Row],[Média]]</f>
        <v>0.80000000000000016</v>
      </c>
      <c r="F214" s="4">
        <v>175000000</v>
      </c>
      <c r="G214" s="4">
        <v>735099082</v>
      </c>
      <c r="H214" s="4">
        <f>Filmes[[#This Row],[receita]]-Filmes[[#This Row],[orçamento]]</f>
        <v>560099082</v>
      </c>
      <c r="I214" s="1">
        <f>(Filmes[[#This Row],[receita]]/Filmes[[#This Row],[orçamento]])</f>
        <v>4.200566182857143</v>
      </c>
    </row>
    <row r="215" spans="1:9" x14ac:dyDescent="0.3">
      <c r="A215" t="s">
        <v>36</v>
      </c>
      <c r="B215">
        <v>2023</v>
      </c>
      <c r="C215" t="s">
        <v>9</v>
      </c>
      <c r="D215" s="1">
        <v>0.71</v>
      </c>
      <c r="E215" s="2">
        <f>Notas[[#This Row],[Média]]</f>
        <v>0.82000000000000006</v>
      </c>
      <c r="F215" s="4">
        <v>340000000</v>
      </c>
      <c r="G215" s="4">
        <v>704709660</v>
      </c>
      <c r="H215" s="4">
        <f>Filmes[[#This Row],[receita]]-Filmes[[#This Row],[orçamento]]</f>
        <v>364709660</v>
      </c>
      <c r="I215" s="1">
        <f>(Filmes[[#This Row],[receita]]/Filmes[[#This Row],[orçamento]])</f>
        <v>2.0726754705882353</v>
      </c>
    </row>
    <row r="216" spans="1:9" x14ac:dyDescent="0.3">
      <c r="A216" t="s">
        <v>86</v>
      </c>
      <c r="B216">
        <v>2018</v>
      </c>
      <c r="C216" t="s">
        <v>9</v>
      </c>
      <c r="D216" s="1">
        <v>0.68</v>
      </c>
      <c r="E216" s="2">
        <f>Notas[[#This Row],[Média]]</f>
        <v>0.5</v>
      </c>
      <c r="F216" s="4">
        <v>116000000</v>
      </c>
      <c r="G216" s="4">
        <v>856085151</v>
      </c>
      <c r="H216" s="4">
        <f>Filmes[[#This Row],[receita]]-Filmes[[#This Row],[orçamento]]</f>
        <v>740085151</v>
      </c>
      <c r="I216" s="1">
        <f>(Filmes[[#This Row],[receita]]/Filmes[[#This Row],[orçamento]])</f>
        <v>7.3800444051724137</v>
      </c>
    </row>
    <row r="217" spans="1:9" x14ac:dyDescent="0.3">
      <c r="A217" t="s">
        <v>173</v>
      </c>
      <c r="B217">
        <v>2021</v>
      </c>
      <c r="C217" t="s">
        <v>9</v>
      </c>
      <c r="D217" s="1">
        <v>0.68</v>
      </c>
      <c r="E217" s="2">
        <f>Notas[[#This Row],[Média]]</f>
        <v>0.76249999999999996</v>
      </c>
      <c r="F217" s="4">
        <v>110000000</v>
      </c>
      <c r="G217" s="4">
        <v>506900000</v>
      </c>
      <c r="H217" s="4">
        <f>Filmes[[#This Row],[receita]]-Filmes[[#This Row],[orçamento]]</f>
        <v>396900000</v>
      </c>
      <c r="I217" s="1">
        <f>(Filmes[[#This Row],[receita]]/Filmes[[#This Row],[orçamento]])</f>
        <v>4.6081818181818184</v>
      </c>
    </row>
    <row r="218" spans="1:9" x14ac:dyDescent="0.3">
      <c r="A218" t="s">
        <v>88</v>
      </c>
      <c r="B218">
        <v>2018</v>
      </c>
      <c r="C218" t="s">
        <v>29</v>
      </c>
      <c r="D218" s="1">
        <v>0.82</v>
      </c>
      <c r="E218" s="2">
        <f>Notas[[#This Row],[Média]]</f>
        <v>0.71</v>
      </c>
      <c r="F218" s="4">
        <v>300000000</v>
      </c>
      <c r="G218" s="4">
        <v>2052415039</v>
      </c>
      <c r="H218" s="4">
        <f>Filmes[[#This Row],[receita]]-Filmes[[#This Row],[orçamento]]</f>
        <v>1752415039</v>
      </c>
      <c r="I218" s="1">
        <f>(Filmes[[#This Row],[receita]]/Filmes[[#This Row],[orçamento]])</f>
        <v>6.841383463333333</v>
      </c>
    </row>
    <row r="219" spans="1:9" x14ac:dyDescent="0.3">
      <c r="A219" t="s">
        <v>157</v>
      </c>
      <c r="B219">
        <v>2019</v>
      </c>
      <c r="C219" t="s">
        <v>29</v>
      </c>
      <c r="D219" s="1">
        <v>0.83</v>
      </c>
      <c r="E219" s="2">
        <f>Notas[[#This Row],[Média]]</f>
        <v>0.8</v>
      </c>
      <c r="F219" s="4">
        <v>356000000</v>
      </c>
      <c r="G219" s="4">
        <v>2800000000</v>
      </c>
      <c r="H219" s="4">
        <f>Filmes[[#This Row],[receita]]-Filmes[[#This Row],[orçamento]]</f>
        <v>2444000000</v>
      </c>
      <c r="I219" s="1">
        <f>(Filmes[[#This Row],[receita]]/Filmes[[#This Row],[orçamento]])</f>
        <v>7.8651685393258424</v>
      </c>
    </row>
    <row r="220" spans="1:9" x14ac:dyDescent="0.3">
      <c r="A220" t="s">
        <v>140</v>
      </c>
      <c r="B220">
        <v>2021</v>
      </c>
      <c r="C220" t="s">
        <v>29</v>
      </c>
      <c r="D220" s="1">
        <v>0.73</v>
      </c>
      <c r="E220" s="2">
        <f>Notas[[#This Row],[Média]]</f>
        <v>0.73499999999999999</v>
      </c>
      <c r="F220" s="4">
        <v>200000000</v>
      </c>
      <c r="G220" s="4">
        <v>379751131</v>
      </c>
      <c r="H220" s="4">
        <f>Filmes[[#This Row],[receita]]-Filmes[[#This Row],[orçamento]]</f>
        <v>179751131</v>
      </c>
      <c r="I220" s="1">
        <f>(Filmes[[#This Row],[receita]]/Filmes[[#This Row],[orçamento]])</f>
        <v>1.898755655</v>
      </c>
    </row>
    <row r="221" spans="1:9" x14ac:dyDescent="0.3">
      <c r="A221" t="s">
        <v>160</v>
      </c>
      <c r="B221">
        <v>2017</v>
      </c>
      <c r="C221" t="s">
        <v>29</v>
      </c>
      <c r="D221" s="1">
        <v>0.82</v>
      </c>
      <c r="E221" s="2">
        <f>Notas[[#This Row],[Média]]</f>
        <v>0.65</v>
      </c>
      <c r="F221" s="4">
        <v>175000000</v>
      </c>
      <c r="G221" s="4">
        <v>807816196</v>
      </c>
      <c r="H221" s="4">
        <f>Filmes[[#This Row],[receita]]-Filmes[[#This Row],[orçamento]]</f>
        <v>632816196</v>
      </c>
      <c r="I221" s="1">
        <f>(Filmes[[#This Row],[receita]]/Filmes[[#This Row],[orçamento]])</f>
        <v>4.6160925485714284</v>
      </c>
    </row>
    <row r="222" spans="1:9" x14ac:dyDescent="0.3">
      <c r="A222" t="s">
        <v>55</v>
      </c>
      <c r="B222">
        <v>2023</v>
      </c>
      <c r="C222" t="s">
        <v>7</v>
      </c>
      <c r="D222" s="1">
        <v>0.64</v>
      </c>
      <c r="E222" s="2">
        <f>Notas[[#This Row],[Média]]</f>
        <v>0.75</v>
      </c>
      <c r="F222" s="4">
        <v>175000000</v>
      </c>
      <c r="G222" s="4">
        <v>254997360</v>
      </c>
      <c r="H222" s="4">
        <f>Filmes[[#This Row],[receita]]-Filmes[[#This Row],[orçamento]]</f>
        <v>79997360</v>
      </c>
      <c r="I222" s="1">
        <f>(Filmes[[#This Row],[receita]]/Filmes[[#This Row],[orçamento]])</f>
        <v>1.4571277714285715</v>
      </c>
    </row>
    <row r="223" spans="1:9" x14ac:dyDescent="0.3">
      <c r="A223" t="s">
        <v>59</v>
      </c>
      <c r="B223">
        <v>2023</v>
      </c>
      <c r="C223" t="s">
        <v>44</v>
      </c>
      <c r="D223" s="1">
        <v>0.72</v>
      </c>
      <c r="E223" s="2">
        <f>Notas[[#This Row],[Média]]</f>
        <v>0.6166666666666667</v>
      </c>
      <c r="F223" s="4">
        <v>125000000</v>
      </c>
      <c r="G223" s="4">
        <v>632302312</v>
      </c>
      <c r="H223" s="4">
        <f>Filmes[[#This Row],[receita]]-Filmes[[#This Row],[orçamento]]</f>
        <v>507302312</v>
      </c>
      <c r="I223" s="1">
        <f>(Filmes[[#This Row],[receita]]/Filmes[[#This Row],[orçamento]])</f>
        <v>5.0584184959999998</v>
      </c>
    </row>
    <row r="224" spans="1:9" x14ac:dyDescent="0.3">
      <c r="A224" t="s">
        <v>65</v>
      </c>
      <c r="B224">
        <v>2022</v>
      </c>
      <c r="C224" t="s">
        <v>17</v>
      </c>
      <c r="D224" s="1">
        <v>0.67</v>
      </c>
      <c r="E224" s="2">
        <f>Notas[[#This Row],[Média]]</f>
        <v>1</v>
      </c>
      <c r="F224" s="4">
        <v>1000000</v>
      </c>
      <c r="G224" s="4">
        <v>14740889</v>
      </c>
      <c r="H224" s="4">
        <f>Filmes[[#This Row],[receita]]-Filmes[[#This Row],[orçamento]]</f>
        <v>13740889</v>
      </c>
      <c r="I224" s="1">
        <f>(Filmes[[#This Row],[receita]]/Filmes[[#This Row],[orçamento]])</f>
        <v>14.740888999999999</v>
      </c>
    </row>
    <row r="225" spans="1:9" x14ac:dyDescent="0.3">
      <c r="A225" t="s">
        <v>118</v>
      </c>
      <c r="B225">
        <v>2019</v>
      </c>
      <c r="C225" t="s">
        <v>29</v>
      </c>
      <c r="D225" s="1">
        <v>0.6</v>
      </c>
      <c r="E225" s="2">
        <f>Notas[[#This Row],[Média]]</f>
        <v>0.8</v>
      </c>
      <c r="F225" s="4">
        <v>200000000</v>
      </c>
      <c r="G225" s="4">
        <v>252442974</v>
      </c>
      <c r="H225" s="4">
        <f>Filmes[[#This Row],[receita]]-Filmes[[#This Row],[orçamento]]</f>
        <v>52442974</v>
      </c>
      <c r="I225" s="1">
        <f>(Filmes[[#This Row],[receita]]/Filmes[[#This Row],[orçamento]])</f>
        <v>1.26221487</v>
      </c>
    </row>
    <row r="226" spans="1:9" x14ac:dyDescent="0.3">
      <c r="A226" t="s">
        <v>62</v>
      </c>
      <c r="B226">
        <v>2024</v>
      </c>
      <c r="C226" t="s">
        <v>23</v>
      </c>
      <c r="D226" s="1">
        <v>0.73</v>
      </c>
      <c r="E226" s="2">
        <f>Notas[[#This Row],[Média]]</f>
        <v>0.64999999999999991</v>
      </c>
      <c r="F226" s="4">
        <v>18000000</v>
      </c>
      <c r="G226" s="4">
        <v>6461949</v>
      </c>
      <c r="H226" s="4">
        <f>Filmes[[#This Row],[receita]]-Filmes[[#This Row],[orçamento]]</f>
        <v>-11538051</v>
      </c>
      <c r="I226" s="1">
        <f>(Filmes[[#This Row],[receita]]/Filmes[[#This Row],[orçamento]])</f>
        <v>0.35899716666666664</v>
      </c>
    </row>
  </sheetData>
  <phoneticPr fontId="2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96B18-D496-4E5F-8F53-67C75C0404DF}">
  <dimension ref="A1:L226"/>
  <sheetViews>
    <sheetView workbookViewId="0">
      <selection activeCell="B10" sqref="B10"/>
    </sheetView>
  </sheetViews>
  <sheetFormatPr defaultRowHeight="14.4" x14ac:dyDescent="0.3"/>
  <cols>
    <col min="1" max="1" width="50.77734375" bestFit="1" customWidth="1"/>
    <col min="2" max="10" width="8.5546875" bestFit="1" customWidth="1"/>
    <col min="11" max="11" width="9.5546875" bestFit="1" customWidth="1"/>
  </cols>
  <sheetData>
    <row r="1" spans="1:12" x14ac:dyDescent="0.3">
      <c r="A1" t="s">
        <v>241</v>
      </c>
      <c r="B1" t="s">
        <v>257</v>
      </c>
      <c r="C1" t="s">
        <v>258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  <c r="I1" t="s">
        <v>264</v>
      </c>
      <c r="J1" t="s">
        <v>265</v>
      </c>
      <c r="K1" t="s">
        <v>266</v>
      </c>
      <c r="L1" t="s">
        <v>1644</v>
      </c>
    </row>
    <row r="2" spans="1:12" x14ac:dyDescent="0.3">
      <c r="A2" t="s">
        <v>6</v>
      </c>
      <c r="B2">
        <v>0.8</v>
      </c>
      <c r="C2">
        <v>0.9</v>
      </c>
      <c r="D2">
        <v>0.6</v>
      </c>
      <c r="E2">
        <v>0.85</v>
      </c>
      <c r="F2">
        <v>0.8</v>
      </c>
      <c r="G2">
        <v>0.7</v>
      </c>
      <c r="L2" s="1">
        <f>AVERAGE(Notas[[#This Row],[Nota 1]:[Nota 10]])</f>
        <v>0.77500000000000002</v>
      </c>
    </row>
    <row r="3" spans="1:12" x14ac:dyDescent="0.3">
      <c r="A3" t="s">
        <v>8</v>
      </c>
      <c r="B3">
        <v>0.7</v>
      </c>
      <c r="C3">
        <v>0.7</v>
      </c>
      <c r="D3">
        <v>0.6</v>
      </c>
      <c r="E3">
        <v>0.6</v>
      </c>
      <c r="F3">
        <v>0.8</v>
      </c>
      <c r="L3" s="1">
        <f>AVERAGE(Notas[[#This Row],[Nota 1]:[Nota 10]])</f>
        <v>0.68</v>
      </c>
    </row>
    <row r="4" spans="1:12" x14ac:dyDescent="0.3">
      <c r="A4" t="s">
        <v>10</v>
      </c>
      <c r="B4">
        <v>0.7</v>
      </c>
      <c r="C4">
        <v>0.8</v>
      </c>
      <c r="D4">
        <v>0.8</v>
      </c>
      <c r="E4">
        <v>0.7</v>
      </c>
      <c r="F4">
        <v>0.7</v>
      </c>
      <c r="G4">
        <v>0.8</v>
      </c>
      <c r="H4">
        <v>0.85</v>
      </c>
      <c r="I4">
        <v>0.7</v>
      </c>
      <c r="J4">
        <v>0.6</v>
      </c>
      <c r="K4">
        <v>0.5</v>
      </c>
      <c r="L4" s="1">
        <f>AVERAGE(Notas[[#This Row],[Nota 1]:[Nota 10]])</f>
        <v>0.71499999999999997</v>
      </c>
    </row>
    <row r="5" spans="1:12" x14ac:dyDescent="0.3">
      <c r="A5" t="s">
        <v>11</v>
      </c>
      <c r="B5">
        <v>0.7</v>
      </c>
      <c r="L5" s="1">
        <f>AVERAGE(Notas[[#This Row],[Nota 1]:[Nota 10]])</f>
        <v>0.7</v>
      </c>
    </row>
    <row r="6" spans="1:12" x14ac:dyDescent="0.3">
      <c r="A6" t="s">
        <v>13</v>
      </c>
      <c r="B6">
        <v>0.8</v>
      </c>
      <c r="C6">
        <v>0.7</v>
      </c>
      <c r="D6">
        <v>0.7</v>
      </c>
      <c r="E6">
        <v>0.85</v>
      </c>
      <c r="L6" s="1">
        <f>AVERAGE(Notas[[#This Row],[Nota 1]:[Nota 10]])</f>
        <v>0.76250000000000007</v>
      </c>
    </row>
    <row r="7" spans="1:12" x14ac:dyDescent="0.3">
      <c r="A7" t="s">
        <v>14</v>
      </c>
      <c r="B7">
        <v>0.7</v>
      </c>
      <c r="C7">
        <v>0.7</v>
      </c>
      <c r="D7">
        <v>0.6</v>
      </c>
      <c r="E7">
        <v>0.5</v>
      </c>
      <c r="F7">
        <v>0.7</v>
      </c>
      <c r="G7">
        <v>0.6</v>
      </c>
      <c r="H7">
        <v>0.7</v>
      </c>
      <c r="I7">
        <v>0.6</v>
      </c>
      <c r="J7">
        <v>0.6</v>
      </c>
      <c r="K7">
        <v>0.7</v>
      </c>
      <c r="L7" s="1">
        <f>AVERAGE(Notas[[#This Row],[Nota 1]:[Nota 10]])</f>
        <v>0.6399999999999999</v>
      </c>
    </row>
    <row r="8" spans="1:12" x14ac:dyDescent="0.3">
      <c r="A8" t="s">
        <v>16</v>
      </c>
      <c r="B8">
        <v>0.8</v>
      </c>
      <c r="C8">
        <v>0.9</v>
      </c>
      <c r="D8">
        <v>0.6</v>
      </c>
      <c r="E8">
        <v>0.8</v>
      </c>
      <c r="F8">
        <v>0.7</v>
      </c>
      <c r="G8">
        <v>0.9</v>
      </c>
      <c r="H8">
        <v>0.7</v>
      </c>
      <c r="I8">
        <v>0.7</v>
      </c>
      <c r="L8" s="1">
        <f>AVERAGE(Notas[[#This Row],[Nota 1]:[Nota 10]])</f>
        <v>0.76250000000000018</v>
      </c>
    </row>
    <row r="9" spans="1:12" x14ac:dyDescent="0.3">
      <c r="A9" t="s">
        <v>18</v>
      </c>
      <c r="B9">
        <v>0.6</v>
      </c>
      <c r="C9">
        <v>0.6</v>
      </c>
      <c r="D9">
        <v>0.85</v>
      </c>
      <c r="E9">
        <v>0.8</v>
      </c>
      <c r="F9">
        <v>0.6</v>
      </c>
      <c r="L9" s="1">
        <f>AVERAGE(Notas[[#This Row],[Nota 1]:[Nota 10]])</f>
        <v>0.69</v>
      </c>
    </row>
    <row r="10" spans="1:12" x14ac:dyDescent="0.3">
      <c r="A10" t="s">
        <v>19</v>
      </c>
      <c r="B10">
        <v>0.8</v>
      </c>
      <c r="C10">
        <v>0.75</v>
      </c>
      <c r="D10">
        <v>0.85</v>
      </c>
      <c r="E10">
        <v>0.7</v>
      </c>
      <c r="F10">
        <v>0.7</v>
      </c>
      <c r="L10" s="1">
        <f>AVERAGE(Notas[[#This Row],[Nota 1]:[Nota 10]])</f>
        <v>0.76</v>
      </c>
    </row>
    <row r="11" spans="1:12" x14ac:dyDescent="0.3">
      <c r="A11" t="s">
        <v>20</v>
      </c>
      <c r="B11">
        <v>0.8</v>
      </c>
      <c r="C11">
        <v>0.8</v>
      </c>
      <c r="D11">
        <v>0.7</v>
      </c>
      <c r="E11">
        <v>0.75</v>
      </c>
      <c r="F11">
        <v>0.85</v>
      </c>
      <c r="G11">
        <v>0.75</v>
      </c>
      <c r="L11" s="1">
        <f>AVERAGE(Notas[[#This Row],[Nota 1]:[Nota 10]])</f>
        <v>0.77500000000000002</v>
      </c>
    </row>
    <row r="12" spans="1:12" x14ac:dyDescent="0.3">
      <c r="A12" t="s">
        <v>21</v>
      </c>
      <c r="B12">
        <v>1</v>
      </c>
      <c r="C12">
        <v>0.9</v>
      </c>
      <c r="D12">
        <v>0.7</v>
      </c>
      <c r="E12">
        <v>0.9</v>
      </c>
      <c r="F12">
        <v>0.9</v>
      </c>
      <c r="G12">
        <v>0.8</v>
      </c>
      <c r="H12">
        <v>0.8</v>
      </c>
      <c r="I12">
        <v>0.7</v>
      </c>
      <c r="J12">
        <v>0.7</v>
      </c>
      <c r="K12">
        <v>0.9</v>
      </c>
      <c r="L12" s="1">
        <f>AVERAGE(Notas[[#This Row],[Nota 1]:[Nota 10]])</f>
        <v>0.82999999999999985</v>
      </c>
    </row>
    <row r="13" spans="1:12" x14ac:dyDescent="0.3">
      <c r="A13" t="s">
        <v>22</v>
      </c>
      <c r="B13">
        <v>0.8</v>
      </c>
      <c r="C13">
        <v>0.7</v>
      </c>
      <c r="D13">
        <v>0.7</v>
      </c>
      <c r="E13">
        <v>0.6</v>
      </c>
      <c r="F13">
        <v>0.8</v>
      </c>
      <c r="G13">
        <v>0.75</v>
      </c>
      <c r="H13">
        <v>0.8</v>
      </c>
      <c r="L13" s="1">
        <f>AVERAGE(Notas[[#This Row],[Nota 1]:[Nota 10]])</f>
        <v>0.73571428571428577</v>
      </c>
    </row>
    <row r="14" spans="1:12" x14ac:dyDescent="0.3">
      <c r="A14" t="s">
        <v>24</v>
      </c>
      <c r="B14">
        <v>0.5</v>
      </c>
      <c r="C14">
        <v>0.75</v>
      </c>
      <c r="D14">
        <v>0.9</v>
      </c>
      <c r="E14">
        <v>0.5</v>
      </c>
      <c r="F14">
        <v>0.7</v>
      </c>
      <c r="G14">
        <v>0.7</v>
      </c>
      <c r="H14">
        <v>0.6</v>
      </c>
      <c r="L14" s="1">
        <f>AVERAGE(Notas[[#This Row],[Nota 1]:[Nota 10]])</f>
        <v>0.66428571428571426</v>
      </c>
    </row>
    <row r="15" spans="1:12" x14ac:dyDescent="0.3">
      <c r="A15" t="s">
        <v>25</v>
      </c>
      <c r="B15">
        <v>0.6</v>
      </c>
      <c r="C15">
        <v>0.6</v>
      </c>
      <c r="D15">
        <v>0.6</v>
      </c>
      <c r="E15">
        <v>0.8</v>
      </c>
      <c r="F15">
        <v>0.6</v>
      </c>
      <c r="L15" s="1">
        <f>AVERAGE(Notas[[#This Row],[Nota 1]:[Nota 10]])</f>
        <v>0.6399999999999999</v>
      </c>
    </row>
    <row r="16" spans="1:12" x14ac:dyDescent="0.3">
      <c r="A16" t="s">
        <v>26</v>
      </c>
      <c r="B16">
        <v>0.6</v>
      </c>
      <c r="C16">
        <v>0.75</v>
      </c>
      <c r="D16">
        <v>0.7</v>
      </c>
      <c r="E16">
        <v>0.7</v>
      </c>
      <c r="L16" s="1">
        <f>AVERAGE(Notas[[#This Row],[Nota 1]:[Nota 10]])</f>
        <v>0.6875</v>
      </c>
    </row>
    <row r="17" spans="1:12" x14ac:dyDescent="0.3">
      <c r="A17" t="s">
        <v>27</v>
      </c>
      <c r="B17">
        <v>0.6</v>
      </c>
      <c r="C17">
        <v>0.7</v>
      </c>
      <c r="L17" s="1">
        <f>AVERAGE(Notas[[#This Row],[Nota 1]:[Nota 10]])</f>
        <v>0.64999999999999991</v>
      </c>
    </row>
    <row r="18" spans="1:12" x14ac:dyDescent="0.3">
      <c r="A18" t="s">
        <v>28</v>
      </c>
      <c r="B18">
        <v>0.8</v>
      </c>
      <c r="C18">
        <v>0.8</v>
      </c>
      <c r="D18">
        <v>0.6</v>
      </c>
      <c r="E18">
        <v>0.7</v>
      </c>
      <c r="F18">
        <v>0.7</v>
      </c>
      <c r="G18">
        <v>0.8</v>
      </c>
      <c r="H18">
        <v>0.9</v>
      </c>
      <c r="I18">
        <v>0.7</v>
      </c>
      <c r="J18">
        <v>0.7</v>
      </c>
      <c r="K18">
        <v>0.7</v>
      </c>
      <c r="L18" s="1">
        <f>AVERAGE(Notas[[#This Row],[Nota 1]:[Nota 10]])</f>
        <v>0.7400000000000001</v>
      </c>
    </row>
    <row r="19" spans="1:12" x14ac:dyDescent="0.3">
      <c r="A19" t="s">
        <v>30</v>
      </c>
      <c r="B19">
        <v>0.6</v>
      </c>
      <c r="C19">
        <v>0.7</v>
      </c>
      <c r="D19">
        <v>0.5</v>
      </c>
      <c r="L19" s="1">
        <f>AVERAGE(Notas[[#This Row],[Nota 1]:[Nota 10]])</f>
        <v>0.6</v>
      </c>
    </row>
    <row r="20" spans="1:12" x14ac:dyDescent="0.3">
      <c r="A20" t="s">
        <v>31</v>
      </c>
      <c r="B20">
        <v>0.8</v>
      </c>
      <c r="C20">
        <v>0.7</v>
      </c>
      <c r="D20">
        <v>0.9</v>
      </c>
      <c r="E20">
        <v>0.6</v>
      </c>
      <c r="L20" s="1">
        <f>AVERAGE(Notas[[#This Row],[Nota 1]:[Nota 10]])</f>
        <v>0.75</v>
      </c>
    </row>
    <row r="21" spans="1:12" x14ac:dyDescent="0.3">
      <c r="A21" t="s">
        <v>32</v>
      </c>
      <c r="B21">
        <v>0.7</v>
      </c>
      <c r="L21" s="1">
        <f>AVERAGE(Notas[[#This Row],[Nota 1]:[Nota 10]])</f>
        <v>0.7</v>
      </c>
    </row>
    <row r="22" spans="1:12" x14ac:dyDescent="0.3">
      <c r="A22" t="s">
        <v>33</v>
      </c>
      <c r="B22">
        <v>0.8</v>
      </c>
      <c r="C22">
        <v>0.7</v>
      </c>
      <c r="D22">
        <v>0.7</v>
      </c>
      <c r="E22">
        <v>0.9</v>
      </c>
      <c r="L22" s="1">
        <f>AVERAGE(Notas[[#This Row],[Nota 1]:[Nota 10]])</f>
        <v>0.77500000000000002</v>
      </c>
    </row>
    <row r="23" spans="1:12" x14ac:dyDescent="0.3">
      <c r="A23" t="s">
        <v>34</v>
      </c>
      <c r="B23">
        <v>0.6</v>
      </c>
      <c r="C23">
        <v>0.9</v>
      </c>
      <c r="D23">
        <v>0.6</v>
      </c>
      <c r="L23" s="1">
        <f>AVERAGE(Notas[[#This Row],[Nota 1]:[Nota 10]])</f>
        <v>0.70000000000000007</v>
      </c>
    </row>
    <row r="24" spans="1:12" x14ac:dyDescent="0.3">
      <c r="A24" t="s">
        <v>35</v>
      </c>
      <c r="B24">
        <v>0.6</v>
      </c>
      <c r="C24">
        <v>0.6</v>
      </c>
      <c r="D24">
        <v>0.6</v>
      </c>
      <c r="L24" s="1">
        <f>AVERAGE(Notas[[#This Row],[Nota 1]:[Nota 10]])</f>
        <v>0.6</v>
      </c>
    </row>
    <row r="25" spans="1:12" x14ac:dyDescent="0.3">
      <c r="A25" t="s">
        <v>36</v>
      </c>
      <c r="B25">
        <v>0.9</v>
      </c>
      <c r="C25">
        <v>0.7</v>
      </c>
      <c r="D25">
        <v>0.9</v>
      </c>
      <c r="E25">
        <v>0.6</v>
      </c>
      <c r="F25">
        <v>0.75</v>
      </c>
      <c r="G25">
        <v>0.9</v>
      </c>
      <c r="H25">
        <v>0.9</v>
      </c>
      <c r="I25">
        <v>0.9</v>
      </c>
      <c r="J25">
        <v>0.5</v>
      </c>
      <c r="K25">
        <v>0.8</v>
      </c>
      <c r="L25" s="1">
        <f>AVERAGE(Notas[[#This Row],[Nota 1]:[Nota 10]])</f>
        <v>0.78500000000000003</v>
      </c>
    </row>
    <row r="26" spans="1:12" x14ac:dyDescent="0.3">
      <c r="A26" t="s">
        <v>37</v>
      </c>
      <c r="B26">
        <v>0.8</v>
      </c>
      <c r="C26">
        <v>0.7</v>
      </c>
      <c r="D26">
        <v>0.9</v>
      </c>
      <c r="E26">
        <v>0.7</v>
      </c>
      <c r="F26">
        <v>0.7</v>
      </c>
      <c r="G26">
        <v>0.8</v>
      </c>
      <c r="H26">
        <v>0.8</v>
      </c>
      <c r="I26">
        <v>0.9</v>
      </c>
      <c r="J26">
        <v>1</v>
      </c>
      <c r="K26">
        <v>0.9</v>
      </c>
      <c r="L26" s="1">
        <f>AVERAGE(Notas[[#This Row],[Nota 1]:[Nota 10]])</f>
        <v>0.82</v>
      </c>
    </row>
    <row r="27" spans="1:12" x14ac:dyDescent="0.3">
      <c r="A27" t="s">
        <v>38</v>
      </c>
      <c r="B27">
        <v>0.5</v>
      </c>
      <c r="C27">
        <v>0.8</v>
      </c>
      <c r="D27">
        <v>0.7</v>
      </c>
      <c r="E27">
        <v>0.7</v>
      </c>
      <c r="F27">
        <v>0.7</v>
      </c>
      <c r="G27">
        <v>0.8</v>
      </c>
      <c r="H27">
        <v>0.7</v>
      </c>
      <c r="I27">
        <v>0.7</v>
      </c>
      <c r="L27" s="1">
        <f>AVERAGE(Notas[[#This Row],[Nota 1]:[Nota 10]])</f>
        <v>0.70000000000000007</v>
      </c>
    </row>
    <row r="28" spans="1:12" x14ac:dyDescent="0.3">
      <c r="A28" t="s">
        <v>39</v>
      </c>
      <c r="B28">
        <v>0.6</v>
      </c>
      <c r="L28" s="1">
        <f>AVERAGE(Notas[[#This Row],[Nota 1]:[Nota 10]])</f>
        <v>0.6</v>
      </c>
    </row>
    <row r="29" spans="1:12" x14ac:dyDescent="0.3">
      <c r="A29" t="s">
        <v>40</v>
      </c>
      <c r="B29">
        <v>0.7</v>
      </c>
      <c r="C29">
        <v>0.8</v>
      </c>
      <c r="D29">
        <v>0.9</v>
      </c>
      <c r="E29">
        <v>0.9</v>
      </c>
      <c r="F29">
        <v>0.7</v>
      </c>
      <c r="G29">
        <v>0.7</v>
      </c>
      <c r="H29">
        <v>0.9</v>
      </c>
      <c r="I29">
        <v>0.8</v>
      </c>
      <c r="J29">
        <v>1</v>
      </c>
      <c r="K29">
        <v>0.6</v>
      </c>
      <c r="L29" s="1">
        <f>AVERAGE(Notas[[#This Row],[Nota 1]:[Nota 10]])</f>
        <v>0.8</v>
      </c>
    </row>
    <row r="30" spans="1:12" x14ac:dyDescent="0.3">
      <c r="A30" t="s">
        <v>41</v>
      </c>
      <c r="B30">
        <v>0.6</v>
      </c>
      <c r="C30">
        <v>0.8</v>
      </c>
      <c r="D30">
        <v>0.9</v>
      </c>
      <c r="E30">
        <v>1</v>
      </c>
      <c r="F30">
        <v>0.6</v>
      </c>
      <c r="G30">
        <v>0.7</v>
      </c>
      <c r="H30">
        <v>0.6</v>
      </c>
      <c r="I30">
        <v>0.75</v>
      </c>
      <c r="J30">
        <v>0.7</v>
      </c>
      <c r="K30">
        <v>0.4</v>
      </c>
      <c r="L30" s="1">
        <f>AVERAGE(Notas[[#This Row],[Nota 1]:[Nota 10]])</f>
        <v>0.70499999999999996</v>
      </c>
    </row>
    <row r="31" spans="1:12" x14ac:dyDescent="0.3">
      <c r="A31" t="s">
        <v>42</v>
      </c>
      <c r="B31">
        <v>0.7</v>
      </c>
      <c r="C31">
        <v>0.6</v>
      </c>
      <c r="D31">
        <v>0.8</v>
      </c>
      <c r="E31">
        <v>0.8</v>
      </c>
      <c r="L31" s="1">
        <f>AVERAGE(Notas[[#This Row],[Nota 1]:[Nota 10]])</f>
        <v>0.72499999999999987</v>
      </c>
    </row>
    <row r="32" spans="1:12" x14ac:dyDescent="0.3">
      <c r="A32" t="s">
        <v>43</v>
      </c>
      <c r="B32">
        <v>0.85</v>
      </c>
      <c r="C32">
        <v>0.6</v>
      </c>
      <c r="D32">
        <v>0.8</v>
      </c>
      <c r="E32">
        <v>0.7</v>
      </c>
      <c r="F32">
        <v>0.7</v>
      </c>
      <c r="G32">
        <v>0.6</v>
      </c>
      <c r="H32">
        <v>0.6</v>
      </c>
      <c r="I32">
        <v>0.9</v>
      </c>
      <c r="J32">
        <v>0.6</v>
      </c>
      <c r="K32">
        <v>0.8</v>
      </c>
      <c r="L32" s="1">
        <f>AVERAGE(Notas[[#This Row],[Nota 1]:[Nota 10]])</f>
        <v>0.71499999999999997</v>
      </c>
    </row>
    <row r="33" spans="1:12" x14ac:dyDescent="0.3">
      <c r="A33" t="s">
        <v>45</v>
      </c>
      <c r="B33">
        <v>0.7</v>
      </c>
      <c r="C33">
        <v>0.6</v>
      </c>
      <c r="D33">
        <v>0.65</v>
      </c>
      <c r="L33" s="1">
        <f>AVERAGE(Notas[[#This Row],[Nota 1]:[Nota 10]])</f>
        <v>0.64999999999999991</v>
      </c>
    </row>
    <row r="34" spans="1:12" x14ac:dyDescent="0.3">
      <c r="A34" t="s">
        <v>46</v>
      </c>
      <c r="B34">
        <v>0.8</v>
      </c>
      <c r="L34" s="1">
        <f>AVERAGE(Notas[[#This Row],[Nota 1]:[Nota 10]])</f>
        <v>0.8</v>
      </c>
    </row>
    <row r="35" spans="1:12" x14ac:dyDescent="0.3">
      <c r="A35" t="s">
        <v>47</v>
      </c>
      <c r="B35">
        <v>0.7</v>
      </c>
      <c r="C35">
        <v>0.7</v>
      </c>
      <c r="D35">
        <v>0.6</v>
      </c>
      <c r="E35">
        <v>0.7</v>
      </c>
      <c r="F35">
        <v>0.8</v>
      </c>
      <c r="G35">
        <v>0.4</v>
      </c>
      <c r="H35">
        <v>0.6</v>
      </c>
      <c r="I35">
        <v>0.8</v>
      </c>
      <c r="J35">
        <v>0.8</v>
      </c>
      <c r="K35">
        <v>1</v>
      </c>
      <c r="L35" s="1">
        <f>AVERAGE(Notas[[#This Row],[Nota 1]:[Nota 10]])</f>
        <v>0.71</v>
      </c>
    </row>
    <row r="36" spans="1:12" x14ac:dyDescent="0.3">
      <c r="A36" t="s">
        <v>48</v>
      </c>
      <c r="B36">
        <v>0.75</v>
      </c>
      <c r="C36">
        <v>0.85</v>
      </c>
      <c r="D36">
        <v>0.8</v>
      </c>
      <c r="E36">
        <v>0.9</v>
      </c>
      <c r="F36">
        <v>0.9</v>
      </c>
      <c r="G36">
        <v>0.8</v>
      </c>
      <c r="L36" s="1">
        <f>AVERAGE(Notas[[#This Row],[Nota 1]:[Nota 10]])</f>
        <v>0.83333333333333337</v>
      </c>
    </row>
    <row r="37" spans="1:12" x14ac:dyDescent="0.3">
      <c r="A37" t="s">
        <v>49</v>
      </c>
      <c r="B37">
        <v>0.9</v>
      </c>
      <c r="C37">
        <v>1</v>
      </c>
      <c r="D37">
        <v>0.9</v>
      </c>
      <c r="E37">
        <v>0.95</v>
      </c>
      <c r="F37">
        <v>0.7</v>
      </c>
      <c r="G37">
        <v>0.9</v>
      </c>
      <c r="H37">
        <v>0.7</v>
      </c>
      <c r="L37" s="1">
        <f>AVERAGE(Notas[[#This Row],[Nota 1]:[Nota 10]])</f>
        <v>0.86428571428571443</v>
      </c>
    </row>
    <row r="38" spans="1:12" x14ac:dyDescent="0.3">
      <c r="A38" t="s">
        <v>50</v>
      </c>
      <c r="B38">
        <v>0.9</v>
      </c>
      <c r="C38">
        <v>0.7</v>
      </c>
      <c r="D38">
        <v>0.6</v>
      </c>
      <c r="E38">
        <v>0.6</v>
      </c>
      <c r="F38">
        <v>0.8</v>
      </c>
      <c r="G38">
        <v>0.8</v>
      </c>
      <c r="H38">
        <v>0.7</v>
      </c>
      <c r="I38">
        <v>0.8</v>
      </c>
      <c r="J38">
        <v>0.7</v>
      </c>
      <c r="K38">
        <v>0.7</v>
      </c>
      <c r="L38" s="1">
        <f>AVERAGE(Notas[[#This Row],[Nota 1]:[Nota 10]])</f>
        <v>0.73000000000000009</v>
      </c>
    </row>
    <row r="39" spans="1:12" x14ac:dyDescent="0.3">
      <c r="A39" t="s">
        <v>51</v>
      </c>
      <c r="B39">
        <v>0.8</v>
      </c>
      <c r="C39">
        <v>0.8</v>
      </c>
      <c r="D39">
        <v>0.8</v>
      </c>
      <c r="E39">
        <v>0.8</v>
      </c>
      <c r="F39">
        <v>0.65</v>
      </c>
      <c r="G39">
        <v>0.8</v>
      </c>
      <c r="H39">
        <v>0.9</v>
      </c>
      <c r="I39">
        <v>0.7</v>
      </c>
      <c r="J39">
        <v>0.85</v>
      </c>
      <c r="K39">
        <v>0.85</v>
      </c>
      <c r="L39" s="1">
        <f>AVERAGE(Notas[[#This Row],[Nota 1]:[Nota 10]])</f>
        <v>0.79500000000000004</v>
      </c>
    </row>
    <row r="40" spans="1:12" x14ac:dyDescent="0.3">
      <c r="A40" t="s">
        <v>52</v>
      </c>
      <c r="B40">
        <v>0.7</v>
      </c>
      <c r="C40">
        <v>0.82</v>
      </c>
      <c r="D40">
        <v>0.7</v>
      </c>
      <c r="E40">
        <v>0.7</v>
      </c>
      <c r="F40">
        <v>0.9</v>
      </c>
      <c r="G40">
        <v>0.7</v>
      </c>
      <c r="H40">
        <v>0.5</v>
      </c>
      <c r="I40">
        <v>1</v>
      </c>
      <c r="J40">
        <v>0.7</v>
      </c>
      <c r="K40">
        <v>0.7</v>
      </c>
      <c r="L40" s="1">
        <f>AVERAGE(Notas[[#This Row],[Nota 1]:[Nota 10]])</f>
        <v>0.74199999999999999</v>
      </c>
    </row>
    <row r="41" spans="1:12" x14ac:dyDescent="0.3">
      <c r="A41" t="s">
        <v>53</v>
      </c>
      <c r="B41">
        <v>0.7</v>
      </c>
      <c r="C41">
        <v>0.9</v>
      </c>
      <c r="D41">
        <v>0.8</v>
      </c>
      <c r="E41">
        <v>0.7</v>
      </c>
      <c r="F41">
        <v>0.7</v>
      </c>
      <c r="G41">
        <v>0.8</v>
      </c>
      <c r="H41">
        <v>0.5</v>
      </c>
      <c r="I41">
        <v>0.85</v>
      </c>
      <c r="J41">
        <v>0.7</v>
      </c>
      <c r="K41">
        <v>0.7</v>
      </c>
      <c r="L41" s="1">
        <f>AVERAGE(Notas[[#This Row],[Nota 1]:[Nota 10]])</f>
        <v>0.7350000000000001</v>
      </c>
    </row>
    <row r="42" spans="1:12" x14ac:dyDescent="0.3">
      <c r="A42" t="s">
        <v>54</v>
      </c>
      <c r="B42">
        <v>0.95</v>
      </c>
      <c r="C42">
        <v>0.7</v>
      </c>
      <c r="D42">
        <v>1</v>
      </c>
      <c r="E42">
        <v>0.7</v>
      </c>
      <c r="F42">
        <v>0.9</v>
      </c>
      <c r="G42">
        <v>1</v>
      </c>
      <c r="H42">
        <v>1</v>
      </c>
      <c r="I42">
        <v>0.7</v>
      </c>
      <c r="J42">
        <v>0.7</v>
      </c>
      <c r="L42" s="1">
        <f>AVERAGE(Notas[[#This Row],[Nota 1]:[Nota 10]])</f>
        <v>0.85000000000000009</v>
      </c>
    </row>
    <row r="43" spans="1:12" x14ac:dyDescent="0.3">
      <c r="A43" t="s">
        <v>55</v>
      </c>
      <c r="B43">
        <v>0.9</v>
      </c>
      <c r="C43">
        <v>0.7</v>
      </c>
      <c r="L43" s="1">
        <f>AVERAGE(Notas[[#This Row],[Nota 1]:[Nota 10]])</f>
        <v>0.8</v>
      </c>
    </row>
    <row r="44" spans="1:12" x14ac:dyDescent="0.3">
      <c r="A44" t="s">
        <v>56</v>
      </c>
      <c r="B44">
        <v>0.8</v>
      </c>
      <c r="C44">
        <v>0.7</v>
      </c>
      <c r="D44">
        <v>1</v>
      </c>
      <c r="E44">
        <v>0.8</v>
      </c>
      <c r="F44">
        <v>0.7</v>
      </c>
      <c r="G44">
        <v>0.9</v>
      </c>
      <c r="H44">
        <v>0.7</v>
      </c>
      <c r="I44">
        <v>0.7</v>
      </c>
      <c r="J44">
        <v>1</v>
      </c>
      <c r="L44" s="1">
        <f>AVERAGE(Notas[[#This Row],[Nota 1]:[Nota 10]])</f>
        <v>0.81111111111111123</v>
      </c>
    </row>
    <row r="45" spans="1:12" x14ac:dyDescent="0.3">
      <c r="A45" t="s">
        <v>57</v>
      </c>
      <c r="B45">
        <v>0.8</v>
      </c>
      <c r="C45">
        <v>0.6</v>
      </c>
      <c r="D45">
        <v>0.8</v>
      </c>
      <c r="E45">
        <v>0.9</v>
      </c>
      <c r="F45">
        <v>0.7</v>
      </c>
      <c r="G45">
        <v>1</v>
      </c>
      <c r="H45">
        <v>0.6</v>
      </c>
      <c r="I45">
        <v>0.7</v>
      </c>
      <c r="J45">
        <v>0.5</v>
      </c>
      <c r="K45">
        <v>0.7</v>
      </c>
      <c r="L45" s="1">
        <f>AVERAGE(Notas[[#This Row],[Nota 1]:[Nota 10]])</f>
        <v>0.73</v>
      </c>
    </row>
    <row r="46" spans="1:12" x14ac:dyDescent="0.3">
      <c r="A46" t="s">
        <v>58</v>
      </c>
      <c r="B46">
        <v>0.95</v>
      </c>
      <c r="C46">
        <v>0.7</v>
      </c>
      <c r="D46">
        <v>0.65</v>
      </c>
      <c r="E46">
        <v>0.9</v>
      </c>
      <c r="F46">
        <v>0.7</v>
      </c>
      <c r="G46">
        <v>0.8</v>
      </c>
      <c r="H46">
        <v>0.6</v>
      </c>
      <c r="I46">
        <v>0.7</v>
      </c>
      <c r="J46">
        <v>1</v>
      </c>
      <c r="K46">
        <v>0.7</v>
      </c>
      <c r="L46" s="1">
        <f>AVERAGE(Notas[[#This Row],[Nota 1]:[Nota 10]])</f>
        <v>0.76999999999999991</v>
      </c>
    </row>
    <row r="47" spans="1:12" x14ac:dyDescent="0.3">
      <c r="A47" t="s">
        <v>59</v>
      </c>
      <c r="B47">
        <v>0.7</v>
      </c>
      <c r="C47">
        <v>0.8</v>
      </c>
      <c r="D47">
        <v>0.7</v>
      </c>
      <c r="E47">
        <v>0.7</v>
      </c>
      <c r="F47">
        <v>0.6</v>
      </c>
      <c r="G47">
        <v>0.8</v>
      </c>
      <c r="H47">
        <v>0.8</v>
      </c>
      <c r="I47">
        <v>0.7</v>
      </c>
      <c r="J47">
        <v>0.6</v>
      </c>
      <c r="L47" s="1">
        <f>AVERAGE(Notas[[#This Row],[Nota 1]:[Nota 10]])</f>
        <v>0.71111111111111114</v>
      </c>
    </row>
    <row r="48" spans="1:12" x14ac:dyDescent="0.3">
      <c r="A48" t="s">
        <v>60</v>
      </c>
      <c r="B48">
        <v>0.9</v>
      </c>
      <c r="C48">
        <v>0.7</v>
      </c>
      <c r="D48">
        <v>0.9</v>
      </c>
      <c r="E48">
        <v>0.7</v>
      </c>
      <c r="F48">
        <v>0.9</v>
      </c>
      <c r="G48">
        <v>0.8</v>
      </c>
      <c r="H48">
        <v>0.9</v>
      </c>
      <c r="I48">
        <v>0.8</v>
      </c>
      <c r="J48">
        <v>0.9</v>
      </c>
      <c r="K48">
        <v>0.75</v>
      </c>
      <c r="L48" s="1">
        <f>AVERAGE(Notas[[#This Row],[Nota 1]:[Nota 10]])</f>
        <v>0.82499999999999996</v>
      </c>
    </row>
    <row r="49" spans="1:12" x14ac:dyDescent="0.3">
      <c r="A49" t="s">
        <v>61</v>
      </c>
      <c r="B49">
        <v>0.7</v>
      </c>
      <c r="C49">
        <v>0.6</v>
      </c>
      <c r="D49">
        <v>0.5</v>
      </c>
      <c r="E49">
        <v>0.75</v>
      </c>
      <c r="F49">
        <v>0.6</v>
      </c>
      <c r="G49">
        <v>0.9</v>
      </c>
      <c r="H49">
        <v>0.7</v>
      </c>
      <c r="I49">
        <v>0.6</v>
      </c>
      <c r="J49">
        <v>0.7</v>
      </c>
      <c r="L49" s="1">
        <f>AVERAGE(Notas[[#This Row],[Nota 1]:[Nota 10]])</f>
        <v>0.67222222222222217</v>
      </c>
    </row>
    <row r="50" spans="1:12" x14ac:dyDescent="0.3">
      <c r="A50" t="s">
        <v>62</v>
      </c>
      <c r="B50">
        <v>0.6</v>
      </c>
      <c r="C50">
        <v>0.6</v>
      </c>
      <c r="D50">
        <v>0.9</v>
      </c>
      <c r="E50">
        <v>0.5</v>
      </c>
      <c r="F50">
        <v>0.7</v>
      </c>
      <c r="L50" s="1">
        <f>AVERAGE(Notas[[#This Row],[Nota 1]:[Nota 10]])</f>
        <v>0.65999999999999992</v>
      </c>
    </row>
    <row r="51" spans="1:12" x14ac:dyDescent="0.3">
      <c r="A51" t="s">
        <v>63</v>
      </c>
      <c r="B51">
        <v>0.9</v>
      </c>
      <c r="C51">
        <v>0.8</v>
      </c>
      <c r="D51">
        <v>0.8</v>
      </c>
      <c r="E51">
        <v>0.9</v>
      </c>
      <c r="F51">
        <v>0.9</v>
      </c>
      <c r="G51">
        <v>0.8</v>
      </c>
      <c r="H51">
        <v>0.6</v>
      </c>
      <c r="I51">
        <v>0.8</v>
      </c>
      <c r="J51">
        <v>0.7</v>
      </c>
      <c r="K51">
        <v>0.7</v>
      </c>
      <c r="L51" s="1">
        <f>AVERAGE(Notas[[#This Row],[Nota 1]:[Nota 10]])</f>
        <v>0.78999999999999992</v>
      </c>
    </row>
    <row r="52" spans="1:12" x14ac:dyDescent="0.3">
      <c r="A52" t="s">
        <v>64</v>
      </c>
      <c r="B52">
        <v>0.9</v>
      </c>
      <c r="C52">
        <v>0.7</v>
      </c>
      <c r="D52">
        <v>0.8</v>
      </c>
      <c r="E52">
        <v>0.6</v>
      </c>
      <c r="F52">
        <v>0.85</v>
      </c>
      <c r="G52">
        <v>0.5</v>
      </c>
      <c r="H52">
        <v>0.7</v>
      </c>
      <c r="I52">
        <v>1</v>
      </c>
      <c r="J52">
        <v>0.7</v>
      </c>
      <c r="K52">
        <v>0.5</v>
      </c>
      <c r="L52" s="1">
        <f>AVERAGE(Notas[[#This Row],[Nota 1]:[Nota 10]])</f>
        <v>0.72500000000000009</v>
      </c>
    </row>
    <row r="53" spans="1:12" x14ac:dyDescent="0.3">
      <c r="A53" t="s">
        <v>65</v>
      </c>
      <c r="B53">
        <v>0.8</v>
      </c>
      <c r="C53">
        <v>0.5</v>
      </c>
      <c r="D53">
        <v>0.7</v>
      </c>
      <c r="E53">
        <v>0.6</v>
      </c>
      <c r="F53">
        <v>0.7</v>
      </c>
      <c r="L53" s="1">
        <f>AVERAGE(Notas[[#This Row],[Nota 1]:[Nota 10]])</f>
        <v>0.65999999999999992</v>
      </c>
    </row>
    <row r="54" spans="1:12" x14ac:dyDescent="0.3">
      <c r="A54" t="s">
        <v>66</v>
      </c>
      <c r="B54">
        <v>0.9</v>
      </c>
      <c r="C54">
        <v>0.95</v>
      </c>
      <c r="D54">
        <v>0.7</v>
      </c>
      <c r="E54">
        <v>1</v>
      </c>
      <c r="F54">
        <v>0.7</v>
      </c>
      <c r="G54">
        <v>0.75</v>
      </c>
      <c r="H54">
        <v>0.8</v>
      </c>
      <c r="I54">
        <v>0.75</v>
      </c>
      <c r="J54">
        <v>0.9</v>
      </c>
      <c r="K54">
        <v>0.9</v>
      </c>
      <c r="L54" s="1">
        <f>AVERAGE(Notas[[#This Row],[Nota 1]:[Nota 10]])</f>
        <v>0.83499999999999996</v>
      </c>
    </row>
    <row r="55" spans="1:12" x14ac:dyDescent="0.3">
      <c r="A55" t="s">
        <v>67</v>
      </c>
      <c r="B55">
        <v>0.7</v>
      </c>
      <c r="L55" s="1">
        <f>AVERAGE(Notas[[#This Row],[Nota 1]:[Nota 10]])</f>
        <v>0.7</v>
      </c>
    </row>
    <row r="56" spans="1:12" x14ac:dyDescent="0.3">
      <c r="A56" t="s">
        <v>69</v>
      </c>
      <c r="B56">
        <v>0.7</v>
      </c>
      <c r="C56">
        <v>0.8</v>
      </c>
      <c r="D56">
        <v>0.8</v>
      </c>
      <c r="E56">
        <v>0.8</v>
      </c>
      <c r="F56">
        <v>0.9</v>
      </c>
      <c r="G56">
        <v>0.7</v>
      </c>
      <c r="H56">
        <v>0.7</v>
      </c>
      <c r="I56">
        <v>0.7</v>
      </c>
      <c r="J56">
        <v>0.7</v>
      </c>
      <c r="K56">
        <v>0.7</v>
      </c>
      <c r="L56" s="1">
        <f>AVERAGE(Notas[[#This Row],[Nota 1]:[Nota 10]])</f>
        <v>0.75</v>
      </c>
    </row>
    <row r="57" spans="1:12" x14ac:dyDescent="0.3">
      <c r="A57" t="s">
        <v>70</v>
      </c>
      <c r="B57">
        <v>0.7</v>
      </c>
      <c r="C57">
        <v>0.7</v>
      </c>
      <c r="D57">
        <v>0.8</v>
      </c>
      <c r="E57">
        <v>0.6</v>
      </c>
      <c r="F57">
        <v>0.8</v>
      </c>
      <c r="G57">
        <v>0.7</v>
      </c>
      <c r="H57">
        <v>0.7</v>
      </c>
      <c r="I57">
        <v>0.7</v>
      </c>
      <c r="J57">
        <v>0.6</v>
      </c>
      <c r="K57">
        <v>0.6</v>
      </c>
      <c r="L57" s="1">
        <f>AVERAGE(Notas[[#This Row],[Nota 1]:[Nota 10]])</f>
        <v>0.69000000000000006</v>
      </c>
    </row>
    <row r="58" spans="1:12" x14ac:dyDescent="0.3">
      <c r="A58" t="s">
        <v>71</v>
      </c>
      <c r="B58">
        <v>0.8</v>
      </c>
      <c r="C58">
        <v>0.6</v>
      </c>
      <c r="L58" s="1">
        <f>AVERAGE(Notas[[#This Row],[Nota 1]:[Nota 10]])</f>
        <v>0.7</v>
      </c>
    </row>
    <row r="59" spans="1:12" x14ac:dyDescent="0.3">
      <c r="A59" t="s">
        <v>73</v>
      </c>
      <c r="B59">
        <v>0.8</v>
      </c>
      <c r="C59">
        <v>0.8</v>
      </c>
      <c r="D59">
        <v>0.9</v>
      </c>
      <c r="E59">
        <v>0.6</v>
      </c>
      <c r="F59">
        <v>0.8</v>
      </c>
      <c r="G59">
        <v>1</v>
      </c>
      <c r="H59">
        <v>1</v>
      </c>
      <c r="I59">
        <v>0.8</v>
      </c>
      <c r="J59">
        <v>0.8</v>
      </c>
      <c r="K59">
        <v>0.9</v>
      </c>
      <c r="L59" s="1">
        <f>AVERAGE(Notas[[#This Row],[Nota 1]:[Nota 10]])</f>
        <v>0.84000000000000008</v>
      </c>
    </row>
    <row r="60" spans="1:12" x14ac:dyDescent="0.3">
      <c r="A60" t="s">
        <v>74</v>
      </c>
      <c r="B60">
        <v>0.9</v>
      </c>
      <c r="C60">
        <v>0.7</v>
      </c>
      <c r="D60">
        <v>0.7</v>
      </c>
      <c r="E60">
        <v>0.7</v>
      </c>
      <c r="F60">
        <v>1</v>
      </c>
      <c r="G60">
        <v>0.6</v>
      </c>
      <c r="L60" s="1">
        <f>AVERAGE(Notas[[#This Row],[Nota 1]:[Nota 10]])</f>
        <v>0.76666666666666661</v>
      </c>
    </row>
    <row r="61" spans="1:12" x14ac:dyDescent="0.3">
      <c r="A61" t="s">
        <v>75</v>
      </c>
      <c r="B61">
        <v>0.7</v>
      </c>
      <c r="C61">
        <v>0.65</v>
      </c>
      <c r="D61">
        <v>0.6</v>
      </c>
      <c r="E61">
        <v>0.75</v>
      </c>
      <c r="F61">
        <v>0.9</v>
      </c>
      <c r="G61">
        <v>0.7</v>
      </c>
      <c r="H61">
        <v>0.7</v>
      </c>
      <c r="I61">
        <v>0.5</v>
      </c>
      <c r="J61">
        <v>0.6</v>
      </c>
      <c r="K61">
        <v>0.6</v>
      </c>
      <c r="L61" s="1">
        <f>AVERAGE(Notas[[#This Row],[Nota 1]:[Nota 10]])</f>
        <v>0.66999999999999993</v>
      </c>
    </row>
    <row r="62" spans="1:12" x14ac:dyDescent="0.3">
      <c r="A62" t="s">
        <v>76</v>
      </c>
      <c r="B62">
        <v>0.7</v>
      </c>
      <c r="C62">
        <v>0.8</v>
      </c>
      <c r="D62">
        <v>0.7</v>
      </c>
      <c r="E62">
        <v>0.75</v>
      </c>
      <c r="F62">
        <v>0.7</v>
      </c>
      <c r="G62">
        <v>0.9</v>
      </c>
      <c r="H62">
        <v>0.7</v>
      </c>
      <c r="I62">
        <v>0.6</v>
      </c>
      <c r="J62">
        <v>0.6</v>
      </c>
      <c r="K62">
        <v>0.65</v>
      </c>
      <c r="L62" s="1">
        <f>AVERAGE(Notas[[#This Row],[Nota 1]:[Nota 10]])</f>
        <v>0.71000000000000008</v>
      </c>
    </row>
    <row r="63" spans="1:12" x14ac:dyDescent="0.3">
      <c r="A63" t="s">
        <v>77</v>
      </c>
      <c r="B63">
        <v>0.75</v>
      </c>
      <c r="C63">
        <v>0.7</v>
      </c>
      <c r="D63">
        <v>0.7</v>
      </c>
      <c r="L63" s="1">
        <f>AVERAGE(Notas[[#This Row],[Nota 1]:[Nota 10]])</f>
        <v>0.71666666666666667</v>
      </c>
    </row>
    <row r="64" spans="1:12" x14ac:dyDescent="0.3">
      <c r="A64" t="s">
        <v>78</v>
      </c>
      <c r="B64">
        <v>0.65</v>
      </c>
      <c r="C64">
        <v>0.6</v>
      </c>
      <c r="D64">
        <v>0.9</v>
      </c>
      <c r="E64">
        <v>0.8</v>
      </c>
      <c r="F64">
        <v>0.7</v>
      </c>
      <c r="G64">
        <v>0.5</v>
      </c>
      <c r="H64">
        <v>0.9</v>
      </c>
      <c r="I64">
        <v>0.85</v>
      </c>
      <c r="J64">
        <v>0.8</v>
      </c>
      <c r="L64" s="1">
        <f>AVERAGE(Notas[[#This Row],[Nota 1]:[Nota 10]])</f>
        <v>0.74444444444444446</v>
      </c>
    </row>
    <row r="65" spans="1:12" x14ac:dyDescent="0.3">
      <c r="A65" t="s">
        <v>79</v>
      </c>
      <c r="B65">
        <v>0.7</v>
      </c>
      <c r="C65">
        <v>0.7</v>
      </c>
      <c r="L65" s="1">
        <f>AVERAGE(Notas[[#This Row],[Nota 1]:[Nota 10]])</f>
        <v>0.7</v>
      </c>
    </row>
    <row r="66" spans="1:12" x14ac:dyDescent="0.3">
      <c r="A66" t="s">
        <v>80</v>
      </c>
      <c r="B66">
        <v>0.8</v>
      </c>
      <c r="C66">
        <v>0.8</v>
      </c>
      <c r="D66">
        <v>0.7</v>
      </c>
      <c r="E66">
        <v>0.6</v>
      </c>
      <c r="F66">
        <v>0.8</v>
      </c>
      <c r="G66">
        <v>0.7</v>
      </c>
      <c r="H66">
        <v>0.7</v>
      </c>
      <c r="I66">
        <v>0.7</v>
      </c>
      <c r="J66">
        <v>0.7</v>
      </c>
      <c r="K66">
        <v>0.8</v>
      </c>
      <c r="L66" s="1">
        <f>AVERAGE(Notas[[#This Row],[Nota 1]:[Nota 10]])</f>
        <v>0.73000000000000009</v>
      </c>
    </row>
    <row r="67" spans="1:12" x14ac:dyDescent="0.3">
      <c r="A67" t="s">
        <v>81</v>
      </c>
      <c r="B67">
        <v>0.9</v>
      </c>
      <c r="C67">
        <v>0.7</v>
      </c>
      <c r="D67">
        <v>0.6</v>
      </c>
      <c r="E67">
        <v>0.6</v>
      </c>
      <c r="F67">
        <v>1</v>
      </c>
      <c r="G67">
        <v>0.7</v>
      </c>
      <c r="H67">
        <v>0.6</v>
      </c>
      <c r="L67" s="1">
        <f>AVERAGE(Notas[[#This Row],[Nota 1]:[Nota 10]])</f>
        <v>0.72857142857142854</v>
      </c>
    </row>
    <row r="68" spans="1:12" x14ac:dyDescent="0.3">
      <c r="A68" t="s">
        <v>82</v>
      </c>
      <c r="B68">
        <v>0.7</v>
      </c>
      <c r="C68">
        <v>1</v>
      </c>
      <c r="D68">
        <v>1</v>
      </c>
      <c r="E68">
        <v>0.6</v>
      </c>
      <c r="F68">
        <v>1</v>
      </c>
      <c r="G68">
        <v>0.9</v>
      </c>
      <c r="L68" s="1">
        <f>AVERAGE(Notas[[#This Row],[Nota 1]:[Nota 10]])</f>
        <v>0.86666666666666681</v>
      </c>
    </row>
    <row r="69" spans="1:12" x14ac:dyDescent="0.3">
      <c r="A69" t="s">
        <v>83</v>
      </c>
      <c r="B69">
        <v>1</v>
      </c>
      <c r="C69">
        <v>0.7</v>
      </c>
      <c r="D69">
        <v>0.7</v>
      </c>
      <c r="L69" s="1">
        <f>AVERAGE(Notas[[#This Row],[Nota 1]:[Nota 10]])</f>
        <v>0.79999999999999993</v>
      </c>
    </row>
    <row r="70" spans="1:12" x14ac:dyDescent="0.3">
      <c r="A70" t="s">
        <v>84</v>
      </c>
      <c r="B70">
        <v>0.95</v>
      </c>
      <c r="C70">
        <v>0.6</v>
      </c>
      <c r="D70">
        <v>0.8</v>
      </c>
      <c r="E70">
        <v>0.7</v>
      </c>
      <c r="F70">
        <v>0.7</v>
      </c>
      <c r="G70">
        <v>0.7</v>
      </c>
      <c r="H70">
        <v>0.9</v>
      </c>
      <c r="I70">
        <v>0.7</v>
      </c>
      <c r="J70">
        <v>0.6</v>
      </c>
      <c r="L70" s="1">
        <f>AVERAGE(Notas[[#This Row],[Nota 1]:[Nota 10]])</f>
        <v>0.73888888888888893</v>
      </c>
    </row>
    <row r="71" spans="1:12" x14ac:dyDescent="0.3">
      <c r="A71" t="s">
        <v>85</v>
      </c>
      <c r="B71">
        <v>0.8</v>
      </c>
      <c r="C71">
        <v>0.7</v>
      </c>
      <c r="D71">
        <v>0.7</v>
      </c>
      <c r="L71" s="1">
        <f>AVERAGE(Notas[[#This Row],[Nota 1]:[Nota 10]])</f>
        <v>0.73333333333333339</v>
      </c>
    </row>
    <row r="72" spans="1:12" x14ac:dyDescent="0.3">
      <c r="A72" t="s">
        <v>86</v>
      </c>
      <c r="B72">
        <v>0.6</v>
      </c>
      <c r="C72">
        <v>0.8</v>
      </c>
      <c r="D72">
        <v>0.7</v>
      </c>
      <c r="E72">
        <v>0.7</v>
      </c>
      <c r="F72">
        <v>0.7</v>
      </c>
      <c r="G72">
        <v>0.9</v>
      </c>
      <c r="H72">
        <v>0.8</v>
      </c>
      <c r="I72">
        <v>0.8</v>
      </c>
      <c r="J72">
        <v>0.8</v>
      </c>
      <c r="K72">
        <v>0.8</v>
      </c>
      <c r="L72" s="1">
        <f>AVERAGE(Notas[[#This Row],[Nota 1]:[Nota 10]])</f>
        <v>0.76</v>
      </c>
    </row>
    <row r="73" spans="1:12" x14ac:dyDescent="0.3">
      <c r="A73" t="s">
        <v>87</v>
      </c>
      <c r="B73">
        <v>0.7</v>
      </c>
      <c r="C73">
        <v>0.6</v>
      </c>
      <c r="D73">
        <v>0.9</v>
      </c>
      <c r="E73">
        <v>0.6</v>
      </c>
      <c r="L73" s="1">
        <f>AVERAGE(Notas[[#This Row],[Nota 1]:[Nota 10]])</f>
        <v>0.7</v>
      </c>
    </row>
    <row r="74" spans="1:12" x14ac:dyDescent="0.3">
      <c r="A74" t="s">
        <v>88</v>
      </c>
      <c r="B74">
        <v>0.6</v>
      </c>
      <c r="C74">
        <v>0.65</v>
      </c>
      <c r="D74">
        <v>0.8</v>
      </c>
      <c r="E74">
        <v>0.9</v>
      </c>
      <c r="F74">
        <v>0.95</v>
      </c>
      <c r="G74">
        <v>0.85</v>
      </c>
      <c r="H74">
        <v>0.8</v>
      </c>
      <c r="I74">
        <v>0.6</v>
      </c>
      <c r="J74">
        <v>0.6</v>
      </c>
      <c r="K74">
        <v>1</v>
      </c>
      <c r="L74" s="1">
        <f>AVERAGE(Notas[[#This Row],[Nota 1]:[Nota 10]])</f>
        <v>0.7749999999999998</v>
      </c>
    </row>
    <row r="75" spans="1:12" x14ac:dyDescent="0.3">
      <c r="A75" t="s">
        <v>89</v>
      </c>
      <c r="B75">
        <v>0.7</v>
      </c>
      <c r="C75">
        <v>0.9</v>
      </c>
      <c r="D75">
        <v>1</v>
      </c>
      <c r="E75">
        <v>0.8</v>
      </c>
      <c r="F75">
        <v>0.9</v>
      </c>
      <c r="G75">
        <v>1</v>
      </c>
      <c r="H75">
        <v>1</v>
      </c>
      <c r="I75">
        <v>1</v>
      </c>
      <c r="J75">
        <v>0.8</v>
      </c>
      <c r="K75">
        <v>0.5</v>
      </c>
      <c r="L75" s="1">
        <f>AVERAGE(Notas[[#This Row],[Nota 1]:[Nota 10]])</f>
        <v>0.8600000000000001</v>
      </c>
    </row>
    <row r="76" spans="1:12" x14ac:dyDescent="0.3">
      <c r="A76" t="s">
        <v>90</v>
      </c>
      <c r="B76">
        <v>1</v>
      </c>
      <c r="C76">
        <v>0.7</v>
      </c>
      <c r="D76">
        <v>0.6</v>
      </c>
      <c r="E76">
        <v>0.7</v>
      </c>
      <c r="F76">
        <v>0.9</v>
      </c>
      <c r="L76" s="1">
        <f>AVERAGE(Notas[[#This Row],[Nota 1]:[Nota 10]])</f>
        <v>0.78</v>
      </c>
    </row>
    <row r="77" spans="1:12" x14ac:dyDescent="0.3">
      <c r="A77" t="s">
        <v>91</v>
      </c>
      <c r="B77">
        <v>0.8</v>
      </c>
      <c r="C77">
        <v>0.7</v>
      </c>
      <c r="D77">
        <v>0.7</v>
      </c>
      <c r="E77">
        <v>0.8</v>
      </c>
      <c r="F77">
        <v>0.6</v>
      </c>
      <c r="L77" s="1">
        <f>AVERAGE(Notas[[#This Row],[Nota 1]:[Nota 10]])</f>
        <v>0.72</v>
      </c>
    </row>
    <row r="78" spans="1:12" x14ac:dyDescent="0.3">
      <c r="A78" t="s">
        <v>92</v>
      </c>
      <c r="B78">
        <v>0.9</v>
      </c>
      <c r="C78">
        <v>0.6</v>
      </c>
      <c r="D78">
        <v>0.7</v>
      </c>
      <c r="E78">
        <v>0.9</v>
      </c>
      <c r="F78">
        <v>0.6</v>
      </c>
      <c r="G78">
        <v>1</v>
      </c>
      <c r="H78">
        <v>0.7</v>
      </c>
      <c r="I78">
        <v>0.85</v>
      </c>
      <c r="J78">
        <v>0.7</v>
      </c>
      <c r="K78">
        <v>0.7</v>
      </c>
      <c r="L78" s="1">
        <f>AVERAGE(Notas[[#This Row],[Nota 1]:[Nota 10]])</f>
        <v>0.76500000000000001</v>
      </c>
    </row>
    <row r="79" spans="1:12" x14ac:dyDescent="0.3">
      <c r="A79" t="s">
        <v>93</v>
      </c>
      <c r="B79">
        <v>0.9</v>
      </c>
      <c r="C79">
        <v>0.8</v>
      </c>
      <c r="D79">
        <v>0.6</v>
      </c>
      <c r="E79">
        <v>0.9</v>
      </c>
      <c r="F79">
        <v>0.7</v>
      </c>
      <c r="G79">
        <v>0.7</v>
      </c>
      <c r="H79">
        <v>0.6</v>
      </c>
      <c r="L79" s="1">
        <f>AVERAGE(Notas[[#This Row],[Nota 1]:[Nota 10]])</f>
        <v>0.74285714285714288</v>
      </c>
    </row>
    <row r="80" spans="1:12" x14ac:dyDescent="0.3">
      <c r="A80" t="s">
        <v>94</v>
      </c>
      <c r="B80">
        <v>0.7</v>
      </c>
      <c r="C80">
        <v>0.85</v>
      </c>
      <c r="D80">
        <v>0.7</v>
      </c>
      <c r="E80">
        <v>0.8</v>
      </c>
      <c r="F80">
        <v>0.8</v>
      </c>
      <c r="G80">
        <v>0.9</v>
      </c>
      <c r="H80">
        <v>1</v>
      </c>
      <c r="I80">
        <v>0.5</v>
      </c>
      <c r="J80">
        <v>0.8</v>
      </c>
      <c r="K80">
        <v>0.6</v>
      </c>
      <c r="L80" s="1">
        <f>AVERAGE(Notas[[#This Row],[Nota 1]:[Nota 10]])</f>
        <v>0.7649999999999999</v>
      </c>
    </row>
    <row r="81" spans="1:12" x14ac:dyDescent="0.3">
      <c r="A81" t="s">
        <v>95</v>
      </c>
      <c r="B81">
        <v>0.8</v>
      </c>
      <c r="C81">
        <v>0.8</v>
      </c>
      <c r="D81">
        <v>0.8</v>
      </c>
      <c r="E81">
        <v>0.6</v>
      </c>
      <c r="L81" s="1">
        <f>AVERAGE(Notas[[#This Row],[Nota 1]:[Nota 10]])</f>
        <v>0.75000000000000011</v>
      </c>
    </row>
    <row r="82" spans="1:12" x14ac:dyDescent="0.3">
      <c r="A82" t="s">
        <v>96</v>
      </c>
      <c r="B82">
        <v>0.75</v>
      </c>
      <c r="C82">
        <v>0.7</v>
      </c>
      <c r="D82">
        <v>0.7</v>
      </c>
      <c r="E82">
        <v>0.9</v>
      </c>
      <c r="F82">
        <v>0.7</v>
      </c>
      <c r="G82">
        <v>0.6</v>
      </c>
      <c r="H82">
        <v>0.9</v>
      </c>
      <c r="I82">
        <v>0.7</v>
      </c>
      <c r="J82">
        <v>0.9</v>
      </c>
      <c r="L82" s="1">
        <f>AVERAGE(Notas[[#This Row],[Nota 1]:[Nota 10]])</f>
        <v>0.76111111111111118</v>
      </c>
    </row>
    <row r="83" spans="1:12" x14ac:dyDescent="0.3">
      <c r="A83" t="s">
        <v>97</v>
      </c>
      <c r="B83">
        <v>0.6</v>
      </c>
      <c r="C83">
        <v>0.6</v>
      </c>
      <c r="D83">
        <v>0.9</v>
      </c>
      <c r="E83">
        <v>0.9</v>
      </c>
      <c r="F83">
        <v>0.7</v>
      </c>
      <c r="G83">
        <v>0.8</v>
      </c>
      <c r="H83">
        <v>0.8</v>
      </c>
      <c r="L83" s="1">
        <f>AVERAGE(Notas[[#This Row],[Nota 1]:[Nota 10]])</f>
        <v>0.75714285714285712</v>
      </c>
    </row>
    <row r="84" spans="1:12" x14ac:dyDescent="0.3">
      <c r="A84" t="s">
        <v>98</v>
      </c>
      <c r="B84">
        <v>0.6</v>
      </c>
      <c r="C84">
        <v>0.6</v>
      </c>
      <c r="D84">
        <v>0.9</v>
      </c>
      <c r="E84">
        <v>0.8</v>
      </c>
      <c r="L84" s="1">
        <f>AVERAGE(Notas[[#This Row],[Nota 1]:[Nota 10]])</f>
        <v>0.72500000000000009</v>
      </c>
    </row>
    <row r="85" spans="1:12" x14ac:dyDescent="0.3">
      <c r="A85" t="s">
        <v>99</v>
      </c>
      <c r="B85">
        <v>0.7</v>
      </c>
      <c r="C85">
        <v>0.8</v>
      </c>
      <c r="D85">
        <v>0.9</v>
      </c>
      <c r="E85">
        <v>0.7</v>
      </c>
      <c r="F85">
        <v>0.8</v>
      </c>
      <c r="G85">
        <v>0.9</v>
      </c>
      <c r="H85">
        <v>0.9</v>
      </c>
      <c r="I85">
        <v>0.8</v>
      </c>
      <c r="J85">
        <v>1</v>
      </c>
      <c r="L85" s="1">
        <f>AVERAGE(Notas[[#This Row],[Nota 1]:[Nota 10]])</f>
        <v>0.83333333333333337</v>
      </c>
    </row>
    <row r="86" spans="1:12" x14ac:dyDescent="0.3">
      <c r="A86" t="s">
        <v>100</v>
      </c>
      <c r="B86">
        <v>0.9</v>
      </c>
      <c r="C86">
        <v>1</v>
      </c>
      <c r="D86">
        <v>0.6</v>
      </c>
      <c r="E86">
        <v>0.7</v>
      </c>
      <c r="L86" s="1">
        <f>AVERAGE(Notas[[#This Row],[Nota 1]:[Nota 10]])</f>
        <v>0.8</v>
      </c>
    </row>
    <row r="87" spans="1:12" x14ac:dyDescent="0.3">
      <c r="A87" t="s">
        <v>101</v>
      </c>
      <c r="B87">
        <v>0.9</v>
      </c>
      <c r="C87">
        <v>1</v>
      </c>
      <c r="D87">
        <v>0.7</v>
      </c>
      <c r="E87">
        <v>1</v>
      </c>
      <c r="F87">
        <v>0.8</v>
      </c>
      <c r="L87" s="1">
        <f>AVERAGE(Notas[[#This Row],[Nota 1]:[Nota 10]])</f>
        <v>0.87999999999999989</v>
      </c>
    </row>
    <row r="88" spans="1:12" x14ac:dyDescent="0.3">
      <c r="A88" t="s">
        <v>102</v>
      </c>
      <c r="B88">
        <v>0.5</v>
      </c>
      <c r="C88">
        <v>0.7</v>
      </c>
      <c r="D88">
        <v>0.7</v>
      </c>
      <c r="E88">
        <v>0.95</v>
      </c>
      <c r="F88">
        <v>0.9</v>
      </c>
      <c r="G88">
        <v>0.9</v>
      </c>
      <c r="L88" s="1">
        <f>AVERAGE(Notas[[#This Row],[Nota 1]:[Nota 10]])</f>
        <v>0.77499999999999991</v>
      </c>
    </row>
    <row r="89" spans="1:12" x14ac:dyDescent="0.3">
      <c r="A89" t="s">
        <v>103</v>
      </c>
      <c r="B89">
        <v>0.6</v>
      </c>
      <c r="L89" s="1">
        <f>AVERAGE(Notas[[#This Row],[Nota 1]:[Nota 10]])</f>
        <v>0.6</v>
      </c>
    </row>
    <row r="90" spans="1:12" x14ac:dyDescent="0.3">
      <c r="A90" t="s">
        <v>104</v>
      </c>
      <c r="B90">
        <v>0.6</v>
      </c>
      <c r="C90">
        <v>0.9</v>
      </c>
      <c r="D90">
        <v>0.8</v>
      </c>
      <c r="E90">
        <v>0.9</v>
      </c>
      <c r="F90">
        <v>0.6</v>
      </c>
      <c r="G90">
        <v>0.9</v>
      </c>
      <c r="H90">
        <v>1</v>
      </c>
      <c r="I90">
        <v>0.7</v>
      </c>
      <c r="J90">
        <v>0.8</v>
      </c>
      <c r="L90" s="1">
        <f>AVERAGE(Notas[[#This Row],[Nota 1]:[Nota 10]])</f>
        <v>0.8</v>
      </c>
    </row>
    <row r="91" spans="1:12" x14ac:dyDescent="0.3">
      <c r="A91" t="s">
        <v>105</v>
      </c>
      <c r="B91">
        <v>0.8</v>
      </c>
      <c r="C91">
        <v>0.9</v>
      </c>
      <c r="D91">
        <v>0.6</v>
      </c>
      <c r="E91">
        <v>0.6</v>
      </c>
      <c r="F91">
        <v>1</v>
      </c>
      <c r="L91" s="1">
        <f>AVERAGE(Notas[[#This Row],[Nota 1]:[Nota 10]])</f>
        <v>0.78</v>
      </c>
    </row>
    <row r="92" spans="1:12" x14ac:dyDescent="0.3">
      <c r="A92" t="s">
        <v>106</v>
      </c>
      <c r="B92">
        <v>0.9</v>
      </c>
      <c r="C92">
        <v>0.7</v>
      </c>
      <c r="D92">
        <v>0.8</v>
      </c>
      <c r="E92">
        <v>0.7</v>
      </c>
      <c r="F92">
        <v>0.7</v>
      </c>
      <c r="G92">
        <v>0.6</v>
      </c>
      <c r="H92">
        <v>0.9</v>
      </c>
      <c r="I92">
        <v>0.8</v>
      </c>
      <c r="J92">
        <v>0.8</v>
      </c>
      <c r="K92">
        <v>0.6</v>
      </c>
      <c r="L92" s="1">
        <f>AVERAGE(Notas[[#This Row],[Nota 1]:[Nota 10]])</f>
        <v>0.75</v>
      </c>
    </row>
    <row r="93" spans="1:12" x14ac:dyDescent="0.3">
      <c r="A93" t="s">
        <v>107</v>
      </c>
      <c r="B93">
        <v>0.6</v>
      </c>
      <c r="C93">
        <v>0.6</v>
      </c>
      <c r="D93">
        <v>0.6</v>
      </c>
      <c r="E93">
        <v>0.7</v>
      </c>
      <c r="F93">
        <v>0.8</v>
      </c>
      <c r="G93">
        <v>0.9</v>
      </c>
      <c r="H93">
        <v>0.9</v>
      </c>
      <c r="I93">
        <v>1</v>
      </c>
      <c r="L93" s="1">
        <f>AVERAGE(Notas[[#This Row],[Nota 1]:[Nota 10]])</f>
        <v>0.76250000000000007</v>
      </c>
    </row>
    <row r="94" spans="1:12" x14ac:dyDescent="0.3">
      <c r="A94" t="s">
        <v>108</v>
      </c>
      <c r="B94">
        <v>0.7</v>
      </c>
      <c r="C94">
        <v>0.7</v>
      </c>
      <c r="D94">
        <v>0.7</v>
      </c>
      <c r="E94">
        <v>0.6</v>
      </c>
      <c r="F94">
        <v>0.9</v>
      </c>
      <c r="G94">
        <v>1</v>
      </c>
      <c r="H94">
        <v>0.7</v>
      </c>
      <c r="I94">
        <v>0.9</v>
      </c>
      <c r="J94">
        <v>0.7</v>
      </c>
      <c r="K94">
        <v>0.6</v>
      </c>
      <c r="L94" s="1">
        <f>AVERAGE(Notas[[#This Row],[Nota 1]:[Nota 10]])</f>
        <v>0.75</v>
      </c>
    </row>
    <row r="95" spans="1:12" x14ac:dyDescent="0.3">
      <c r="A95" t="s">
        <v>109</v>
      </c>
      <c r="B95">
        <v>0.9</v>
      </c>
      <c r="C95">
        <v>1</v>
      </c>
      <c r="D95">
        <v>0.9</v>
      </c>
      <c r="L95" s="1">
        <f>AVERAGE(Notas[[#This Row],[Nota 1]:[Nota 10]])</f>
        <v>0.93333333333333324</v>
      </c>
    </row>
    <row r="96" spans="1:12" x14ac:dyDescent="0.3">
      <c r="A96" t="s">
        <v>110</v>
      </c>
      <c r="B96">
        <v>0.7</v>
      </c>
      <c r="L96" s="1">
        <f>AVERAGE(Notas[[#This Row],[Nota 1]:[Nota 10]])</f>
        <v>0.7</v>
      </c>
    </row>
    <row r="97" spans="1:12" x14ac:dyDescent="0.3">
      <c r="A97" t="s">
        <v>111</v>
      </c>
      <c r="B97">
        <v>0.7</v>
      </c>
      <c r="C97">
        <v>0.6</v>
      </c>
      <c r="D97">
        <v>0.5</v>
      </c>
      <c r="E97">
        <v>0.6</v>
      </c>
      <c r="F97">
        <v>0.85</v>
      </c>
      <c r="G97">
        <v>0.8</v>
      </c>
      <c r="H97">
        <v>0.8</v>
      </c>
      <c r="I97">
        <v>0.5</v>
      </c>
      <c r="J97">
        <v>0.8</v>
      </c>
      <c r="L97" s="1">
        <f>AVERAGE(Notas[[#This Row],[Nota 1]:[Nota 10]])</f>
        <v>0.68333333333333324</v>
      </c>
    </row>
    <row r="98" spans="1:12" x14ac:dyDescent="0.3">
      <c r="A98" t="s">
        <v>112</v>
      </c>
      <c r="B98">
        <v>0.85</v>
      </c>
      <c r="C98">
        <v>0.4</v>
      </c>
      <c r="D98">
        <v>0.8</v>
      </c>
      <c r="E98">
        <v>0.8</v>
      </c>
      <c r="F98">
        <v>0.7</v>
      </c>
      <c r="L98" s="1">
        <f>AVERAGE(Notas[[#This Row],[Nota 1]:[Nota 10]])</f>
        <v>0.71</v>
      </c>
    </row>
    <row r="99" spans="1:12" x14ac:dyDescent="0.3">
      <c r="A99" t="s">
        <v>113</v>
      </c>
      <c r="B99">
        <v>0.6</v>
      </c>
      <c r="C99">
        <v>1</v>
      </c>
      <c r="D99">
        <v>0.7</v>
      </c>
      <c r="E99">
        <v>0.8</v>
      </c>
      <c r="F99">
        <v>0.8</v>
      </c>
      <c r="G99">
        <v>0.9</v>
      </c>
      <c r="H99">
        <v>0.7</v>
      </c>
      <c r="L99" s="1">
        <f>AVERAGE(Notas[[#This Row],[Nota 1]:[Nota 10]])</f>
        <v>0.7857142857142857</v>
      </c>
    </row>
    <row r="100" spans="1:12" x14ac:dyDescent="0.3">
      <c r="A100" t="s">
        <v>114</v>
      </c>
      <c r="B100">
        <v>0.85</v>
      </c>
      <c r="C100">
        <v>0.5</v>
      </c>
      <c r="D100">
        <v>0.75</v>
      </c>
      <c r="E100">
        <v>0.4</v>
      </c>
      <c r="L100" s="1">
        <f>AVERAGE(Notas[[#This Row],[Nota 1]:[Nota 10]])</f>
        <v>0.625</v>
      </c>
    </row>
    <row r="101" spans="1:12" x14ac:dyDescent="0.3">
      <c r="A101" t="s">
        <v>115</v>
      </c>
      <c r="B101">
        <v>0.8</v>
      </c>
      <c r="C101">
        <v>0.7</v>
      </c>
      <c r="D101">
        <v>0.7</v>
      </c>
      <c r="E101">
        <v>0.75</v>
      </c>
      <c r="F101">
        <v>0.7</v>
      </c>
      <c r="G101">
        <v>0.8</v>
      </c>
      <c r="H101">
        <v>0.8</v>
      </c>
      <c r="I101">
        <v>0.6</v>
      </c>
      <c r="L101" s="1">
        <f>AVERAGE(Notas[[#This Row],[Nota 1]:[Nota 10]])</f>
        <v>0.73124999999999996</v>
      </c>
    </row>
    <row r="102" spans="1:12" x14ac:dyDescent="0.3">
      <c r="A102" t="s">
        <v>116</v>
      </c>
      <c r="B102">
        <v>0.6</v>
      </c>
      <c r="C102">
        <v>0.6</v>
      </c>
      <c r="D102">
        <v>0.85</v>
      </c>
      <c r="E102">
        <v>0.75</v>
      </c>
      <c r="F102">
        <v>0.8</v>
      </c>
      <c r="G102">
        <v>0.7</v>
      </c>
      <c r="H102">
        <v>0.8</v>
      </c>
      <c r="L102" s="1">
        <f>AVERAGE(Notas[[#This Row],[Nota 1]:[Nota 10]])</f>
        <v>0.72857142857142854</v>
      </c>
    </row>
    <row r="103" spans="1:12" x14ac:dyDescent="0.3">
      <c r="A103" t="s">
        <v>117</v>
      </c>
      <c r="B103">
        <v>0.75</v>
      </c>
      <c r="C103">
        <v>0.7</v>
      </c>
      <c r="D103">
        <v>0.8</v>
      </c>
      <c r="E103">
        <v>0.6</v>
      </c>
      <c r="F103">
        <v>0.6</v>
      </c>
      <c r="L103" s="1">
        <f>AVERAGE(Notas[[#This Row],[Nota 1]:[Nota 10]])</f>
        <v>0.69000000000000006</v>
      </c>
    </row>
    <row r="104" spans="1:12" x14ac:dyDescent="0.3">
      <c r="A104" t="s">
        <v>118</v>
      </c>
      <c r="B104">
        <v>0.9</v>
      </c>
      <c r="C104">
        <v>0.85</v>
      </c>
      <c r="D104">
        <v>0.6</v>
      </c>
      <c r="E104">
        <v>0.85</v>
      </c>
      <c r="F104">
        <v>0.7</v>
      </c>
      <c r="G104">
        <v>0.7</v>
      </c>
      <c r="H104">
        <v>0.5</v>
      </c>
      <c r="I104">
        <v>0.6</v>
      </c>
      <c r="J104">
        <v>0.5</v>
      </c>
      <c r="K104">
        <v>0.7</v>
      </c>
      <c r="L104" s="1">
        <f>AVERAGE(Notas[[#This Row],[Nota 1]:[Nota 10]])</f>
        <v>0.69000000000000006</v>
      </c>
    </row>
    <row r="105" spans="1:12" x14ac:dyDescent="0.3">
      <c r="A105" t="s">
        <v>119</v>
      </c>
      <c r="B105">
        <v>0.85</v>
      </c>
      <c r="C105">
        <v>0.8</v>
      </c>
      <c r="D105">
        <v>0.8</v>
      </c>
      <c r="E105">
        <v>0.7</v>
      </c>
      <c r="F105">
        <v>0.9</v>
      </c>
      <c r="G105">
        <v>0.8</v>
      </c>
      <c r="H105">
        <v>0.6</v>
      </c>
      <c r="I105">
        <v>0.9</v>
      </c>
      <c r="J105">
        <v>0.9</v>
      </c>
      <c r="K105">
        <v>0.9</v>
      </c>
      <c r="L105" s="1">
        <f>AVERAGE(Notas[[#This Row],[Nota 1]:[Nota 10]])</f>
        <v>0.81500000000000006</v>
      </c>
    </row>
    <row r="106" spans="1:12" x14ac:dyDescent="0.3">
      <c r="A106" t="s">
        <v>120</v>
      </c>
      <c r="B106">
        <v>0.9</v>
      </c>
      <c r="C106">
        <v>0.7</v>
      </c>
      <c r="L106" s="1">
        <f>AVERAGE(Notas[[#This Row],[Nota 1]:[Nota 10]])</f>
        <v>0.8</v>
      </c>
    </row>
    <row r="107" spans="1:12" x14ac:dyDescent="0.3">
      <c r="A107" t="s">
        <v>121</v>
      </c>
      <c r="B107">
        <v>0.9</v>
      </c>
      <c r="C107">
        <v>1</v>
      </c>
      <c r="D107">
        <v>0.7</v>
      </c>
      <c r="E107">
        <v>0.9</v>
      </c>
      <c r="F107">
        <v>0.6</v>
      </c>
      <c r="G107">
        <v>0.7</v>
      </c>
      <c r="H107">
        <v>1</v>
      </c>
      <c r="I107">
        <v>0.5</v>
      </c>
      <c r="J107">
        <v>1</v>
      </c>
      <c r="K107">
        <v>0.8</v>
      </c>
      <c r="L107" s="1">
        <f>AVERAGE(Notas[[#This Row],[Nota 1]:[Nota 10]])</f>
        <v>0.80999999999999994</v>
      </c>
    </row>
    <row r="108" spans="1:12" x14ac:dyDescent="0.3">
      <c r="A108" t="s">
        <v>122</v>
      </c>
      <c r="B108">
        <v>0.7</v>
      </c>
      <c r="C108">
        <v>0.7</v>
      </c>
      <c r="D108">
        <v>0.7</v>
      </c>
      <c r="E108">
        <v>0.75</v>
      </c>
      <c r="F108">
        <v>0.8</v>
      </c>
      <c r="G108">
        <v>1</v>
      </c>
      <c r="H108">
        <v>0.9</v>
      </c>
      <c r="I108">
        <v>0.7</v>
      </c>
      <c r="J108">
        <v>0.95</v>
      </c>
      <c r="K108">
        <v>0.7</v>
      </c>
      <c r="L108" s="1">
        <f>AVERAGE(Notas[[#This Row],[Nota 1]:[Nota 10]])</f>
        <v>0.79</v>
      </c>
    </row>
    <row r="109" spans="1:12" x14ac:dyDescent="0.3">
      <c r="A109" t="s">
        <v>123</v>
      </c>
      <c r="B109">
        <v>0.7</v>
      </c>
      <c r="L109" s="1">
        <f>AVERAGE(Notas[[#This Row],[Nota 1]:[Nota 10]])</f>
        <v>0.7</v>
      </c>
    </row>
    <row r="110" spans="1:12" x14ac:dyDescent="0.3">
      <c r="A110" t="s">
        <v>125</v>
      </c>
      <c r="B110">
        <v>1</v>
      </c>
      <c r="C110">
        <v>1</v>
      </c>
      <c r="D110">
        <v>0.9</v>
      </c>
      <c r="E110">
        <v>0.7</v>
      </c>
      <c r="L110" s="1">
        <f>AVERAGE(Notas[[#This Row],[Nota 1]:[Nota 10]])</f>
        <v>0.89999999999999991</v>
      </c>
    </row>
    <row r="111" spans="1:12" x14ac:dyDescent="0.3">
      <c r="A111" t="s">
        <v>126</v>
      </c>
      <c r="B111">
        <v>0.8</v>
      </c>
      <c r="C111">
        <v>0.8</v>
      </c>
      <c r="D111">
        <v>0.6</v>
      </c>
      <c r="E111">
        <v>1</v>
      </c>
      <c r="F111">
        <v>0.5</v>
      </c>
      <c r="G111">
        <v>0.7</v>
      </c>
      <c r="H111">
        <v>0.8</v>
      </c>
      <c r="I111">
        <v>0.9</v>
      </c>
      <c r="J111">
        <v>0.9</v>
      </c>
      <c r="K111">
        <v>0.7</v>
      </c>
      <c r="L111" s="1">
        <f>AVERAGE(Notas[[#This Row],[Nota 1]:[Nota 10]])</f>
        <v>0.77000000000000013</v>
      </c>
    </row>
    <row r="112" spans="1:12" x14ac:dyDescent="0.3">
      <c r="A112" t="s">
        <v>127</v>
      </c>
      <c r="B112">
        <v>0.7</v>
      </c>
      <c r="C112">
        <v>0.8</v>
      </c>
      <c r="D112">
        <v>0.7</v>
      </c>
      <c r="E112">
        <v>0.5</v>
      </c>
      <c r="F112">
        <v>0.6</v>
      </c>
      <c r="L112" s="1">
        <f>AVERAGE(Notas[[#This Row],[Nota 1]:[Nota 10]])</f>
        <v>0.66</v>
      </c>
    </row>
    <row r="113" spans="1:12" x14ac:dyDescent="0.3">
      <c r="A113" t="s">
        <v>128</v>
      </c>
      <c r="B113">
        <v>0.85</v>
      </c>
      <c r="C113">
        <v>0.7</v>
      </c>
      <c r="D113">
        <v>0.8</v>
      </c>
      <c r="E113">
        <v>0.7</v>
      </c>
      <c r="F113">
        <v>0.6</v>
      </c>
      <c r="G113">
        <v>1</v>
      </c>
      <c r="H113">
        <v>0.5</v>
      </c>
      <c r="I113">
        <v>0.7</v>
      </c>
      <c r="J113">
        <v>0.7</v>
      </c>
      <c r="K113">
        <v>0.6</v>
      </c>
      <c r="L113" s="1">
        <f>AVERAGE(Notas[[#This Row],[Nota 1]:[Nota 10]])</f>
        <v>0.71500000000000008</v>
      </c>
    </row>
    <row r="114" spans="1:12" x14ac:dyDescent="0.3">
      <c r="A114" t="s">
        <v>129</v>
      </c>
      <c r="B114">
        <v>0.7</v>
      </c>
      <c r="C114">
        <v>0.75</v>
      </c>
      <c r="D114">
        <v>0.8</v>
      </c>
      <c r="E114">
        <v>0.8</v>
      </c>
      <c r="F114">
        <v>0.7</v>
      </c>
      <c r="L114" s="1">
        <f>AVERAGE(Notas[[#This Row],[Nota 1]:[Nota 10]])</f>
        <v>0.75</v>
      </c>
    </row>
    <row r="115" spans="1:12" x14ac:dyDescent="0.3">
      <c r="A115" t="s">
        <v>130</v>
      </c>
      <c r="B115">
        <v>0.8</v>
      </c>
      <c r="C115">
        <v>0.9</v>
      </c>
      <c r="D115">
        <v>0.7</v>
      </c>
      <c r="E115">
        <v>0.9</v>
      </c>
      <c r="F115">
        <v>0.7</v>
      </c>
      <c r="L115" s="1">
        <f>AVERAGE(Notas[[#This Row],[Nota 1]:[Nota 10]])</f>
        <v>0.8</v>
      </c>
    </row>
    <row r="116" spans="1:12" x14ac:dyDescent="0.3">
      <c r="A116" t="s">
        <v>131</v>
      </c>
      <c r="B116">
        <v>0.8</v>
      </c>
      <c r="C116">
        <v>0.6</v>
      </c>
      <c r="L116" s="1">
        <f>AVERAGE(Notas[[#This Row],[Nota 1]:[Nota 10]])</f>
        <v>0.7</v>
      </c>
    </row>
    <row r="117" spans="1:12" x14ac:dyDescent="0.3">
      <c r="A117" t="s">
        <v>132</v>
      </c>
      <c r="B117">
        <v>0.5</v>
      </c>
      <c r="C117">
        <v>0.9</v>
      </c>
      <c r="D117">
        <v>0.7</v>
      </c>
      <c r="E117">
        <v>0.6</v>
      </c>
      <c r="F117">
        <v>0.6</v>
      </c>
      <c r="L117" s="1">
        <f>AVERAGE(Notas[[#This Row],[Nota 1]:[Nota 10]])</f>
        <v>0.65999999999999992</v>
      </c>
    </row>
    <row r="118" spans="1:12" x14ac:dyDescent="0.3">
      <c r="A118" t="s">
        <v>133</v>
      </c>
      <c r="B118">
        <v>0.7</v>
      </c>
      <c r="C118">
        <v>0.6</v>
      </c>
      <c r="D118">
        <v>0.6</v>
      </c>
      <c r="E118">
        <v>0.7</v>
      </c>
      <c r="F118">
        <v>0.6</v>
      </c>
      <c r="G118">
        <v>0.8</v>
      </c>
      <c r="H118">
        <v>0.9</v>
      </c>
      <c r="I118">
        <v>0.8</v>
      </c>
      <c r="J118">
        <v>0.7</v>
      </c>
      <c r="K118">
        <v>0.7</v>
      </c>
      <c r="L118" s="1">
        <f>AVERAGE(Notas[[#This Row],[Nota 1]:[Nota 10]])</f>
        <v>0.71000000000000008</v>
      </c>
    </row>
    <row r="119" spans="1:12" x14ac:dyDescent="0.3">
      <c r="A119" t="s">
        <v>134</v>
      </c>
      <c r="B119">
        <v>0.6</v>
      </c>
      <c r="C119">
        <v>0.4</v>
      </c>
      <c r="D119">
        <v>0.7</v>
      </c>
      <c r="E119">
        <v>0.6</v>
      </c>
      <c r="F119">
        <v>0.7</v>
      </c>
      <c r="L119" s="1">
        <f>AVERAGE(Notas[[#This Row],[Nota 1]:[Nota 10]])</f>
        <v>0.6</v>
      </c>
    </row>
    <row r="120" spans="1:12" x14ac:dyDescent="0.3">
      <c r="A120" t="s">
        <v>135</v>
      </c>
      <c r="B120">
        <v>0.8</v>
      </c>
      <c r="C120">
        <v>0.5</v>
      </c>
      <c r="L120" s="1">
        <f>AVERAGE(Notas[[#This Row],[Nota 1]:[Nota 10]])</f>
        <v>0.65</v>
      </c>
    </row>
    <row r="121" spans="1:12" x14ac:dyDescent="0.3">
      <c r="A121" t="s">
        <v>136</v>
      </c>
      <c r="B121">
        <v>0.7</v>
      </c>
      <c r="C121">
        <v>1</v>
      </c>
      <c r="D121">
        <v>0.7</v>
      </c>
      <c r="L121" s="1">
        <f>AVERAGE(Notas[[#This Row],[Nota 1]:[Nota 10]])</f>
        <v>0.79999999999999993</v>
      </c>
    </row>
    <row r="122" spans="1:12" x14ac:dyDescent="0.3">
      <c r="A122" t="s">
        <v>137</v>
      </c>
      <c r="B122">
        <v>0.7</v>
      </c>
      <c r="C122">
        <v>0.7</v>
      </c>
      <c r="D122">
        <v>0.9</v>
      </c>
      <c r="E122">
        <v>0.7</v>
      </c>
      <c r="F122">
        <v>0.7</v>
      </c>
      <c r="G122">
        <v>1</v>
      </c>
      <c r="H122">
        <v>0.9</v>
      </c>
      <c r="I122">
        <v>0.5</v>
      </c>
      <c r="J122">
        <v>0.8</v>
      </c>
      <c r="K122">
        <v>0.8</v>
      </c>
      <c r="L122" s="1">
        <f>AVERAGE(Notas[[#This Row],[Nota 1]:[Nota 10]])</f>
        <v>0.77</v>
      </c>
    </row>
    <row r="123" spans="1:12" x14ac:dyDescent="0.3">
      <c r="A123" t="s">
        <v>138</v>
      </c>
      <c r="B123">
        <v>0.8</v>
      </c>
      <c r="C123">
        <v>0.9</v>
      </c>
      <c r="D123">
        <v>0.8</v>
      </c>
      <c r="E123">
        <v>0.7</v>
      </c>
      <c r="L123" s="1">
        <f>AVERAGE(Notas[[#This Row],[Nota 1]:[Nota 10]])</f>
        <v>0.8</v>
      </c>
    </row>
    <row r="124" spans="1:12" x14ac:dyDescent="0.3">
      <c r="A124" t="s">
        <v>139</v>
      </c>
      <c r="B124">
        <v>0.9</v>
      </c>
      <c r="L124" s="1">
        <f>AVERAGE(Notas[[#This Row],[Nota 1]:[Nota 10]])</f>
        <v>0.9</v>
      </c>
    </row>
    <row r="125" spans="1:12" x14ac:dyDescent="0.3">
      <c r="A125" t="s">
        <v>140</v>
      </c>
      <c r="B125">
        <v>0.7</v>
      </c>
      <c r="C125">
        <v>0.8</v>
      </c>
      <c r="D125">
        <v>0.85</v>
      </c>
      <c r="E125">
        <v>0.7</v>
      </c>
      <c r="F125">
        <v>0.7</v>
      </c>
      <c r="G125">
        <v>0.8</v>
      </c>
      <c r="H125">
        <v>0.7</v>
      </c>
      <c r="I125">
        <v>0.9</v>
      </c>
      <c r="J125">
        <v>0.6</v>
      </c>
      <c r="K125">
        <v>0.9</v>
      </c>
      <c r="L125" s="1">
        <f>AVERAGE(Notas[[#This Row],[Nota 1]:[Nota 10]])</f>
        <v>0.76500000000000001</v>
      </c>
    </row>
    <row r="126" spans="1:12" x14ac:dyDescent="0.3">
      <c r="A126" t="s">
        <v>141</v>
      </c>
      <c r="B126">
        <v>0.9</v>
      </c>
      <c r="C126">
        <v>0.7</v>
      </c>
      <c r="D126">
        <v>0.8</v>
      </c>
      <c r="E126">
        <v>0.85</v>
      </c>
      <c r="F126">
        <v>0.7</v>
      </c>
      <c r="G126">
        <v>1</v>
      </c>
      <c r="H126">
        <v>0.7</v>
      </c>
      <c r="I126">
        <v>0.7</v>
      </c>
      <c r="J126">
        <v>0.7</v>
      </c>
      <c r="L126" s="1">
        <f>AVERAGE(Notas[[#This Row],[Nota 1]:[Nota 10]])</f>
        <v>0.78333333333333344</v>
      </c>
    </row>
    <row r="127" spans="1:12" x14ac:dyDescent="0.3">
      <c r="A127" t="s">
        <v>142</v>
      </c>
      <c r="B127">
        <v>0.8</v>
      </c>
      <c r="C127">
        <v>0.7</v>
      </c>
      <c r="D127">
        <v>0.8</v>
      </c>
      <c r="E127">
        <v>0.9</v>
      </c>
      <c r="F127">
        <v>0.7</v>
      </c>
      <c r="G127">
        <v>0.7</v>
      </c>
      <c r="H127">
        <v>0.7</v>
      </c>
      <c r="I127">
        <v>0.9</v>
      </c>
      <c r="J127">
        <v>0.7</v>
      </c>
      <c r="K127">
        <v>0.9</v>
      </c>
      <c r="L127" s="1">
        <f>AVERAGE(Notas[[#This Row],[Nota 1]:[Nota 10]])</f>
        <v>0.78</v>
      </c>
    </row>
    <row r="128" spans="1:12" x14ac:dyDescent="0.3">
      <c r="A128" t="s">
        <v>143</v>
      </c>
      <c r="B128">
        <v>0.6</v>
      </c>
      <c r="C128">
        <v>0.7</v>
      </c>
      <c r="D128">
        <v>0.8</v>
      </c>
      <c r="E128">
        <v>1</v>
      </c>
      <c r="F128">
        <v>0.9</v>
      </c>
      <c r="G128">
        <v>0.85</v>
      </c>
      <c r="H128">
        <v>0.7</v>
      </c>
      <c r="I128">
        <v>0.8</v>
      </c>
      <c r="J128">
        <v>0.7</v>
      </c>
      <c r="K128">
        <v>0.75</v>
      </c>
      <c r="L128" s="1">
        <f>AVERAGE(Notas[[#This Row],[Nota 1]:[Nota 10]])</f>
        <v>0.78</v>
      </c>
    </row>
    <row r="129" spans="1:12" x14ac:dyDescent="0.3">
      <c r="A129" t="s">
        <v>144</v>
      </c>
      <c r="B129">
        <v>0.8</v>
      </c>
      <c r="C129">
        <v>0.85</v>
      </c>
      <c r="L129" s="1">
        <f>AVERAGE(Notas[[#This Row],[Nota 1]:[Nota 10]])</f>
        <v>0.82499999999999996</v>
      </c>
    </row>
    <row r="130" spans="1:12" x14ac:dyDescent="0.3">
      <c r="A130" t="s">
        <v>145</v>
      </c>
      <c r="B130">
        <v>0.7</v>
      </c>
      <c r="C130">
        <v>0.6</v>
      </c>
      <c r="D130">
        <v>0.85</v>
      </c>
      <c r="E130">
        <v>0.9</v>
      </c>
      <c r="L130" s="1">
        <f>AVERAGE(Notas[[#This Row],[Nota 1]:[Nota 10]])</f>
        <v>0.76249999999999996</v>
      </c>
    </row>
    <row r="131" spans="1:12" x14ac:dyDescent="0.3">
      <c r="A131" t="s">
        <v>146</v>
      </c>
      <c r="B131">
        <v>0.9</v>
      </c>
      <c r="C131">
        <v>0.9</v>
      </c>
      <c r="D131">
        <v>0.5</v>
      </c>
      <c r="L131" s="1">
        <f>AVERAGE(Notas[[#This Row],[Nota 1]:[Nota 10]])</f>
        <v>0.76666666666666661</v>
      </c>
    </row>
    <row r="132" spans="1:12" x14ac:dyDescent="0.3">
      <c r="A132" t="s">
        <v>147</v>
      </c>
      <c r="B132">
        <v>0.8</v>
      </c>
      <c r="C132">
        <v>0.7</v>
      </c>
      <c r="D132">
        <v>0.7</v>
      </c>
      <c r="E132">
        <v>0.9</v>
      </c>
      <c r="F132">
        <v>0.8</v>
      </c>
      <c r="G132">
        <v>0.9</v>
      </c>
      <c r="H132">
        <v>0.8</v>
      </c>
      <c r="I132">
        <v>0.8</v>
      </c>
      <c r="J132">
        <v>0.9</v>
      </c>
      <c r="K132">
        <v>0.8</v>
      </c>
      <c r="L132" s="1">
        <f>AVERAGE(Notas[[#This Row],[Nota 1]:[Nota 10]])</f>
        <v>0.81000000000000016</v>
      </c>
    </row>
    <row r="133" spans="1:12" x14ac:dyDescent="0.3">
      <c r="A133" t="s">
        <v>148</v>
      </c>
      <c r="B133">
        <v>0.7</v>
      </c>
      <c r="C133">
        <v>0.7</v>
      </c>
      <c r="D133">
        <v>0.8</v>
      </c>
      <c r="L133" s="1">
        <f>AVERAGE(Notas[[#This Row],[Nota 1]:[Nota 10]])</f>
        <v>0.73333333333333339</v>
      </c>
    </row>
    <row r="134" spans="1:12" x14ac:dyDescent="0.3">
      <c r="A134" t="s">
        <v>149</v>
      </c>
      <c r="B134">
        <v>0.9</v>
      </c>
      <c r="C134">
        <v>0.7</v>
      </c>
      <c r="L134" s="1">
        <f>AVERAGE(Notas[[#This Row],[Nota 1]:[Nota 10]])</f>
        <v>0.8</v>
      </c>
    </row>
    <row r="135" spans="1:12" x14ac:dyDescent="0.3">
      <c r="A135" t="s">
        <v>150</v>
      </c>
      <c r="B135">
        <v>1</v>
      </c>
      <c r="C135">
        <v>0.9</v>
      </c>
      <c r="D135">
        <v>0.7</v>
      </c>
      <c r="E135">
        <v>0.8</v>
      </c>
      <c r="F135">
        <v>0.9</v>
      </c>
      <c r="G135">
        <v>0.8</v>
      </c>
      <c r="L135" s="1">
        <f>AVERAGE(Notas[[#This Row],[Nota 1]:[Nota 10]])</f>
        <v>0.85</v>
      </c>
    </row>
    <row r="136" spans="1:12" x14ac:dyDescent="0.3">
      <c r="A136" t="s">
        <v>151</v>
      </c>
      <c r="B136">
        <v>0.7</v>
      </c>
      <c r="C136">
        <v>0.9</v>
      </c>
      <c r="D136">
        <v>0.7</v>
      </c>
      <c r="E136">
        <v>0.7</v>
      </c>
      <c r="F136">
        <v>0.6</v>
      </c>
      <c r="L136" s="1">
        <f>AVERAGE(Notas[[#This Row],[Nota 1]:[Nota 10]])</f>
        <v>0.72</v>
      </c>
    </row>
    <row r="137" spans="1:12" x14ac:dyDescent="0.3">
      <c r="A137" t="s">
        <v>152</v>
      </c>
      <c r="B137">
        <v>0.7</v>
      </c>
      <c r="L137" s="1">
        <f>AVERAGE(Notas[[#This Row],[Nota 1]:[Nota 10]])</f>
        <v>0.7</v>
      </c>
    </row>
    <row r="138" spans="1:12" x14ac:dyDescent="0.3">
      <c r="A138" t="s">
        <v>153</v>
      </c>
      <c r="B138">
        <v>0.85</v>
      </c>
      <c r="C138">
        <v>0.8</v>
      </c>
      <c r="D138">
        <v>0.8</v>
      </c>
      <c r="E138">
        <v>0.7</v>
      </c>
      <c r="F138">
        <v>0.6</v>
      </c>
      <c r="G138">
        <v>0.9</v>
      </c>
      <c r="H138">
        <v>0.9</v>
      </c>
      <c r="I138">
        <v>0.85</v>
      </c>
      <c r="J138">
        <v>0.6</v>
      </c>
      <c r="K138">
        <v>0.7</v>
      </c>
      <c r="L138" s="1">
        <f>AVERAGE(Notas[[#This Row],[Nota 1]:[Nota 10]])</f>
        <v>0.77</v>
      </c>
    </row>
    <row r="139" spans="1:12" x14ac:dyDescent="0.3">
      <c r="A139" t="s">
        <v>154</v>
      </c>
      <c r="B139">
        <v>1</v>
      </c>
      <c r="C139">
        <v>1</v>
      </c>
      <c r="D139">
        <v>0.7</v>
      </c>
      <c r="E139">
        <v>0.7</v>
      </c>
      <c r="F139">
        <v>0.8</v>
      </c>
      <c r="L139" s="1">
        <f>AVERAGE(Notas[[#This Row],[Nota 1]:[Nota 10]])</f>
        <v>0.84000000000000008</v>
      </c>
    </row>
    <row r="140" spans="1:12" x14ac:dyDescent="0.3">
      <c r="A140" t="s">
        <v>155</v>
      </c>
      <c r="B140">
        <v>1</v>
      </c>
      <c r="C140">
        <v>0.6</v>
      </c>
      <c r="D140">
        <v>1</v>
      </c>
      <c r="E140">
        <v>0.7</v>
      </c>
      <c r="F140">
        <v>1</v>
      </c>
      <c r="G140">
        <v>0.5</v>
      </c>
      <c r="H140">
        <v>0.7</v>
      </c>
      <c r="L140" s="1">
        <f>AVERAGE(Notas[[#This Row],[Nota 1]:[Nota 10]])</f>
        <v>0.7857142857142857</v>
      </c>
    </row>
    <row r="141" spans="1:12" x14ac:dyDescent="0.3">
      <c r="A141" t="s">
        <v>156</v>
      </c>
      <c r="B141">
        <v>0.6</v>
      </c>
      <c r="C141">
        <v>0.85</v>
      </c>
      <c r="D141">
        <v>0.7</v>
      </c>
      <c r="E141">
        <v>1</v>
      </c>
      <c r="F141">
        <v>0.8</v>
      </c>
      <c r="G141">
        <v>0.7</v>
      </c>
      <c r="H141">
        <v>0.8</v>
      </c>
      <c r="I141">
        <v>0.8</v>
      </c>
      <c r="L141" s="1">
        <f>AVERAGE(Notas[[#This Row],[Nota 1]:[Nota 10]])</f>
        <v>0.78125</v>
      </c>
    </row>
    <row r="142" spans="1:12" x14ac:dyDescent="0.3">
      <c r="A142" t="s">
        <v>157</v>
      </c>
      <c r="B142">
        <v>0.9</v>
      </c>
      <c r="C142">
        <v>0.85</v>
      </c>
      <c r="D142">
        <v>1</v>
      </c>
      <c r="E142">
        <v>1</v>
      </c>
      <c r="F142">
        <v>0.6</v>
      </c>
      <c r="G142">
        <v>0.9</v>
      </c>
      <c r="H142">
        <v>0.7</v>
      </c>
      <c r="I142">
        <v>0.6</v>
      </c>
      <c r="J142">
        <v>0.7</v>
      </c>
      <c r="K142">
        <v>0.7</v>
      </c>
      <c r="L142" s="1">
        <f>AVERAGE(Notas[[#This Row],[Nota 1]:[Nota 10]])</f>
        <v>0.79500000000000004</v>
      </c>
    </row>
    <row r="143" spans="1:12" x14ac:dyDescent="0.3">
      <c r="A143" t="s">
        <v>158</v>
      </c>
      <c r="B143">
        <v>0.8</v>
      </c>
      <c r="C143">
        <v>0.5</v>
      </c>
      <c r="D143">
        <v>0.9</v>
      </c>
      <c r="E143">
        <v>0.7</v>
      </c>
      <c r="F143">
        <v>0.7</v>
      </c>
      <c r="G143">
        <v>0.7</v>
      </c>
      <c r="H143">
        <v>0.8</v>
      </c>
      <c r="I143">
        <v>0.5</v>
      </c>
      <c r="J143">
        <v>0.7</v>
      </c>
      <c r="K143">
        <v>1</v>
      </c>
      <c r="L143" s="1">
        <f>AVERAGE(Notas[[#This Row],[Nota 1]:[Nota 10]])</f>
        <v>0.73000000000000009</v>
      </c>
    </row>
    <row r="144" spans="1:12" x14ac:dyDescent="0.3">
      <c r="A144" t="s">
        <v>159</v>
      </c>
      <c r="B144">
        <v>0.6</v>
      </c>
      <c r="C144">
        <v>0.9</v>
      </c>
      <c r="D144">
        <v>0.8</v>
      </c>
      <c r="E144">
        <v>0.7</v>
      </c>
      <c r="F144">
        <v>0.7</v>
      </c>
      <c r="G144">
        <v>0.6</v>
      </c>
      <c r="L144" s="1">
        <f>AVERAGE(Notas[[#This Row],[Nota 1]:[Nota 10]])</f>
        <v>0.71666666666666667</v>
      </c>
    </row>
    <row r="145" spans="1:12" x14ac:dyDescent="0.3">
      <c r="A145" t="s">
        <v>160</v>
      </c>
      <c r="B145">
        <v>0.5</v>
      </c>
      <c r="C145">
        <v>0.9</v>
      </c>
      <c r="D145">
        <v>0.7</v>
      </c>
      <c r="E145">
        <v>0.65</v>
      </c>
      <c r="F145">
        <v>0.7</v>
      </c>
      <c r="L145" s="1">
        <f>AVERAGE(Notas[[#This Row],[Nota 1]:[Nota 10]])</f>
        <v>0.68999999999999984</v>
      </c>
    </row>
    <row r="146" spans="1:12" x14ac:dyDescent="0.3">
      <c r="A146" t="s">
        <v>161</v>
      </c>
      <c r="B146">
        <v>0.9</v>
      </c>
      <c r="C146">
        <v>1</v>
      </c>
      <c r="D146">
        <v>0.6</v>
      </c>
      <c r="E146">
        <v>0.7</v>
      </c>
      <c r="F146">
        <v>0.95</v>
      </c>
      <c r="G146">
        <v>0.65</v>
      </c>
      <c r="H146">
        <v>0.7</v>
      </c>
      <c r="I146">
        <v>0.9</v>
      </c>
      <c r="J146">
        <v>0.8</v>
      </c>
      <c r="K146">
        <v>0.7</v>
      </c>
      <c r="L146" s="1">
        <f>AVERAGE(Notas[[#This Row],[Nota 1]:[Nota 10]])</f>
        <v>0.79000000000000015</v>
      </c>
    </row>
    <row r="147" spans="1:12" x14ac:dyDescent="0.3">
      <c r="A147" t="s">
        <v>162</v>
      </c>
      <c r="B147">
        <v>0.7</v>
      </c>
      <c r="C147">
        <v>0.85</v>
      </c>
      <c r="L147" s="1">
        <f>AVERAGE(Notas[[#This Row],[Nota 1]:[Nota 10]])</f>
        <v>0.77499999999999991</v>
      </c>
    </row>
    <row r="148" spans="1:12" x14ac:dyDescent="0.3">
      <c r="A148" t="s">
        <v>163</v>
      </c>
      <c r="B148">
        <v>0.9</v>
      </c>
      <c r="C148">
        <v>0.9</v>
      </c>
      <c r="D148">
        <v>0.5</v>
      </c>
      <c r="E148">
        <v>0.7</v>
      </c>
      <c r="L148" s="1">
        <f>AVERAGE(Notas[[#This Row],[Nota 1]:[Nota 10]])</f>
        <v>0.75</v>
      </c>
    </row>
    <row r="149" spans="1:12" x14ac:dyDescent="0.3">
      <c r="A149" t="s">
        <v>164</v>
      </c>
      <c r="B149">
        <v>0.7</v>
      </c>
      <c r="C149">
        <v>1</v>
      </c>
      <c r="D149">
        <v>0.7</v>
      </c>
      <c r="E149">
        <v>0.8</v>
      </c>
      <c r="F149">
        <v>0.9</v>
      </c>
      <c r="G149">
        <v>0.8</v>
      </c>
      <c r="H149">
        <v>0.7</v>
      </c>
      <c r="I149">
        <v>1</v>
      </c>
      <c r="J149">
        <v>0.8</v>
      </c>
      <c r="L149" s="1">
        <f>AVERAGE(Notas[[#This Row],[Nota 1]:[Nota 10]])</f>
        <v>0.8222222222222223</v>
      </c>
    </row>
    <row r="150" spans="1:12" x14ac:dyDescent="0.3">
      <c r="A150" t="s">
        <v>165</v>
      </c>
      <c r="B150">
        <v>0.9</v>
      </c>
      <c r="C150">
        <v>0.9</v>
      </c>
      <c r="D150">
        <v>0.8</v>
      </c>
      <c r="E150">
        <v>0.7</v>
      </c>
      <c r="F150">
        <v>0.6</v>
      </c>
      <c r="G150">
        <v>0.85</v>
      </c>
      <c r="H150">
        <v>1</v>
      </c>
      <c r="I150">
        <v>0.6</v>
      </c>
      <c r="J150">
        <v>1</v>
      </c>
      <c r="K150">
        <v>0.7</v>
      </c>
      <c r="L150" s="1">
        <f>AVERAGE(Notas[[#This Row],[Nota 1]:[Nota 10]])</f>
        <v>0.80499999999999994</v>
      </c>
    </row>
    <row r="151" spans="1:12" x14ac:dyDescent="0.3">
      <c r="A151" t="s">
        <v>166</v>
      </c>
      <c r="B151">
        <v>0.8</v>
      </c>
      <c r="C151">
        <v>0.9</v>
      </c>
      <c r="D151">
        <v>0.7</v>
      </c>
      <c r="E151">
        <v>0.8</v>
      </c>
      <c r="F151">
        <v>0.85</v>
      </c>
      <c r="G151">
        <v>0.9</v>
      </c>
      <c r="H151">
        <v>0.85</v>
      </c>
      <c r="I151">
        <v>0.7</v>
      </c>
      <c r="J151">
        <v>0.7</v>
      </c>
      <c r="K151">
        <v>0.95</v>
      </c>
      <c r="L151" s="1">
        <f>AVERAGE(Notas[[#This Row],[Nota 1]:[Nota 10]])</f>
        <v>0.81500000000000006</v>
      </c>
    </row>
    <row r="152" spans="1:12" x14ac:dyDescent="0.3">
      <c r="A152" t="s">
        <v>167</v>
      </c>
      <c r="B152">
        <v>0.7</v>
      </c>
      <c r="C152">
        <v>0.7</v>
      </c>
      <c r="D152">
        <v>0.7</v>
      </c>
      <c r="L152" s="1">
        <f>AVERAGE(Notas[[#This Row],[Nota 1]:[Nota 10]])</f>
        <v>0.69999999999999984</v>
      </c>
    </row>
    <row r="153" spans="1:12" x14ac:dyDescent="0.3">
      <c r="A153" t="s">
        <v>168</v>
      </c>
      <c r="B153">
        <v>0.6</v>
      </c>
      <c r="C153">
        <v>0.6</v>
      </c>
      <c r="D153">
        <v>0.8</v>
      </c>
      <c r="E153">
        <v>0.6</v>
      </c>
      <c r="L153" s="1">
        <f>AVERAGE(Notas[[#This Row],[Nota 1]:[Nota 10]])</f>
        <v>0.65</v>
      </c>
    </row>
    <row r="154" spans="1:12" x14ac:dyDescent="0.3">
      <c r="A154" t="s">
        <v>169</v>
      </c>
      <c r="B154">
        <v>0.9</v>
      </c>
      <c r="C154">
        <v>0.8</v>
      </c>
      <c r="D154">
        <v>0.6</v>
      </c>
      <c r="E154">
        <v>0.7</v>
      </c>
      <c r="F154">
        <v>0.6</v>
      </c>
      <c r="G154">
        <v>0.8</v>
      </c>
      <c r="L154" s="1">
        <f>AVERAGE(Notas[[#This Row],[Nota 1]:[Nota 10]])</f>
        <v>0.73333333333333339</v>
      </c>
    </row>
    <row r="155" spans="1:12" x14ac:dyDescent="0.3">
      <c r="A155" t="s">
        <v>170</v>
      </c>
      <c r="B155">
        <v>0.9</v>
      </c>
      <c r="C155">
        <v>0.7</v>
      </c>
      <c r="D155">
        <v>0.7</v>
      </c>
      <c r="E155">
        <v>0.7</v>
      </c>
      <c r="F155">
        <v>0.7</v>
      </c>
      <c r="L155" s="1">
        <f>AVERAGE(Notas[[#This Row],[Nota 1]:[Nota 10]])</f>
        <v>0.74</v>
      </c>
    </row>
    <row r="156" spans="1:12" x14ac:dyDescent="0.3">
      <c r="A156" t="s">
        <v>171</v>
      </c>
      <c r="B156">
        <v>0.9</v>
      </c>
      <c r="C156">
        <v>0.7</v>
      </c>
      <c r="L156" s="1">
        <f>AVERAGE(Notas[[#This Row],[Nota 1]:[Nota 10]])</f>
        <v>0.8</v>
      </c>
    </row>
    <row r="157" spans="1:12" x14ac:dyDescent="0.3">
      <c r="A157" t="s">
        <v>172</v>
      </c>
      <c r="B157">
        <v>0.85</v>
      </c>
      <c r="C157">
        <v>0.6</v>
      </c>
      <c r="D157">
        <v>0.7</v>
      </c>
      <c r="E157">
        <v>0.8</v>
      </c>
      <c r="F157">
        <v>1</v>
      </c>
      <c r="L157" s="1">
        <f>AVERAGE(Notas[[#This Row],[Nota 1]:[Nota 10]])</f>
        <v>0.79</v>
      </c>
    </row>
    <row r="158" spans="1:12" x14ac:dyDescent="0.3">
      <c r="A158" t="s">
        <v>173</v>
      </c>
      <c r="B158">
        <v>0.7</v>
      </c>
      <c r="C158">
        <v>0.7</v>
      </c>
      <c r="D158">
        <v>0.7</v>
      </c>
      <c r="E158">
        <v>0.9</v>
      </c>
      <c r="F158">
        <v>0.6</v>
      </c>
      <c r="G158">
        <v>0.7</v>
      </c>
      <c r="H158">
        <v>0.5</v>
      </c>
      <c r="I158">
        <v>0.7</v>
      </c>
      <c r="J158">
        <v>0.6</v>
      </c>
      <c r="K158">
        <v>0.6</v>
      </c>
      <c r="L158" s="1">
        <f>AVERAGE(Notas[[#This Row],[Nota 1]:[Nota 10]])</f>
        <v>0.66999999999999993</v>
      </c>
    </row>
    <row r="159" spans="1:12" x14ac:dyDescent="0.3">
      <c r="A159" t="s">
        <v>174</v>
      </c>
      <c r="B159">
        <v>1</v>
      </c>
      <c r="C159">
        <v>0.8</v>
      </c>
      <c r="D159">
        <v>0.9</v>
      </c>
      <c r="L159" s="1">
        <f>AVERAGE(Notas[[#This Row],[Nota 1]:[Nota 10]])</f>
        <v>0.9</v>
      </c>
    </row>
    <row r="160" spans="1:12" x14ac:dyDescent="0.3">
      <c r="A160" t="s">
        <v>175</v>
      </c>
      <c r="B160">
        <v>0.9</v>
      </c>
      <c r="C160">
        <v>0.8</v>
      </c>
      <c r="D160">
        <v>0.6</v>
      </c>
      <c r="E160">
        <v>0.7</v>
      </c>
      <c r="F160">
        <v>0.6</v>
      </c>
      <c r="G160">
        <v>0.7</v>
      </c>
      <c r="H160">
        <v>0.9</v>
      </c>
      <c r="L160" s="1">
        <f>AVERAGE(Notas[[#This Row],[Nota 1]:[Nota 10]])</f>
        <v>0.74285714285714288</v>
      </c>
    </row>
    <row r="161" spans="1:12" x14ac:dyDescent="0.3">
      <c r="A161" t="s">
        <v>176</v>
      </c>
      <c r="B161">
        <v>0.7</v>
      </c>
      <c r="C161">
        <v>0.7</v>
      </c>
      <c r="D161">
        <v>0.7</v>
      </c>
      <c r="E161">
        <v>0.6</v>
      </c>
      <c r="F161">
        <v>0.8</v>
      </c>
      <c r="G161">
        <v>0.6</v>
      </c>
      <c r="H161">
        <v>0.7</v>
      </c>
      <c r="I161">
        <v>0.6</v>
      </c>
      <c r="J161">
        <v>0.7</v>
      </c>
      <c r="L161" s="1">
        <f>AVERAGE(Notas[[#This Row],[Nota 1]:[Nota 10]])</f>
        <v>0.6777777777777777</v>
      </c>
    </row>
    <row r="162" spans="1:12" x14ac:dyDescent="0.3">
      <c r="A162" t="s">
        <v>177</v>
      </c>
      <c r="B162">
        <v>0.9</v>
      </c>
      <c r="C162">
        <v>1</v>
      </c>
      <c r="L162" s="1">
        <f>AVERAGE(Notas[[#This Row],[Nota 1]:[Nota 10]])</f>
        <v>0.95</v>
      </c>
    </row>
    <row r="163" spans="1:12" x14ac:dyDescent="0.3">
      <c r="A163" t="s">
        <v>178</v>
      </c>
      <c r="B163">
        <v>0.9</v>
      </c>
      <c r="C163">
        <v>1</v>
      </c>
      <c r="D163">
        <v>0.7</v>
      </c>
      <c r="L163" s="1">
        <f>AVERAGE(Notas[[#This Row],[Nota 1]:[Nota 10]])</f>
        <v>0.86666666666666659</v>
      </c>
    </row>
    <row r="164" spans="1:12" x14ac:dyDescent="0.3">
      <c r="A164" t="s">
        <v>179</v>
      </c>
      <c r="B164">
        <v>0.9</v>
      </c>
      <c r="C164">
        <v>0.9</v>
      </c>
      <c r="D164">
        <v>0.9</v>
      </c>
      <c r="E164">
        <v>0.8</v>
      </c>
      <c r="F164">
        <v>0.7</v>
      </c>
      <c r="L164" s="1">
        <f>AVERAGE(Notas[[#This Row],[Nota 1]:[Nota 10]])</f>
        <v>0.84000000000000008</v>
      </c>
    </row>
    <row r="165" spans="1:12" x14ac:dyDescent="0.3">
      <c r="A165" t="s">
        <v>180</v>
      </c>
      <c r="B165">
        <v>0.6</v>
      </c>
      <c r="C165">
        <v>0.8</v>
      </c>
      <c r="D165">
        <v>0.9</v>
      </c>
      <c r="E165">
        <v>0.7</v>
      </c>
      <c r="F165">
        <v>0.8</v>
      </c>
      <c r="L165" s="1">
        <f>AVERAGE(Notas[[#This Row],[Nota 1]:[Nota 10]])</f>
        <v>0.76</v>
      </c>
    </row>
    <row r="166" spans="1:12" x14ac:dyDescent="0.3">
      <c r="A166" t="s">
        <v>181</v>
      </c>
      <c r="B166">
        <v>0.9</v>
      </c>
      <c r="C166">
        <v>0.8</v>
      </c>
      <c r="D166">
        <v>0.7</v>
      </c>
      <c r="E166">
        <v>1</v>
      </c>
      <c r="F166">
        <v>0.9</v>
      </c>
      <c r="G166">
        <v>0.6</v>
      </c>
      <c r="H166">
        <v>0.6</v>
      </c>
      <c r="I166">
        <v>0.9</v>
      </c>
      <c r="J166">
        <v>0.9</v>
      </c>
      <c r="K166">
        <v>0.8</v>
      </c>
      <c r="L166" s="1">
        <f>AVERAGE(Notas[[#This Row],[Nota 1]:[Nota 10]])</f>
        <v>0.81000000000000016</v>
      </c>
    </row>
    <row r="167" spans="1:12" x14ac:dyDescent="0.3">
      <c r="A167" t="s">
        <v>182</v>
      </c>
      <c r="B167">
        <v>0.7</v>
      </c>
      <c r="C167">
        <v>0.7</v>
      </c>
      <c r="D167">
        <v>0.6</v>
      </c>
      <c r="E167">
        <v>0.7</v>
      </c>
      <c r="F167">
        <v>0.7</v>
      </c>
      <c r="G167">
        <v>0.8</v>
      </c>
      <c r="H167">
        <v>0.7</v>
      </c>
      <c r="I167">
        <v>0.85</v>
      </c>
      <c r="J167">
        <v>0.7</v>
      </c>
      <c r="K167">
        <v>0.5</v>
      </c>
      <c r="L167" s="1">
        <f>AVERAGE(Notas[[#This Row],[Nota 1]:[Nota 10]])</f>
        <v>0.69500000000000006</v>
      </c>
    </row>
    <row r="168" spans="1:12" x14ac:dyDescent="0.3">
      <c r="A168" t="s">
        <v>183</v>
      </c>
      <c r="B168">
        <v>0.9</v>
      </c>
      <c r="C168">
        <v>0.7</v>
      </c>
      <c r="D168">
        <v>0.8</v>
      </c>
      <c r="E168">
        <v>0.7</v>
      </c>
      <c r="F168">
        <v>0.6</v>
      </c>
      <c r="G168">
        <v>0.7</v>
      </c>
      <c r="H168">
        <v>0.7</v>
      </c>
      <c r="I168">
        <v>0.85</v>
      </c>
      <c r="J168">
        <v>0.6</v>
      </c>
      <c r="K168">
        <v>0.8</v>
      </c>
      <c r="L168" s="1">
        <f>AVERAGE(Notas[[#This Row],[Nota 1]:[Nota 10]])</f>
        <v>0.73499999999999999</v>
      </c>
    </row>
    <row r="169" spans="1:12" x14ac:dyDescent="0.3">
      <c r="A169" t="s">
        <v>184</v>
      </c>
      <c r="B169">
        <v>0.95</v>
      </c>
      <c r="C169">
        <v>1</v>
      </c>
      <c r="D169">
        <v>0.7</v>
      </c>
      <c r="L169" s="1">
        <f>AVERAGE(Notas[[#This Row],[Nota 1]:[Nota 10]])</f>
        <v>0.8833333333333333</v>
      </c>
    </row>
    <row r="170" spans="1:12" x14ac:dyDescent="0.3">
      <c r="A170" t="s">
        <v>185</v>
      </c>
      <c r="B170">
        <v>0.7</v>
      </c>
      <c r="L170" s="1">
        <f>AVERAGE(Notas[[#This Row],[Nota 1]:[Nota 10]])</f>
        <v>0.7</v>
      </c>
    </row>
    <row r="171" spans="1:12" x14ac:dyDescent="0.3">
      <c r="A171" t="s">
        <v>186</v>
      </c>
      <c r="B171">
        <v>0.8</v>
      </c>
      <c r="L171" s="1">
        <f>AVERAGE(Notas[[#This Row],[Nota 1]:[Nota 10]])</f>
        <v>0.8</v>
      </c>
    </row>
    <row r="172" spans="1:12" x14ac:dyDescent="0.3">
      <c r="A172" t="s">
        <v>187</v>
      </c>
      <c r="B172">
        <v>0.7</v>
      </c>
      <c r="C172">
        <v>0.7</v>
      </c>
      <c r="D172">
        <v>0.7</v>
      </c>
      <c r="E172">
        <v>0.8</v>
      </c>
      <c r="F172">
        <v>0.9</v>
      </c>
      <c r="G172">
        <v>0.8</v>
      </c>
      <c r="H172">
        <v>0.8</v>
      </c>
      <c r="I172">
        <v>0.7</v>
      </c>
      <c r="J172">
        <v>0.7</v>
      </c>
      <c r="L172" s="1">
        <f>AVERAGE(Notas[[#This Row],[Nota 1]:[Nota 10]])</f>
        <v>0.75555555555555554</v>
      </c>
    </row>
    <row r="173" spans="1:12" x14ac:dyDescent="0.3">
      <c r="A173" t="s">
        <v>188</v>
      </c>
      <c r="B173">
        <v>0.8</v>
      </c>
      <c r="C173">
        <v>0.9</v>
      </c>
      <c r="D173">
        <v>0.7</v>
      </c>
      <c r="L173" s="1">
        <f>AVERAGE(Notas[[#This Row],[Nota 1]:[Nota 10]])</f>
        <v>0.80000000000000016</v>
      </c>
    </row>
    <row r="174" spans="1:12" x14ac:dyDescent="0.3">
      <c r="A174" t="s">
        <v>189</v>
      </c>
      <c r="B174">
        <v>0.8</v>
      </c>
      <c r="C174">
        <v>0.9</v>
      </c>
      <c r="D174">
        <v>0.7</v>
      </c>
      <c r="E174">
        <v>0.7</v>
      </c>
      <c r="L174" s="1">
        <f>AVERAGE(Notas[[#This Row],[Nota 1]:[Nota 10]])</f>
        <v>0.77500000000000013</v>
      </c>
    </row>
    <row r="175" spans="1:12" x14ac:dyDescent="0.3">
      <c r="A175" t="s">
        <v>190</v>
      </c>
      <c r="B175">
        <v>0.7</v>
      </c>
      <c r="C175">
        <v>0.9</v>
      </c>
      <c r="D175">
        <v>0.8</v>
      </c>
      <c r="L175" s="1">
        <f>AVERAGE(Notas[[#This Row],[Nota 1]:[Nota 10]])</f>
        <v>0.80000000000000016</v>
      </c>
    </row>
    <row r="176" spans="1:12" x14ac:dyDescent="0.3">
      <c r="A176" t="s">
        <v>191</v>
      </c>
      <c r="B176">
        <v>1</v>
      </c>
      <c r="C176">
        <v>0.7</v>
      </c>
      <c r="L176" s="1">
        <f>AVERAGE(Notas[[#This Row],[Nota 1]:[Nota 10]])</f>
        <v>0.85</v>
      </c>
    </row>
    <row r="177" spans="1:12" x14ac:dyDescent="0.3">
      <c r="A177" t="s">
        <v>192</v>
      </c>
      <c r="B177">
        <v>0.8</v>
      </c>
      <c r="C177">
        <v>0.9</v>
      </c>
      <c r="D177">
        <v>0.7</v>
      </c>
      <c r="E177">
        <v>0.85</v>
      </c>
      <c r="L177" s="1">
        <f>AVERAGE(Notas[[#This Row],[Nota 1]:[Nota 10]])</f>
        <v>0.81250000000000011</v>
      </c>
    </row>
    <row r="178" spans="1:12" x14ac:dyDescent="0.3">
      <c r="A178" t="s">
        <v>193</v>
      </c>
      <c r="B178">
        <v>0.7</v>
      </c>
      <c r="C178">
        <v>0.7</v>
      </c>
      <c r="D178">
        <v>0.3</v>
      </c>
      <c r="E178">
        <v>0.7</v>
      </c>
      <c r="F178">
        <v>0.6</v>
      </c>
      <c r="G178">
        <v>0.9</v>
      </c>
      <c r="H178">
        <v>0.6</v>
      </c>
      <c r="I178">
        <v>0.6</v>
      </c>
      <c r="J178">
        <v>0.6</v>
      </c>
      <c r="K178">
        <v>0.6</v>
      </c>
      <c r="L178" s="1">
        <f>AVERAGE(Notas[[#This Row],[Nota 1]:[Nota 10]])</f>
        <v>0.62999999999999989</v>
      </c>
    </row>
    <row r="179" spans="1:12" x14ac:dyDescent="0.3">
      <c r="A179" t="s">
        <v>194</v>
      </c>
      <c r="B179">
        <v>0.7</v>
      </c>
      <c r="L179" s="1">
        <f>AVERAGE(Notas[[#This Row],[Nota 1]:[Nota 10]])</f>
        <v>0.7</v>
      </c>
    </row>
    <row r="180" spans="1:12" x14ac:dyDescent="0.3">
      <c r="A180" t="s">
        <v>195</v>
      </c>
      <c r="B180">
        <v>0.75</v>
      </c>
      <c r="L180" s="1">
        <f>AVERAGE(Notas[[#This Row],[Nota 1]:[Nota 10]])</f>
        <v>0.75</v>
      </c>
    </row>
    <row r="181" spans="1:12" x14ac:dyDescent="0.3">
      <c r="A181" t="s">
        <v>196</v>
      </c>
      <c r="B181">
        <v>0.75</v>
      </c>
      <c r="C181">
        <v>0.9</v>
      </c>
      <c r="D181">
        <v>0.7</v>
      </c>
      <c r="E181">
        <v>0.7</v>
      </c>
      <c r="F181">
        <v>0.6</v>
      </c>
      <c r="L181" s="1">
        <f>AVERAGE(Notas[[#This Row],[Nota 1]:[Nota 10]])</f>
        <v>0.73</v>
      </c>
    </row>
    <row r="182" spans="1:12" x14ac:dyDescent="0.3">
      <c r="A182" t="s">
        <v>197</v>
      </c>
      <c r="B182">
        <v>0.7</v>
      </c>
      <c r="C182">
        <v>0.7</v>
      </c>
      <c r="D182">
        <v>0.8</v>
      </c>
      <c r="E182">
        <v>0.6</v>
      </c>
      <c r="F182">
        <v>0.8</v>
      </c>
      <c r="G182">
        <v>0.9</v>
      </c>
      <c r="H182">
        <v>0.7</v>
      </c>
      <c r="I182">
        <v>0.8</v>
      </c>
      <c r="L182" s="1">
        <f>AVERAGE(Notas[[#This Row],[Nota 1]:[Nota 10]])</f>
        <v>0.75000000000000011</v>
      </c>
    </row>
    <row r="183" spans="1:12" x14ac:dyDescent="0.3">
      <c r="A183" t="s">
        <v>198</v>
      </c>
      <c r="B183">
        <v>0.7</v>
      </c>
      <c r="C183">
        <v>0.9</v>
      </c>
      <c r="D183">
        <v>0.85</v>
      </c>
      <c r="E183">
        <v>0.8</v>
      </c>
      <c r="F183">
        <v>0.7</v>
      </c>
      <c r="L183" s="1">
        <f>AVERAGE(Notas[[#This Row],[Nota 1]:[Nota 10]])</f>
        <v>0.79</v>
      </c>
    </row>
    <row r="184" spans="1:12" x14ac:dyDescent="0.3">
      <c r="A184" t="s">
        <v>199</v>
      </c>
      <c r="B184">
        <v>0.7</v>
      </c>
      <c r="C184">
        <v>0.7</v>
      </c>
      <c r="D184">
        <v>0.8</v>
      </c>
      <c r="E184">
        <v>0.8</v>
      </c>
      <c r="F184">
        <v>0.6</v>
      </c>
      <c r="G184">
        <v>0.8</v>
      </c>
      <c r="H184">
        <v>1</v>
      </c>
      <c r="L184" s="1">
        <f>AVERAGE(Notas[[#This Row],[Nota 1]:[Nota 10]])</f>
        <v>0.77142857142857146</v>
      </c>
    </row>
    <row r="185" spans="1:12" x14ac:dyDescent="0.3">
      <c r="A185" t="s">
        <v>200</v>
      </c>
      <c r="B185">
        <v>0.8</v>
      </c>
      <c r="C185">
        <v>0.8</v>
      </c>
      <c r="D185">
        <v>0.7</v>
      </c>
      <c r="E185">
        <v>0.8</v>
      </c>
      <c r="F185">
        <v>0.85</v>
      </c>
      <c r="G185">
        <v>0.85</v>
      </c>
      <c r="H185">
        <v>0.8</v>
      </c>
      <c r="I185">
        <v>0.8</v>
      </c>
      <c r="J185">
        <v>0.8</v>
      </c>
      <c r="K185">
        <v>0.85</v>
      </c>
      <c r="L185" s="1">
        <f>AVERAGE(Notas[[#This Row],[Nota 1]:[Nota 10]])</f>
        <v>0.80499999999999994</v>
      </c>
    </row>
    <row r="186" spans="1:12" x14ac:dyDescent="0.3">
      <c r="A186" t="s">
        <v>201</v>
      </c>
      <c r="B186">
        <v>0.6</v>
      </c>
      <c r="C186">
        <v>0.7</v>
      </c>
      <c r="D186">
        <v>0.6</v>
      </c>
      <c r="E186">
        <v>0.7</v>
      </c>
      <c r="L186" s="1">
        <f>AVERAGE(Notas[[#This Row],[Nota 1]:[Nota 10]])</f>
        <v>0.64999999999999991</v>
      </c>
    </row>
    <row r="187" spans="1:12" x14ac:dyDescent="0.3">
      <c r="A187" t="s">
        <v>202</v>
      </c>
      <c r="B187">
        <v>0.7</v>
      </c>
      <c r="C187">
        <v>0.9</v>
      </c>
      <c r="D187">
        <v>0.8</v>
      </c>
      <c r="E187">
        <v>0.9</v>
      </c>
      <c r="F187">
        <v>0.6</v>
      </c>
      <c r="G187">
        <v>0.95</v>
      </c>
      <c r="H187">
        <v>0.6</v>
      </c>
      <c r="I187">
        <v>0.7</v>
      </c>
      <c r="J187">
        <v>0.8</v>
      </c>
      <c r="K187">
        <v>0.7</v>
      </c>
      <c r="L187" s="1">
        <f>AVERAGE(Notas[[#This Row],[Nota 1]:[Nota 10]])</f>
        <v>0.76500000000000001</v>
      </c>
    </row>
    <row r="188" spans="1:12" x14ac:dyDescent="0.3">
      <c r="A188" t="s">
        <v>203</v>
      </c>
      <c r="B188">
        <v>0.9</v>
      </c>
      <c r="C188">
        <v>0.7</v>
      </c>
      <c r="D188">
        <v>1</v>
      </c>
      <c r="E188">
        <v>0.7</v>
      </c>
      <c r="F188">
        <v>0.7</v>
      </c>
      <c r="G188">
        <v>0.7</v>
      </c>
      <c r="H188">
        <v>1</v>
      </c>
      <c r="I188">
        <v>0.9</v>
      </c>
      <c r="J188">
        <v>0.7</v>
      </c>
      <c r="K188">
        <v>0.9</v>
      </c>
      <c r="L188" s="1">
        <f>AVERAGE(Notas[[#This Row],[Nota 1]:[Nota 10]])</f>
        <v>0.82000000000000006</v>
      </c>
    </row>
    <row r="189" spans="1:12" x14ac:dyDescent="0.3">
      <c r="A189" t="s">
        <v>204</v>
      </c>
      <c r="B189">
        <v>0.8</v>
      </c>
      <c r="C189">
        <v>0.8</v>
      </c>
      <c r="D189">
        <v>0.85</v>
      </c>
      <c r="E189">
        <v>0.5</v>
      </c>
      <c r="F189">
        <v>0.5</v>
      </c>
      <c r="G189">
        <v>0.9</v>
      </c>
      <c r="H189">
        <v>0.6</v>
      </c>
      <c r="I189">
        <v>0.9</v>
      </c>
      <c r="J189">
        <v>0.6</v>
      </c>
      <c r="K189">
        <v>0.5</v>
      </c>
      <c r="L189" s="1">
        <f>AVERAGE(Notas[[#This Row],[Nota 1]:[Nota 10]])</f>
        <v>0.69500000000000006</v>
      </c>
    </row>
    <row r="190" spans="1:12" x14ac:dyDescent="0.3">
      <c r="A190" t="s">
        <v>205</v>
      </c>
      <c r="B190">
        <v>0.65</v>
      </c>
      <c r="L190" s="1">
        <f>AVERAGE(Notas[[#This Row],[Nota 1]:[Nota 10]])</f>
        <v>0.65</v>
      </c>
    </row>
    <row r="191" spans="1:12" x14ac:dyDescent="0.3">
      <c r="A191" t="s">
        <v>206</v>
      </c>
      <c r="B191">
        <v>0.75</v>
      </c>
      <c r="C191">
        <v>0.7</v>
      </c>
      <c r="D191">
        <v>0.8</v>
      </c>
      <c r="E191">
        <v>0.85</v>
      </c>
      <c r="F191">
        <v>0.8</v>
      </c>
      <c r="L191" s="1">
        <f>AVERAGE(Notas[[#This Row],[Nota 1]:[Nota 10]])</f>
        <v>0.78</v>
      </c>
    </row>
    <row r="192" spans="1:12" x14ac:dyDescent="0.3">
      <c r="A192" t="s">
        <v>207</v>
      </c>
      <c r="B192">
        <v>0.7</v>
      </c>
      <c r="C192">
        <v>0.8</v>
      </c>
      <c r="D192">
        <v>0.75</v>
      </c>
      <c r="E192">
        <v>0.6</v>
      </c>
      <c r="F192">
        <v>0.8</v>
      </c>
      <c r="G192">
        <v>0.85</v>
      </c>
      <c r="H192">
        <v>0.85</v>
      </c>
      <c r="I192">
        <v>0.6</v>
      </c>
      <c r="J192">
        <v>0.85</v>
      </c>
      <c r="K192">
        <v>0.85</v>
      </c>
      <c r="L192" s="1">
        <f>AVERAGE(Notas[[#This Row],[Nota 1]:[Nota 10]])</f>
        <v>0.7649999999999999</v>
      </c>
    </row>
    <row r="193" spans="1:12" x14ac:dyDescent="0.3">
      <c r="A193" t="s">
        <v>208</v>
      </c>
      <c r="B193">
        <v>0.9</v>
      </c>
      <c r="C193">
        <v>0.6</v>
      </c>
      <c r="D193">
        <v>0.7</v>
      </c>
      <c r="E193">
        <v>0.6</v>
      </c>
      <c r="L193" s="1">
        <f>AVERAGE(Notas[[#This Row],[Nota 1]:[Nota 10]])</f>
        <v>0.70000000000000007</v>
      </c>
    </row>
    <row r="194" spans="1:12" x14ac:dyDescent="0.3">
      <c r="A194" t="s">
        <v>209</v>
      </c>
      <c r="B194">
        <v>0.7</v>
      </c>
      <c r="C194">
        <v>0.8</v>
      </c>
      <c r="D194">
        <v>1</v>
      </c>
      <c r="E194">
        <v>0.7</v>
      </c>
      <c r="L194" s="1">
        <f>AVERAGE(Notas[[#This Row],[Nota 1]:[Nota 10]])</f>
        <v>0.8</v>
      </c>
    </row>
    <row r="195" spans="1:12" x14ac:dyDescent="0.3">
      <c r="A195" t="s">
        <v>210</v>
      </c>
      <c r="B195">
        <v>0.8</v>
      </c>
      <c r="C195">
        <v>0.7</v>
      </c>
      <c r="D195">
        <v>0.5</v>
      </c>
      <c r="E195">
        <v>0.9</v>
      </c>
      <c r="F195">
        <v>0.5</v>
      </c>
      <c r="G195">
        <v>0.7</v>
      </c>
      <c r="H195">
        <v>0.7</v>
      </c>
      <c r="I195">
        <v>0.75</v>
      </c>
      <c r="L195" s="1">
        <f>AVERAGE(Notas[[#This Row],[Nota 1]:[Nota 10]])</f>
        <v>0.69374999999999998</v>
      </c>
    </row>
    <row r="196" spans="1:12" x14ac:dyDescent="0.3">
      <c r="A196" t="s">
        <v>211</v>
      </c>
      <c r="B196">
        <v>0.7</v>
      </c>
      <c r="C196">
        <v>0.7</v>
      </c>
      <c r="D196">
        <v>0.75</v>
      </c>
      <c r="E196">
        <v>0.9</v>
      </c>
      <c r="F196">
        <v>0.7</v>
      </c>
      <c r="G196">
        <v>0.7</v>
      </c>
      <c r="H196">
        <v>0.85</v>
      </c>
      <c r="I196">
        <v>0.7</v>
      </c>
      <c r="L196" s="1">
        <f>AVERAGE(Notas[[#This Row],[Nota 1]:[Nota 10]])</f>
        <v>0.75</v>
      </c>
    </row>
    <row r="197" spans="1:12" x14ac:dyDescent="0.3">
      <c r="A197" t="s">
        <v>196</v>
      </c>
      <c r="B197">
        <v>1</v>
      </c>
      <c r="C197">
        <v>0.7</v>
      </c>
      <c r="L197" s="1">
        <f>AVERAGE(Notas[[#This Row],[Nota 1]:[Nota 10]])</f>
        <v>0.85</v>
      </c>
    </row>
    <row r="198" spans="1:12" x14ac:dyDescent="0.3">
      <c r="A198" t="s">
        <v>212</v>
      </c>
      <c r="B198">
        <v>0.9</v>
      </c>
      <c r="C198">
        <v>0.8</v>
      </c>
      <c r="L198" s="1">
        <f>AVERAGE(Notas[[#This Row],[Nota 1]:[Nota 10]])</f>
        <v>0.85000000000000009</v>
      </c>
    </row>
    <row r="199" spans="1:12" x14ac:dyDescent="0.3">
      <c r="A199" t="s">
        <v>213</v>
      </c>
      <c r="B199">
        <v>0.9</v>
      </c>
      <c r="C199">
        <v>0.7</v>
      </c>
      <c r="D199">
        <v>0.7</v>
      </c>
      <c r="L199" s="1">
        <f>AVERAGE(Notas[[#This Row],[Nota 1]:[Nota 10]])</f>
        <v>0.76666666666666661</v>
      </c>
    </row>
    <row r="200" spans="1:12" x14ac:dyDescent="0.3">
      <c r="A200" t="s">
        <v>214</v>
      </c>
      <c r="B200">
        <v>0.7</v>
      </c>
      <c r="C200">
        <v>0.7</v>
      </c>
      <c r="D200">
        <v>0.6</v>
      </c>
      <c r="E200">
        <v>0.7</v>
      </c>
      <c r="F200">
        <v>0.6</v>
      </c>
      <c r="G200">
        <v>1</v>
      </c>
      <c r="H200">
        <v>0.7</v>
      </c>
      <c r="I200">
        <v>0.7</v>
      </c>
      <c r="L200" s="1">
        <f>AVERAGE(Notas[[#This Row],[Nota 1]:[Nota 10]])</f>
        <v>0.71250000000000013</v>
      </c>
    </row>
    <row r="201" spans="1:12" x14ac:dyDescent="0.3">
      <c r="A201" t="s">
        <v>215</v>
      </c>
      <c r="B201">
        <v>0.7</v>
      </c>
      <c r="C201">
        <v>0.7</v>
      </c>
      <c r="L201" s="1">
        <f>AVERAGE(Notas[[#This Row],[Nota 1]:[Nota 10]])</f>
        <v>0.7</v>
      </c>
    </row>
    <row r="202" spans="1:12" x14ac:dyDescent="0.3">
      <c r="A202" t="s">
        <v>216</v>
      </c>
      <c r="B202">
        <v>0.5</v>
      </c>
      <c r="C202">
        <v>0.7</v>
      </c>
      <c r="D202">
        <v>0.5</v>
      </c>
      <c r="E202">
        <v>0.7</v>
      </c>
      <c r="F202">
        <v>0.8</v>
      </c>
      <c r="G202">
        <v>0.8</v>
      </c>
      <c r="H202">
        <v>0.8</v>
      </c>
      <c r="I202">
        <v>0.5</v>
      </c>
      <c r="J202">
        <v>0.5</v>
      </c>
      <c r="K202">
        <v>0.7</v>
      </c>
      <c r="L202" s="1">
        <f>AVERAGE(Notas[[#This Row],[Nota 1]:[Nota 10]])</f>
        <v>0.65</v>
      </c>
    </row>
    <row r="203" spans="1:12" x14ac:dyDescent="0.3">
      <c r="A203" t="s">
        <v>217</v>
      </c>
      <c r="B203">
        <v>0.7</v>
      </c>
      <c r="C203">
        <v>0.8</v>
      </c>
      <c r="D203">
        <v>0.7</v>
      </c>
      <c r="E203">
        <v>0.7</v>
      </c>
      <c r="F203">
        <v>0.7</v>
      </c>
      <c r="G203">
        <v>0.9</v>
      </c>
      <c r="H203">
        <v>0.6</v>
      </c>
      <c r="I203">
        <v>0.6</v>
      </c>
      <c r="J203">
        <v>0.9</v>
      </c>
      <c r="K203">
        <v>0.7</v>
      </c>
      <c r="L203" s="1">
        <f>AVERAGE(Notas[[#This Row],[Nota 1]:[Nota 10]])</f>
        <v>0.73000000000000009</v>
      </c>
    </row>
    <row r="204" spans="1:12" x14ac:dyDescent="0.3">
      <c r="A204" t="s">
        <v>218</v>
      </c>
      <c r="B204">
        <v>0.9</v>
      </c>
      <c r="C204">
        <v>0.7</v>
      </c>
      <c r="D204">
        <v>0.6</v>
      </c>
      <c r="E204">
        <v>0.65</v>
      </c>
      <c r="F204">
        <v>0.7</v>
      </c>
      <c r="L204" s="1">
        <f>AVERAGE(Notas[[#This Row],[Nota 1]:[Nota 10]])</f>
        <v>0.71</v>
      </c>
    </row>
    <row r="205" spans="1:12" x14ac:dyDescent="0.3">
      <c r="A205" t="s">
        <v>219</v>
      </c>
      <c r="B205">
        <v>0.7</v>
      </c>
      <c r="C205">
        <v>0.9</v>
      </c>
      <c r="L205" s="1">
        <f>AVERAGE(Notas[[#This Row],[Nota 1]:[Nota 10]])</f>
        <v>0.8</v>
      </c>
    </row>
    <row r="206" spans="1:12" x14ac:dyDescent="0.3">
      <c r="A206" t="s">
        <v>220</v>
      </c>
      <c r="B206">
        <v>0.7</v>
      </c>
      <c r="L206" s="1">
        <f>AVERAGE(Notas[[#This Row],[Nota 1]:[Nota 10]])</f>
        <v>0.7</v>
      </c>
    </row>
    <row r="207" spans="1:12" x14ac:dyDescent="0.3">
      <c r="A207" t="s">
        <v>221</v>
      </c>
      <c r="B207">
        <v>0.7</v>
      </c>
      <c r="C207">
        <v>0.8</v>
      </c>
      <c r="D207">
        <v>0.5</v>
      </c>
      <c r="L207" s="1">
        <f>AVERAGE(Notas[[#This Row],[Nota 1]:[Nota 10]])</f>
        <v>0.66666666666666663</v>
      </c>
    </row>
    <row r="208" spans="1:12" x14ac:dyDescent="0.3">
      <c r="A208" t="s">
        <v>222</v>
      </c>
      <c r="B208">
        <v>0.9</v>
      </c>
      <c r="L208" s="1">
        <f>AVERAGE(Notas[[#This Row],[Nota 1]:[Nota 10]])</f>
        <v>0.9</v>
      </c>
    </row>
    <row r="209" spans="1:12" x14ac:dyDescent="0.3">
      <c r="A209" t="s">
        <v>223</v>
      </c>
      <c r="B209">
        <v>1</v>
      </c>
      <c r="C209">
        <v>0.8</v>
      </c>
      <c r="D209">
        <v>1</v>
      </c>
      <c r="E209">
        <v>1</v>
      </c>
      <c r="F209">
        <v>0.85</v>
      </c>
      <c r="G209">
        <v>0.7</v>
      </c>
      <c r="H209">
        <v>0.8</v>
      </c>
      <c r="L209" s="1">
        <f>AVERAGE(Notas[[#This Row],[Nota 1]:[Nota 10]])</f>
        <v>0.87857142857142845</v>
      </c>
    </row>
    <row r="210" spans="1:12" x14ac:dyDescent="0.3">
      <c r="A210" t="s">
        <v>224</v>
      </c>
      <c r="B210">
        <v>0.7</v>
      </c>
      <c r="C210">
        <v>0.6</v>
      </c>
      <c r="D210">
        <v>0.78</v>
      </c>
      <c r="E210">
        <v>0.9</v>
      </c>
      <c r="F210">
        <v>0.6</v>
      </c>
      <c r="L210" s="1">
        <f>AVERAGE(Notas[[#This Row],[Nota 1]:[Nota 10]])</f>
        <v>0.71599999999999997</v>
      </c>
    </row>
    <row r="211" spans="1:12" x14ac:dyDescent="0.3">
      <c r="A211" t="s">
        <v>225</v>
      </c>
      <c r="B211">
        <v>0.8</v>
      </c>
      <c r="C211">
        <v>0.8</v>
      </c>
      <c r="D211">
        <v>1</v>
      </c>
      <c r="E211">
        <v>0.7</v>
      </c>
      <c r="F211">
        <v>0.9</v>
      </c>
      <c r="G211">
        <v>1</v>
      </c>
      <c r="H211">
        <v>0.6</v>
      </c>
      <c r="I211">
        <v>0.7</v>
      </c>
      <c r="L211" s="1">
        <f>AVERAGE(Notas[[#This Row],[Nota 1]:[Nota 10]])</f>
        <v>0.8125</v>
      </c>
    </row>
    <row r="212" spans="1:12" x14ac:dyDescent="0.3">
      <c r="A212" t="s">
        <v>226</v>
      </c>
      <c r="B212">
        <v>0.7</v>
      </c>
      <c r="L212" s="1">
        <f>AVERAGE(Notas[[#This Row],[Nota 1]:[Nota 10]])</f>
        <v>0.7</v>
      </c>
    </row>
    <row r="213" spans="1:12" x14ac:dyDescent="0.3">
      <c r="A213" t="s">
        <v>227</v>
      </c>
      <c r="B213">
        <v>0.6</v>
      </c>
      <c r="C213">
        <v>0.7</v>
      </c>
      <c r="D213">
        <v>0.9</v>
      </c>
      <c r="E213">
        <v>0.6</v>
      </c>
      <c r="F213">
        <v>0.5</v>
      </c>
      <c r="G213">
        <v>0.7</v>
      </c>
      <c r="H213">
        <v>0.8</v>
      </c>
      <c r="I213">
        <v>0.7</v>
      </c>
      <c r="J213">
        <v>0.8</v>
      </c>
      <c r="K213">
        <v>0.8</v>
      </c>
      <c r="L213" s="1">
        <f>AVERAGE(Notas[[#This Row],[Nota 1]:[Nota 10]])</f>
        <v>0.71</v>
      </c>
    </row>
    <row r="214" spans="1:12" x14ac:dyDescent="0.3">
      <c r="A214" t="s">
        <v>228</v>
      </c>
      <c r="B214">
        <v>0.9</v>
      </c>
      <c r="C214">
        <v>0.8</v>
      </c>
      <c r="D214">
        <v>0.7</v>
      </c>
      <c r="L214" s="1">
        <f>AVERAGE(Notas[[#This Row],[Nota 1]:[Nota 10]])</f>
        <v>0.80000000000000016</v>
      </c>
    </row>
    <row r="215" spans="1:12" x14ac:dyDescent="0.3">
      <c r="A215" t="s">
        <v>229</v>
      </c>
      <c r="B215">
        <v>0.8</v>
      </c>
      <c r="C215">
        <v>0.9</v>
      </c>
      <c r="D215">
        <v>0.7</v>
      </c>
      <c r="E215">
        <v>0.9</v>
      </c>
      <c r="F215">
        <v>0.8</v>
      </c>
      <c r="L215" s="1">
        <f>AVERAGE(Notas[[#This Row],[Nota 1]:[Nota 10]])</f>
        <v>0.82000000000000006</v>
      </c>
    </row>
    <row r="216" spans="1:12" x14ac:dyDescent="0.3">
      <c r="A216" t="s">
        <v>230</v>
      </c>
      <c r="B216">
        <v>0.5</v>
      </c>
      <c r="L216" s="1">
        <f>AVERAGE(Notas[[#This Row],[Nota 1]:[Nota 10]])</f>
        <v>0.5</v>
      </c>
    </row>
    <row r="217" spans="1:12" x14ac:dyDescent="0.3">
      <c r="A217" t="s">
        <v>231</v>
      </c>
      <c r="B217">
        <v>0.75</v>
      </c>
      <c r="C217">
        <v>0.7</v>
      </c>
      <c r="D217">
        <v>0.7</v>
      </c>
      <c r="E217">
        <v>0.9</v>
      </c>
      <c r="F217">
        <v>0.8</v>
      </c>
      <c r="G217">
        <v>0.7</v>
      </c>
      <c r="H217">
        <v>0.7</v>
      </c>
      <c r="I217">
        <v>0.85</v>
      </c>
      <c r="L217" s="1">
        <f>AVERAGE(Notas[[#This Row],[Nota 1]:[Nota 10]])</f>
        <v>0.76249999999999996</v>
      </c>
    </row>
    <row r="218" spans="1:12" x14ac:dyDescent="0.3">
      <c r="A218" t="s">
        <v>232</v>
      </c>
      <c r="B218">
        <v>0.75</v>
      </c>
      <c r="C218">
        <v>0.8</v>
      </c>
      <c r="D218">
        <v>0.6</v>
      </c>
      <c r="E218">
        <v>0.7</v>
      </c>
      <c r="F218">
        <v>0.7</v>
      </c>
      <c r="L218" s="1">
        <f>AVERAGE(Notas[[#This Row],[Nota 1]:[Nota 10]])</f>
        <v>0.71</v>
      </c>
    </row>
    <row r="219" spans="1:12" x14ac:dyDescent="0.3">
      <c r="A219" t="s">
        <v>233</v>
      </c>
      <c r="B219">
        <v>0.8</v>
      </c>
      <c r="C219">
        <v>0.8</v>
      </c>
      <c r="L219" s="1">
        <f>AVERAGE(Notas[[#This Row],[Nota 1]:[Nota 10]])</f>
        <v>0.8</v>
      </c>
    </row>
    <row r="220" spans="1:12" x14ac:dyDescent="0.3">
      <c r="A220" t="s">
        <v>234</v>
      </c>
      <c r="B220">
        <v>0.7</v>
      </c>
      <c r="C220">
        <v>0.8</v>
      </c>
      <c r="D220">
        <v>0.8</v>
      </c>
      <c r="E220">
        <v>0.7</v>
      </c>
      <c r="F220">
        <v>0.8</v>
      </c>
      <c r="G220">
        <v>0.7</v>
      </c>
      <c r="H220">
        <v>0.6</v>
      </c>
      <c r="I220">
        <v>0.7</v>
      </c>
      <c r="J220">
        <v>0.85</v>
      </c>
      <c r="K220">
        <v>0.7</v>
      </c>
      <c r="L220" s="1">
        <f>AVERAGE(Notas[[#This Row],[Nota 1]:[Nota 10]])</f>
        <v>0.73499999999999999</v>
      </c>
    </row>
    <row r="221" spans="1:12" x14ac:dyDescent="0.3">
      <c r="A221" t="s">
        <v>235</v>
      </c>
      <c r="B221">
        <v>0.6</v>
      </c>
      <c r="C221">
        <v>0.6</v>
      </c>
      <c r="D221">
        <v>0.8</v>
      </c>
      <c r="E221">
        <v>0.6</v>
      </c>
      <c r="L221" s="1">
        <f>AVERAGE(Notas[[#This Row],[Nota 1]:[Nota 10]])</f>
        <v>0.65</v>
      </c>
    </row>
    <row r="222" spans="1:12" x14ac:dyDescent="0.3">
      <c r="A222" t="s">
        <v>236</v>
      </c>
      <c r="B222">
        <v>0.8</v>
      </c>
      <c r="C222">
        <v>0.7</v>
      </c>
      <c r="L222" s="1">
        <f>AVERAGE(Notas[[#This Row],[Nota 1]:[Nota 10]])</f>
        <v>0.75</v>
      </c>
    </row>
    <row r="223" spans="1:12" x14ac:dyDescent="0.3">
      <c r="A223" t="s">
        <v>237</v>
      </c>
      <c r="B223">
        <v>0.65</v>
      </c>
      <c r="C223">
        <v>0.7</v>
      </c>
      <c r="D223">
        <v>0.5</v>
      </c>
      <c r="L223" s="1">
        <f>AVERAGE(Notas[[#This Row],[Nota 1]:[Nota 10]])</f>
        <v>0.6166666666666667</v>
      </c>
    </row>
    <row r="224" spans="1:12" x14ac:dyDescent="0.3">
      <c r="A224" t="s">
        <v>238</v>
      </c>
      <c r="B224">
        <v>1</v>
      </c>
      <c r="L224" s="1">
        <f>AVERAGE(Notas[[#This Row],[Nota 1]:[Nota 10]])</f>
        <v>1</v>
      </c>
    </row>
    <row r="225" spans="1:12" x14ac:dyDescent="0.3">
      <c r="A225" t="s">
        <v>239</v>
      </c>
      <c r="B225">
        <v>0.8</v>
      </c>
      <c r="L225" s="1">
        <f>AVERAGE(Notas[[#This Row],[Nota 1]:[Nota 10]])</f>
        <v>0.8</v>
      </c>
    </row>
    <row r="226" spans="1:12" x14ac:dyDescent="0.3">
      <c r="A226" t="s">
        <v>240</v>
      </c>
      <c r="B226">
        <v>0.6</v>
      </c>
      <c r="C226">
        <v>0.6</v>
      </c>
      <c r="D226">
        <v>0.6</v>
      </c>
      <c r="E226">
        <v>0.8</v>
      </c>
      <c r="L226" s="1">
        <f>AVERAGE(Notas[[#This Row],[Nota 1]:[Nota 10]])</f>
        <v>0.64999999999999991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8338D-7D1B-4EDB-93FB-5EB02E4E5434}">
  <dimension ref="A1:V226"/>
  <sheetViews>
    <sheetView topLeftCell="D1" zoomScale="92" workbookViewId="0">
      <selection activeCell="B10" sqref="B10"/>
    </sheetView>
  </sheetViews>
  <sheetFormatPr defaultRowHeight="14.4" x14ac:dyDescent="0.3"/>
  <cols>
    <col min="1" max="1" width="50.77734375" bestFit="1" customWidth="1"/>
    <col min="2" max="2" width="11.5546875" bestFit="1" customWidth="1"/>
    <col min="3" max="3" width="9.5546875" bestFit="1" customWidth="1"/>
    <col min="4" max="4" width="10.5546875" bestFit="1" customWidth="1"/>
    <col min="5" max="5" width="10.77734375" bestFit="1" customWidth="1"/>
    <col min="6" max="6" width="17.109375" bestFit="1" customWidth="1"/>
    <col min="7" max="7" width="7.33203125" bestFit="1" customWidth="1"/>
    <col min="8" max="8" width="8.77734375" bestFit="1" customWidth="1"/>
    <col min="9" max="9" width="8.33203125" bestFit="1" customWidth="1"/>
    <col min="10" max="10" width="9.109375" bestFit="1" customWidth="1"/>
    <col min="11" max="11" width="10.33203125" bestFit="1" customWidth="1"/>
    <col min="13" max="13" width="8.109375" bestFit="1" customWidth="1"/>
    <col min="14" max="14" width="10" bestFit="1" customWidth="1"/>
    <col min="15" max="15" width="11" bestFit="1" customWidth="1"/>
    <col min="16" max="16" width="9.88671875" bestFit="1" customWidth="1"/>
    <col min="17" max="17" width="9.109375" bestFit="1" customWidth="1"/>
  </cols>
  <sheetData>
    <row r="1" spans="1:22" x14ac:dyDescent="0.3">
      <c r="A1" t="s">
        <v>241</v>
      </c>
      <c r="B1" t="s">
        <v>242</v>
      </c>
      <c r="C1" t="s">
        <v>243</v>
      </c>
      <c r="D1" t="s">
        <v>244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1648</v>
      </c>
      <c r="K1" t="s">
        <v>250</v>
      </c>
      <c r="L1" t="s">
        <v>251</v>
      </c>
      <c r="M1" t="s">
        <v>252</v>
      </c>
      <c r="N1" t="s">
        <v>253</v>
      </c>
      <c r="O1" t="s">
        <v>254</v>
      </c>
      <c r="P1" t="s">
        <v>255</v>
      </c>
      <c r="Q1" t="s">
        <v>256</v>
      </c>
      <c r="T1" s="14" t="s">
        <v>6</v>
      </c>
    </row>
    <row r="2" spans="1:22" x14ac:dyDescent="0.3">
      <c r="A2" t="s">
        <v>6</v>
      </c>
      <c r="B2">
        <v>1</v>
      </c>
      <c r="C2">
        <v>1</v>
      </c>
      <c r="D2">
        <v>1</v>
      </c>
      <c r="E2">
        <v>1</v>
      </c>
      <c r="S2" t="str" cm="1">
        <f t="array" ref="S2:V146">_xlfn._xlws.FILTER(A1:Q145, A2:Q2=1)</f>
        <v>Animação</v>
      </c>
      <c r="T2" t="str">
        <v>Família</v>
      </c>
      <c r="U2" t="str">
        <v>Aventura</v>
      </c>
      <c r="V2" t="str">
        <v>Comédia</v>
      </c>
    </row>
    <row r="3" spans="1:22" x14ac:dyDescent="0.3">
      <c r="A3" t="s">
        <v>8</v>
      </c>
      <c r="D3">
        <v>1</v>
      </c>
      <c r="F3">
        <v>1</v>
      </c>
      <c r="G3">
        <v>1</v>
      </c>
      <c r="S3">
        <v>1</v>
      </c>
      <c r="T3">
        <v>1</v>
      </c>
      <c r="U3">
        <v>1</v>
      </c>
      <c r="V3">
        <v>1</v>
      </c>
    </row>
    <row r="4" spans="1:22" x14ac:dyDescent="0.3">
      <c r="A4" t="s">
        <v>10</v>
      </c>
      <c r="B4">
        <v>1</v>
      </c>
      <c r="C4">
        <v>1</v>
      </c>
      <c r="D4">
        <v>1</v>
      </c>
      <c r="E4">
        <v>1</v>
      </c>
      <c r="H4">
        <v>1</v>
      </c>
      <c r="S4">
        <v>0</v>
      </c>
      <c r="T4">
        <v>0</v>
      </c>
      <c r="U4">
        <v>1</v>
      </c>
      <c r="V4">
        <v>0</v>
      </c>
    </row>
    <row r="5" spans="1:22" x14ac:dyDescent="0.3">
      <c r="A5" t="s">
        <v>11</v>
      </c>
      <c r="E5">
        <v>1</v>
      </c>
      <c r="G5">
        <v>1</v>
      </c>
      <c r="I5">
        <v>1</v>
      </c>
      <c r="J5">
        <v>1</v>
      </c>
      <c r="S5">
        <v>1</v>
      </c>
      <c r="T5">
        <v>1</v>
      </c>
      <c r="U5">
        <v>1</v>
      </c>
      <c r="V5">
        <v>1</v>
      </c>
    </row>
    <row r="6" spans="1:22" x14ac:dyDescent="0.3">
      <c r="A6" t="s">
        <v>13</v>
      </c>
      <c r="C6">
        <v>1</v>
      </c>
      <c r="E6">
        <v>1</v>
      </c>
      <c r="K6">
        <v>1</v>
      </c>
      <c r="S6">
        <v>0</v>
      </c>
      <c r="T6">
        <v>0</v>
      </c>
      <c r="U6">
        <v>0</v>
      </c>
      <c r="V6">
        <v>1</v>
      </c>
    </row>
    <row r="7" spans="1:22" x14ac:dyDescent="0.3">
      <c r="A7" t="s">
        <v>14</v>
      </c>
      <c r="D7">
        <v>1</v>
      </c>
      <c r="F7">
        <v>1</v>
      </c>
      <c r="G7">
        <v>1</v>
      </c>
      <c r="S7">
        <v>0</v>
      </c>
      <c r="T7">
        <v>1</v>
      </c>
      <c r="U7">
        <v>0</v>
      </c>
      <c r="V7">
        <v>1</v>
      </c>
    </row>
    <row r="8" spans="1:22" x14ac:dyDescent="0.3">
      <c r="A8" t="s">
        <v>16</v>
      </c>
      <c r="G8">
        <v>1</v>
      </c>
      <c r="H8">
        <v>1</v>
      </c>
      <c r="L8">
        <v>1</v>
      </c>
      <c r="S8">
        <v>0</v>
      </c>
      <c r="T8">
        <v>0</v>
      </c>
      <c r="U8">
        <v>1</v>
      </c>
      <c r="V8">
        <v>0</v>
      </c>
    </row>
    <row r="9" spans="1:22" x14ac:dyDescent="0.3">
      <c r="A9" t="s">
        <v>18</v>
      </c>
      <c r="B9">
        <v>1</v>
      </c>
      <c r="C9">
        <v>1</v>
      </c>
      <c r="E9">
        <v>1</v>
      </c>
      <c r="G9">
        <v>1</v>
      </c>
      <c r="K9">
        <v>1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19</v>
      </c>
      <c r="M10">
        <v>1</v>
      </c>
      <c r="S10">
        <v>1</v>
      </c>
      <c r="T10">
        <v>1</v>
      </c>
      <c r="U10">
        <v>0</v>
      </c>
      <c r="V10">
        <v>1</v>
      </c>
    </row>
    <row r="11" spans="1:22" x14ac:dyDescent="0.3">
      <c r="A11" t="s">
        <v>20</v>
      </c>
      <c r="E11">
        <v>1</v>
      </c>
      <c r="G11">
        <v>1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21</v>
      </c>
      <c r="D12">
        <v>1</v>
      </c>
      <c r="F12">
        <v>1</v>
      </c>
      <c r="S12">
        <v>0</v>
      </c>
      <c r="T12">
        <v>0</v>
      </c>
      <c r="U12">
        <v>0</v>
      </c>
      <c r="V12">
        <v>1</v>
      </c>
    </row>
    <row r="13" spans="1:22" x14ac:dyDescent="0.3">
      <c r="A13" t="s">
        <v>22</v>
      </c>
      <c r="D13">
        <v>1</v>
      </c>
      <c r="F13">
        <v>1</v>
      </c>
      <c r="G13">
        <v>1</v>
      </c>
      <c r="S13">
        <v>0</v>
      </c>
      <c r="T13">
        <v>0</v>
      </c>
      <c r="U13">
        <v>1</v>
      </c>
      <c r="V13">
        <v>0</v>
      </c>
    </row>
    <row r="14" spans="1:22" x14ac:dyDescent="0.3">
      <c r="A14" t="s">
        <v>24</v>
      </c>
      <c r="G14">
        <v>1</v>
      </c>
      <c r="I14">
        <v>1</v>
      </c>
      <c r="J14">
        <v>1</v>
      </c>
      <c r="S14">
        <v>0</v>
      </c>
      <c r="T14">
        <v>0</v>
      </c>
      <c r="U14">
        <v>1</v>
      </c>
      <c r="V14">
        <v>0</v>
      </c>
    </row>
    <row r="15" spans="1:22" x14ac:dyDescent="0.3">
      <c r="A15" t="s">
        <v>25</v>
      </c>
      <c r="M15">
        <v>1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26</v>
      </c>
      <c r="B16">
        <v>1</v>
      </c>
      <c r="C16">
        <v>1</v>
      </c>
      <c r="D16">
        <v>1</v>
      </c>
      <c r="E16">
        <v>1</v>
      </c>
      <c r="S16">
        <v>0</v>
      </c>
      <c r="T16">
        <v>0</v>
      </c>
      <c r="U16">
        <v>0</v>
      </c>
      <c r="V16">
        <v>0</v>
      </c>
    </row>
    <row r="17" spans="1:22" x14ac:dyDescent="0.3">
      <c r="A17" t="s">
        <v>27</v>
      </c>
      <c r="B17">
        <v>1</v>
      </c>
      <c r="C17">
        <v>1</v>
      </c>
      <c r="D17">
        <v>1</v>
      </c>
      <c r="E17">
        <v>1</v>
      </c>
      <c r="G17">
        <v>1</v>
      </c>
      <c r="S17">
        <v>1</v>
      </c>
      <c r="T17">
        <v>1</v>
      </c>
      <c r="U17">
        <v>1</v>
      </c>
      <c r="V17">
        <v>1</v>
      </c>
    </row>
    <row r="18" spans="1:22" x14ac:dyDescent="0.3">
      <c r="A18" t="s">
        <v>28</v>
      </c>
      <c r="F18">
        <v>1</v>
      </c>
      <c r="G18">
        <v>1</v>
      </c>
      <c r="M18">
        <v>1</v>
      </c>
      <c r="S18">
        <v>1</v>
      </c>
      <c r="T18">
        <v>1</v>
      </c>
      <c r="U18">
        <v>1</v>
      </c>
      <c r="V18">
        <v>1</v>
      </c>
    </row>
    <row r="19" spans="1:22" x14ac:dyDescent="0.3">
      <c r="A19" t="s">
        <v>30</v>
      </c>
      <c r="J19">
        <v>1</v>
      </c>
      <c r="M19">
        <v>1</v>
      </c>
      <c r="N19">
        <v>1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31</v>
      </c>
      <c r="E20">
        <v>1</v>
      </c>
      <c r="I20">
        <v>1</v>
      </c>
      <c r="O20">
        <v>1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32</v>
      </c>
      <c r="H21">
        <v>1</v>
      </c>
      <c r="M21">
        <v>1</v>
      </c>
      <c r="S21">
        <v>0</v>
      </c>
      <c r="T21">
        <v>0</v>
      </c>
      <c r="U21">
        <v>0</v>
      </c>
      <c r="V21">
        <v>1</v>
      </c>
    </row>
    <row r="22" spans="1:22" x14ac:dyDescent="0.3">
      <c r="A22" t="s">
        <v>33</v>
      </c>
      <c r="E22">
        <v>1</v>
      </c>
      <c r="G22">
        <v>1</v>
      </c>
      <c r="I22">
        <v>1</v>
      </c>
      <c r="J22">
        <v>1</v>
      </c>
      <c r="S22">
        <v>0</v>
      </c>
      <c r="T22">
        <v>0</v>
      </c>
      <c r="U22">
        <v>0</v>
      </c>
      <c r="V22">
        <v>0</v>
      </c>
    </row>
    <row r="23" spans="1:22" x14ac:dyDescent="0.3">
      <c r="A23" t="s">
        <v>34</v>
      </c>
      <c r="D23">
        <v>1</v>
      </c>
      <c r="E23">
        <v>1</v>
      </c>
      <c r="K23">
        <v>1</v>
      </c>
      <c r="S23">
        <v>0</v>
      </c>
      <c r="T23">
        <v>0</v>
      </c>
      <c r="U23">
        <v>0</v>
      </c>
      <c r="V23">
        <v>1</v>
      </c>
    </row>
    <row r="24" spans="1:22" x14ac:dyDescent="0.3">
      <c r="A24" t="s">
        <v>35</v>
      </c>
      <c r="F24">
        <v>1</v>
      </c>
      <c r="G24">
        <v>1</v>
      </c>
      <c r="I24">
        <v>1</v>
      </c>
      <c r="J24">
        <v>1</v>
      </c>
      <c r="S24">
        <v>0</v>
      </c>
      <c r="T24">
        <v>0</v>
      </c>
      <c r="U24">
        <v>1</v>
      </c>
      <c r="V24">
        <v>1</v>
      </c>
    </row>
    <row r="25" spans="1:22" x14ac:dyDescent="0.3">
      <c r="A25" t="s">
        <v>36</v>
      </c>
      <c r="G25">
        <v>1</v>
      </c>
      <c r="I25">
        <v>1</v>
      </c>
      <c r="J25">
        <v>1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37</v>
      </c>
      <c r="H26">
        <v>1</v>
      </c>
      <c r="P26">
        <v>1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38</v>
      </c>
      <c r="G27">
        <v>1</v>
      </c>
      <c r="K27">
        <v>1</v>
      </c>
      <c r="S27">
        <v>0</v>
      </c>
      <c r="T27">
        <v>0</v>
      </c>
      <c r="U27">
        <v>0</v>
      </c>
      <c r="V27">
        <v>0</v>
      </c>
    </row>
    <row r="28" spans="1:22" x14ac:dyDescent="0.3">
      <c r="A28" t="s">
        <v>39</v>
      </c>
      <c r="D28">
        <v>1</v>
      </c>
      <c r="F28">
        <v>1</v>
      </c>
      <c r="G28">
        <v>1</v>
      </c>
      <c r="K28">
        <v>1</v>
      </c>
      <c r="S28">
        <v>0</v>
      </c>
      <c r="T28">
        <v>0</v>
      </c>
      <c r="U28">
        <v>0</v>
      </c>
      <c r="V28">
        <v>0</v>
      </c>
    </row>
    <row r="29" spans="1:22" x14ac:dyDescent="0.3">
      <c r="A29" t="s">
        <v>40</v>
      </c>
      <c r="I29">
        <v>1</v>
      </c>
      <c r="J29">
        <v>1</v>
      </c>
      <c r="N29">
        <v>1</v>
      </c>
      <c r="S29">
        <v>0</v>
      </c>
      <c r="T29">
        <v>0</v>
      </c>
      <c r="U29">
        <v>1</v>
      </c>
      <c r="V29">
        <v>0</v>
      </c>
    </row>
    <row r="30" spans="1:22" x14ac:dyDescent="0.3">
      <c r="A30" t="s">
        <v>41</v>
      </c>
      <c r="F30">
        <v>1</v>
      </c>
      <c r="G30">
        <v>1</v>
      </c>
      <c r="J30">
        <v>1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42</v>
      </c>
      <c r="M31">
        <v>1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43</v>
      </c>
      <c r="E32">
        <v>1</v>
      </c>
      <c r="G32">
        <v>1</v>
      </c>
      <c r="K32">
        <v>1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45</v>
      </c>
      <c r="E33">
        <v>1</v>
      </c>
      <c r="M33">
        <v>1</v>
      </c>
      <c r="S33">
        <v>0</v>
      </c>
      <c r="T33">
        <v>0</v>
      </c>
      <c r="U33">
        <v>0</v>
      </c>
      <c r="V33">
        <v>1</v>
      </c>
    </row>
    <row r="34" spans="1:22" x14ac:dyDescent="0.3">
      <c r="A34" t="s">
        <v>46</v>
      </c>
      <c r="E34">
        <v>1</v>
      </c>
      <c r="G34">
        <v>1</v>
      </c>
      <c r="I34">
        <v>1</v>
      </c>
      <c r="S34">
        <v>0</v>
      </c>
      <c r="T34">
        <v>0</v>
      </c>
      <c r="U34">
        <v>0</v>
      </c>
      <c r="V34">
        <v>1</v>
      </c>
    </row>
    <row r="35" spans="1:22" x14ac:dyDescent="0.3">
      <c r="A35" t="s">
        <v>47</v>
      </c>
      <c r="D35">
        <v>1</v>
      </c>
      <c r="F35">
        <v>1</v>
      </c>
      <c r="S35">
        <v>0</v>
      </c>
      <c r="T35">
        <v>0</v>
      </c>
      <c r="U35">
        <v>0</v>
      </c>
      <c r="V35">
        <v>1</v>
      </c>
    </row>
    <row r="36" spans="1:22" x14ac:dyDescent="0.3">
      <c r="A36" t="s">
        <v>48</v>
      </c>
      <c r="B36">
        <v>1</v>
      </c>
      <c r="C36">
        <v>1</v>
      </c>
      <c r="E36">
        <v>1</v>
      </c>
      <c r="K36">
        <v>1</v>
      </c>
      <c r="O36">
        <v>1</v>
      </c>
      <c r="S36">
        <v>0</v>
      </c>
      <c r="T36">
        <v>0</v>
      </c>
      <c r="U36">
        <v>1</v>
      </c>
      <c r="V36">
        <v>0</v>
      </c>
    </row>
    <row r="37" spans="1:22" x14ac:dyDescent="0.3">
      <c r="A37" t="s">
        <v>49</v>
      </c>
      <c r="F37">
        <v>1</v>
      </c>
      <c r="G37">
        <v>1</v>
      </c>
      <c r="J37">
        <v>1</v>
      </c>
      <c r="S37">
        <v>1</v>
      </c>
      <c r="T37">
        <v>1</v>
      </c>
      <c r="U37">
        <v>0</v>
      </c>
      <c r="V37">
        <v>1</v>
      </c>
    </row>
    <row r="38" spans="1:22" x14ac:dyDescent="0.3">
      <c r="A38" t="s">
        <v>50</v>
      </c>
      <c r="D38">
        <v>1</v>
      </c>
      <c r="G38">
        <v>1</v>
      </c>
      <c r="K38">
        <v>1</v>
      </c>
      <c r="S38">
        <v>0</v>
      </c>
      <c r="T38">
        <v>0</v>
      </c>
      <c r="U38">
        <v>0</v>
      </c>
      <c r="V38">
        <v>0</v>
      </c>
    </row>
    <row r="39" spans="1:22" x14ac:dyDescent="0.3">
      <c r="A39" t="s">
        <v>51</v>
      </c>
      <c r="D39">
        <v>1</v>
      </c>
      <c r="F39">
        <v>1</v>
      </c>
      <c r="G39">
        <v>1</v>
      </c>
      <c r="S39">
        <v>0</v>
      </c>
      <c r="T39">
        <v>0</v>
      </c>
      <c r="U39">
        <v>1</v>
      </c>
      <c r="V39">
        <v>0</v>
      </c>
    </row>
    <row r="40" spans="1:22" x14ac:dyDescent="0.3">
      <c r="A40" t="s">
        <v>52</v>
      </c>
      <c r="D40">
        <v>1</v>
      </c>
      <c r="F40">
        <v>1</v>
      </c>
      <c r="G40">
        <v>1</v>
      </c>
      <c r="S40">
        <v>0</v>
      </c>
      <c r="T40">
        <v>0</v>
      </c>
      <c r="U40">
        <v>1</v>
      </c>
      <c r="V40">
        <v>0</v>
      </c>
    </row>
    <row r="41" spans="1:22" x14ac:dyDescent="0.3">
      <c r="A41" t="s">
        <v>53</v>
      </c>
      <c r="D41">
        <v>1</v>
      </c>
      <c r="E41">
        <v>1</v>
      </c>
      <c r="S41">
        <v>0</v>
      </c>
      <c r="T41">
        <v>0</v>
      </c>
      <c r="U41">
        <v>1</v>
      </c>
      <c r="V41">
        <v>0</v>
      </c>
    </row>
    <row r="42" spans="1:22" x14ac:dyDescent="0.3">
      <c r="A42" t="s">
        <v>54</v>
      </c>
      <c r="F42">
        <v>1</v>
      </c>
      <c r="G42">
        <v>1</v>
      </c>
      <c r="S42">
        <v>0</v>
      </c>
      <c r="T42">
        <v>0</v>
      </c>
      <c r="U42">
        <v>1</v>
      </c>
      <c r="V42">
        <v>1</v>
      </c>
    </row>
    <row r="43" spans="1:22" x14ac:dyDescent="0.3">
      <c r="A43" t="s">
        <v>55</v>
      </c>
      <c r="B43">
        <v>1</v>
      </c>
      <c r="C43">
        <v>1</v>
      </c>
      <c r="D43">
        <v>1</v>
      </c>
      <c r="K43">
        <v>1</v>
      </c>
      <c r="S43">
        <v>0</v>
      </c>
      <c r="T43">
        <v>0</v>
      </c>
      <c r="U43">
        <v>0</v>
      </c>
      <c r="V43">
        <v>0</v>
      </c>
    </row>
    <row r="44" spans="1:22" x14ac:dyDescent="0.3">
      <c r="A44" t="s">
        <v>56</v>
      </c>
      <c r="F44">
        <v>1</v>
      </c>
      <c r="M44">
        <v>1</v>
      </c>
      <c r="S44">
        <v>1</v>
      </c>
      <c r="T44">
        <v>1</v>
      </c>
      <c r="U44">
        <v>1</v>
      </c>
      <c r="V44">
        <v>0</v>
      </c>
    </row>
    <row r="45" spans="1:22" x14ac:dyDescent="0.3">
      <c r="A45" t="s">
        <v>57</v>
      </c>
      <c r="B45">
        <v>1</v>
      </c>
      <c r="C45">
        <v>1</v>
      </c>
      <c r="D45">
        <v>1</v>
      </c>
      <c r="E45">
        <v>1</v>
      </c>
      <c r="K45">
        <v>1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58</v>
      </c>
      <c r="D46">
        <v>1</v>
      </c>
      <c r="E46">
        <v>1</v>
      </c>
      <c r="G46">
        <v>1</v>
      </c>
      <c r="S46">
        <v>1</v>
      </c>
      <c r="T46">
        <v>1</v>
      </c>
      <c r="U46">
        <v>1</v>
      </c>
      <c r="V46">
        <v>1</v>
      </c>
    </row>
    <row r="47" spans="1:22" x14ac:dyDescent="0.3">
      <c r="A47" t="s">
        <v>59</v>
      </c>
      <c r="C47">
        <v>1</v>
      </c>
      <c r="E47">
        <v>1</v>
      </c>
      <c r="K47">
        <v>1</v>
      </c>
      <c r="S47">
        <v>0</v>
      </c>
      <c r="T47">
        <v>0</v>
      </c>
      <c r="U47">
        <v>1</v>
      </c>
      <c r="V47">
        <v>1</v>
      </c>
    </row>
    <row r="48" spans="1:22" x14ac:dyDescent="0.3">
      <c r="A48" t="s">
        <v>60</v>
      </c>
      <c r="H48">
        <v>1</v>
      </c>
      <c r="I48">
        <v>1</v>
      </c>
      <c r="J48">
        <v>1</v>
      </c>
      <c r="S48">
        <v>0</v>
      </c>
      <c r="T48">
        <v>1</v>
      </c>
      <c r="U48">
        <v>0</v>
      </c>
      <c r="V48">
        <v>1</v>
      </c>
    </row>
    <row r="49" spans="1:22" x14ac:dyDescent="0.3">
      <c r="A49" t="s">
        <v>61</v>
      </c>
      <c r="D49">
        <v>1</v>
      </c>
      <c r="F49">
        <v>1</v>
      </c>
      <c r="G49">
        <v>1</v>
      </c>
      <c r="S49">
        <v>0</v>
      </c>
      <c r="T49">
        <v>0</v>
      </c>
      <c r="U49">
        <v>0</v>
      </c>
      <c r="V49">
        <v>0</v>
      </c>
    </row>
    <row r="50" spans="1:22" x14ac:dyDescent="0.3">
      <c r="A50" t="s">
        <v>62</v>
      </c>
      <c r="G50">
        <v>1</v>
      </c>
      <c r="J50">
        <v>1</v>
      </c>
      <c r="L50">
        <v>1</v>
      </c>
      <c r="S50">
        <v>0</v>
      </c>
      <c r="T50">
        <v>0</v>
      </c>
      <c r="U50">
        <v>1</v>
      </c>
      <c r="V50">
        <v>0</v>
      </c>
    </row>
    <row r="51" spans="1:22" x14ac:dyDescent="0.3">
      <c r="A51" t="s">
        <v>63</v>
      </c>
      <c r="B51">
        <v>1</v>
      </c>
      <c r="C51">
        <v>1</v>
      </c>
      <c r="E51">
        <v>1</v>
      </c>
      <c r="K51">
        <v>1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64</v>
      </c>
      <c r="D52">
        <v>1</v>
      </c>
      <c r="F52">
        <v>1</v>
      </c>
      <c r="G52">
        <v>1</v>
      </c>
      <c r="S52">
        <v>1</v>
      </c>
      <c r="T52">
        <v>1</v>
      </c>
      <c r="U52">
        <v>0</v>
      </c>
      <c r="V52">
        <v>1</v>
      </c>
    </row>
    <row r="53" spans="1:22" x14ac:dyDescent="0.3">
      <c r="A53" t="s">
        <v>65</v>
      </c>
      <c r="J53">
        <v>1</v>
      </c>
      <c r="M53">
        <v>1</v>
      </c>
      <c r="N53">
        <v>1</v>
      </c>
      <c r="S53">
        <v>0</v>
      </c>
      <c r="T53">
        <v>0</v>
      </c>
      <c r="U53">
        <v>1</v>
      </c>
      <c r="V53">
        <v>0</v>
      </c>
    </row>
    <row r="54" spans="1:22" x14ac:dyDescent="0.3">
      <c r="A54" t="s">
        <v>66</v>
      </c>
      <c r="D54">
        <v>1</v>
      </c>
      <c r="F54">
        <v>1</v>
      </c>
      <c r="H54">
        <v>1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67</v>
      </c>
      <c r="D55">
        <v>1</v>
      </c>
      <c r="G55">
        <v>1</v>
      </c>
      <c r="H55">
        <v>1</v>
      </c>
      <c r="S55">
        <v>0</v>
      </c>
      <c r="T55">
        <v>0</v>
      </c>
      <c r="U55">
        <v>1</v>
      </c>
      <c r="V55">
        <v>0</v>
      </c>
    </row>
    <row r="56" spans="1:22" x14ac:dyDescent="0.3">
      <c r="A56" t="s">
        <v>69</v>
      </c>
      <c r="F56">
        <v>1</v>
      </c>
      <c r="G56">
        <v>1</v>
      </c>
      <c r="H56">
        <v>1</v>
      </c>
      <c r="S56">
        <v>0</v>
      </c>
      <c r="T56">
        <v>0</v>
      </c>
      <c r="U56">
        <v>1</v>
      </c>
      <c r="V56">
        <v>0</v>
      </c>
    </row>
    <row r="57" spans="1:22" x14ac:dyDescent="0.3">
      <c r="A57" t="s">
        <v>70</v>
      </c>
      <c r="D57">
        <v>1</v>
      </c>
      <c r="G57">
        <v>1</v>
      </c>
      <c r="K57">
        <v>1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71</v>
      </c>
      <c r="B58">
        <v>1</v>
      </c>
      <c r="C58">
        <v>1</v>
      </c>
      <c r="E58">
        <v>1</v>
      </c>
      <c r="S58">
        <v>0</v>
      </c>
      <c r="T58">
        <v>0</v>
      </c>
      <c r="U58">
        <v>1</v>
      </c>
      <c r="V58">
        <v>0</v>
      </c>
    </row>
    <row r="59" spans="1:22" x14ac:dyDescent="0.3">
      <c r="A59" t="s">
        <v>73</v>
      </c>
      <c r="G59">
        <v>1</v>
      </c>
      <c r="I59">
        <v>1</v>
      </c>
      <c r="J59">
        <v>1</v>
      </c>
      <c r="S59">
        <v>1</v>
      </c>
      <c r="T59">
        <v>1</v>
      </c>
      <c r="U59">
        <v>0</v>
      </c>
      <c r="V59">
        <v>1</v>
      </c>
    </row>
    <row r="60" spans="1:22" x14ac:dyDescent="0.3">
      <c r="A60" t="s">
        <v>74</v>
      </c>
      <c r="I60">
        <v>1</v>
      </c>
      <c r="J60">
        <v>1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75</v>
      </c>
      <c r="D61">
        <v>1</v>
      </c>
      <c r="F61">
        <v>1</v>
      </c>
      <c r="G61">
        <v>1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76</v>
      </c>
      <c r="D62">
        <v>1</v>
      </c>
      <c r="F62">
        <v>1</v>
      </c>
      <c r="G62">
        <v>1</v>
      </c>
      <c r="S62">
        <v>0</v>
      </c>
      <c r="T62">
        <v>0</v>
      </c>
      <c r="U62">
        <v>1</v>
      </c>
      <c r="V62">
        <v>0</v>
      </c>
    </row>
    <row r="63" spans="1:22" x14ac:dyDescent="0.3">
      <c r="A63" t="s">
        <v>77</v>
      </c>
      <c r="D63">
        <v>1</v>
      </c>
      <c r="F63">
        <v>1</v>
      </c>
      <c r="G63">
        <v>1</v>
      </c>
      <c r="J63">
        <v>1</v>
      </c>
      <c r="S63">
        <v>0</v>
      </c>
      <c r="T63">
        <v>0</v>
      </c>
      <c r="U63">
        <v>1</v>
      </c>
      <c r="V63">
        <v>0</v>
      </c>
    </row>
    <row r="64" spans="1:22" x14ac:dyDescent="0.3">
      <c r="A64" t="s">
        <v>78</v>
      </c>
      <c r="D64">
        <v>1</v>
      </c>
      <c r="G64">
        <v>1</v>
      </c>
      <c r="K64">
        <v>1</v>
      </c>
      <c r="S64">
        <v>0</v>
      </c>
      <c r="T64">
        <v>0</v>
      </c>
      <c r="U64">
        <v>1</v>
      </c>
      <c r="V64">
        <v>0</v>
      </c>
    </row>
    <row r="65" spans="1:22" x14ac:dyDescent="0.3">
      <c r="A65" t="s">
        <v>79</v>
      </c>
      <c r="E65">
        <v>1</v>
      </c>
      <c r="O65">
        <v>1</v>
      </c>
      <c r="S65">
        <v>0</v>
      </c>
      <c r="T65">
        <v>0</v>
      </c>
      <c r="U65">
        <v>1</v>
      </c>
      <c r="V65">
        <v>0</v>
      </c>
    </row>
    <row r="66" spans="1:22" x14ac:dyDescent="0.3">
      <c r="A66" t="s">
        <v>80</v>
      </c>
      <c r="D66">
        <v>1</v>
      </c>
      <c r="F66">
        <v>1</v>
      </c>
      <c r="N66">
        <v>1</v>
      </c>
      <c r="S66">
        <v>0</v>
      </c>
      <c r="T66">
        <v>0</v>
      </c>
      <c r="U66">
        <v>0</v>
      </c>
      <c r="V66">
        <v>1</v>
      </c>
    </row>
    <row r="67" spans="1:22" x14ac:dyDescent="0.3">
      <c r="A67" t="s">
        <v>81</v>
      </c>
      <c r="D67">
        <v>1</v>
      </c>
      <c r="F67">
        <v>1</v>
      </c>
      <c r="G67">
        <v>1</v>
      </c>
      <c r="S67">
        <v>0</v>
      </c>
      <c r="T67">
        <v>0</v>
      </c>
      <c r="U67">
        <v>1</v>
      </c>
      <c r="V67">
        <v>0</v>
      </c>
    </row>
    <row r="68" spans="1:22" x14ac:dyDescent="0.3">
      <c r="A68" t="s">
        <v>82</v>
      </c>
      <c r="D68">
        <v>1</v>
      </c>
      <c r="F68">
        <v>1</v>
      </c>
      <c r="G68">
        <v>1</v>
      </c>
      <c r="S68">
        <v>0</v>
      </c>
      <c r="T68">
        <v>0</v>
      </c>
      <c r="U68">
        <v>1</v>
      </c>
      <c r="V68">
        <v>0</v>
      </c>
    </row>
    <row r="69" spans="1:22" x14ac:dyDescent="0.3">
      <c r="A69" t="s">
        <v>83</v>
      </c>
      <c r="H69">
        <v>1</v>
      </c>
      <c r="S69">
        <v>0</v>
      </c>
      <c r="T69">
        <v>0</v>
      </c>
      <c r="U69">
        <v>1</v>
      </c>
      <c r="V69">
        <v>0</v>
      </c>
    </row>
    <row r="70" spans="1:22" x14ac:dyDescent="0.3">
      <c r="A70" t="s">
        <v>84</v>
      </c>
      <c r="B70">
        <v>1</v>
      </c>
      <c r="D70">
        <v>1</v>
      </c>
      <c r="F70">
        <v>1</v>
      </c>
      <c r="G70">
        <v>1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85</v>
      </c>
      <c r="F71">
        <v>1</v>
      </c>
      <c r="G71">
        <v>1</v>
      </c>
      <c r="H71">
        <v>1</v>
      </c>
      <c r="J71">
        <v>1</v>
      </c>
      <c r="S71">
        <v>1</v>
      </c>
      <c r="T71">
        <v>0</v>
      </c>
      <c r="U71">
        <v>1</v>
      </c>
      <c r="V71">
        <v>0</v>
      </c>
    </row>
    <row r="72" spans="1:22" x14ac:dyDescent="0.3">
      <c r="A72" t="s">
        <v>86</v>
      </c>
      <c r="F72">
        <v>1</v>
      </c>
      <c r="G72">
        <v>1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87</v>
      </c>
      <c r="H73">
        <v>1</v>
      </c>
      <c r="K73">
        <v>1</v>
      </c>
      <c r="N73">
        <v>1</v>
      </c>
      <c r="S73">
        <v>0</v>
      </c>
      <c r="T73">
        <v>0</v>
      </c>
      <c r="U73">
        <v>0</v>
      </c>
      <c r="V73">
        <v>0</v>
      </c>
    </row>
    <row r="74" spans="1:22" x14ac:dyDescent="0.3">
      <c r="A74" t="s">
        <v>88</v>
      </c>
      <c r="D74">
        <v>1</v>
      </c>
      <c r="F74">
        <v>1</v>
      </c>
      <c r="G74">
        <v>1</v>
      </c>
      <c r="S74">
        <v>0</v>
      </c>
      <c r="T74">
        <v>0</v>
      </c>
      <c r="U74">
        <v>0</v>
      </c>
      <c r="V74">
        <v>0</v>
      </c>
    </row>
    <row r="75" spans="1:22" x14ac:dyDescent="0.3">
      <c r="A75" t="s">
        <v>89</v>
      </c>
      <c r="D75">
        <v>1</v>
      </c>
      <c r="F75">
        <v>1</v>
      </c>
      <c r="G75">
        <v>1</v>
      </c>
      <c r="S75">
        <v>0</v>
      </c>
      <c r="T75">
        <v>0</v>
      </c>
      <c r="U75">
        <v>1</v>
      </c>
      <c r="V75">
        <v>0</v>
      </c>
    </row>
    <row r="76" spans="1:22" x14ac:dyDescent="0.3">
      <c r="A76" t="s">
        <v>90</v>
      </c>
      <c r="D76">
        <v>1</v>
      </c>
      <c r="F76">
        <v>1</v>
      </c>
      <c r="G76">
        <v>1</v>
      </c>
      <c r="J76">
        <v>1</v>
      </c>
      <c r="S76">
        <v>0</v>
      </c>
      <c r="T76">
        <v>0</v>
      </c>
      <c r="U76">
        <v>1</v>
      </c>
      <c r="V76">
        <v>0</v>
      </c>
    </row>
    <row r="77" spans="1:22" x14ac:dyDescent="0.3">
      <c r="A77" t="s">
        <v>91</v>
      </c>
      <c r="F77">
        <v>1</v>
      </c>
      <c r="H77">
        <v>1</v>
      </c>
      <c r="L77">
        <v>1</v>
      </c>
      <c r="S77">
        <v>0</v>
      </c>
      <c r="T77">
        <v>0</v>
      </c>
      <c r="U77">
        <v>1</v>
      </c>
      <c r="V77">
        <v>0</v>
      </c>
    </row>
    <row r="78" spans="1:22" x14ac:dyDescent="0.3">
      <c r="A78" t="s">
        <v>92</v>
      </c>
      <c r="F78">
        <v>1</v>
      </c>
      <c r="M78">
        <v>1</v>
      </c>
      <c r="N78">
        <v>1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93</v>
      </c>
      <c r="D79">
        <v>1</v>
      </c>
      <c r="F79">
        <v>1</v>
      </c>
      <c r="G79">
        <v>1</v>
      </c>
      <c r="S79">
        <v>0</v>
      </c>
      <c r="T79">
        <v>0</v>
      </c>
      <c r="U79">
        <v>0</v>
      </c>
      <c r="V79">
        <v>0</v>
      </c>
    </row>
    <row r="80" spans="1:22" x14ac:dyDescent="0.3">
      <c r="A80" t="s">
        <v>94</v>
      </c>
      <c r="F80">
        <v>1</v>
      </c>
      <c r="H80">
        <v>1</v>
      </c>
      <c r="N80">
        <v>1</v>
      </c>
      <c r="S80">
        <v>0</v>
      </c>
      <c r="T80">
        <v>0</v>
      </c>
      <c r="U80">
        <v>1</v>
      </c>
      <c r="V80">
        <v>0</v>
      </c>
    </row>
    <row r="81" spans="1:22" x14ac:dyDescent="0.3">
      <c r="A81" t="s">
        <v>95</v>
      </c>
      <c r="G81">
        <v>1</v>
      </c>
      <c r="I81">
        <v>1</v>
      </c>
      <c r="J81">
        <v>1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96</v>
      </c>
      <c r="D82">
        <v>1</v>
      </c>
      <c r="G82">
        <v>1</v>
      </c>
      <c r="J82">
        <v>1</v>
      </c>
      <c r="S82">
        <v>0</v>
      </c>
      <c r="T82">
        <v>0</v>
      </c>
      <c r="U82">
        <v>0</v>
      </c>
      <c r="V82">
        <v>0</v>
      </c>
    </row>
    <row r="83" spans="1:22" x14ac:dyDescent="0.3">
      <c r="A83" t="s">
        <v>97</v>
      </c>
      <c r="H83">
        <v>1</v>
      </c>
      <c r="P83">
        <v>1</v>
      </c>
      <c r="S83">
        <v>0</v>
      </c>
      <c r="T83">
        <v>0</v>
      </c>
      <c r="U83">
        <v>1</v>
      </c>
      <c r="V83">
        <v>0</v>
      </c>
    </row>
    <row r="84" spans="1:22" x14ac:dyDescent="0.3">
      <c r="A84" t="s">
        <v>98</v>
      </c>
      <c r="F84">
        <v>1</v>
      </c>
      <c r="H84">
        <v>1</v>
      </c>
      <c r="J84">
        <v>1</v>
      </c>
      <c r="S84">
        <v>0</v>
      </c>
      <c r="T84">
        <v>0</v>
      </c>
      <c r="U84">
        <v>0</v>
      </c>
      <c r="V84">
        <v>0</v>
      </c>
    </row>
    <row r="85" spans="1:22" x14ac:dyDescent="0.3">
      <c r="A85" t="s">
        <v>99</v>
      </c>
      <c r="G85">
        <v>1</v>
      </c>
      <c r="J85">
        <v>1</v>
      </c>
      <c r="M85">
        <v>1</v>
      </c>
      <c r="S85">
        <v>0</v>
      </c>
      <c r="T85">
        <v>0</v>
      </c>
      <c r="U85">
        <v>0</v>
      </c>
      <c r="V85">
        <v>0</v>
      </c>
    </row>
    <row r="86" spans="1:22" x14ac:dyDescent="0.3">
      <c r="A86" t="s">
        <v>100</v>
      </c>
      <c r="D86">
        <v>1</v>
      </c>
      <c r="F86">
        <v>1</v>
      </c>
      <c r="G86">
        <v>1</v>
      </c>
      <c r="S86">
        <v>0</v>
      </c>
      <c r="T86">
        <v>0</v>
      </c>
      <c r="U86">
        <v>0</v>
      </c>
      <c r="V86">
        <v>0</v>
      </c>
    </row>
    <row r="87" spans="1:22" x14ac:dyDescent="0.3">
      <c r="A87" t="s">
        <v>101</v>
      </c>
      <c r="B87">
        <v>1</v>
      </c>
      <c r="C87">
        <v>1</v>
      </c>
      <c r="D87">
        <v>1</v>
      </c>
      <c r="E87">
        <v>1</v>
      </c>
      <c r="K87">
        <v>1</v>
      </c>
      <c r="S87">
        <v>0</v>
      </c>
      <c r="T87">
        <v>0</v>
      </c>
      <c r="U87">
        <v>1</v>
      </c>
      <c r="V87">
        <v>0</v>
      </c>
    </row>
    <row r="88" spans="1:22" x14ac:dyDescent="0.3">
      <c r="A88" t="s">
        <v>102</v>
      </c>
      <c r="F88">
        <v>1</v>
      </c>
      <c r="G88">
        <v>1</v>
      </c>
      <c r="J88">
        <v>1</v>
      </c>
      <c r="N88">
        <v>1</v>
      </c>
      <c r="S88">
        <v>1</v>
      </c>
      <c r="T88">
        <v>1</v>
      </c>
      <c r="U88">
        <v>1</v>
      </c>
      <c r="V88">
        <v>1</v>
      </c>
    </row>
    <row r="89" spans="1:22" x14ac:dyDescent="0.3">
      <c r="A89" t="s">
        <v>103</v>
      </c>
      <c r="D89">
        <v>1</v>
      </c>
      <c r="G89">
        <v>1</v>
      </c>
      <c r="I89">
        <v>1</v>
      </c>
      <c r="J89">
        <v>1</v>
      </c>
      <c r="S89">
        <v>0</v>
      </c>
      <c r="T89">
        <v>0</v>
      </c>
      <c r="U89">
        <v>0</v>
      </c>
      <c r="V89">
        <v>0</v>
      </c>
    </row>
    <row r="90" spans="1:22" x14ac:dyDescent="0.3">
      <c r="A90" t="s">
        <v>104</v>
      </c>
      <c r="D90">
        <v>1</v>
      </c>
      <c r="E90">
        <v>1</v>
      </c>
      <c r="G90">
        <v>1</v>
      </c>
      <c r="S90">
        <v>0</v>
      </c>
      <c r="T90">
        <v>0</v>
      </c>
      <c r="U90">
        <v>1</v>
      </c>
      <c r="V90">
        <v>0</v>
      </c>
    </row>
    <row r="91" spans="1:22" x14ac:dyDescent="0.3">
      <c r="A91" t="s">
        <v>105</v>
      </c>
      <c r="F91">
        <v>1</v>
      </c>
      <c r="G91">
        <v>1</v>
      </c>
      <c r="J91">
        <v>1</v>
      </c>
      <c r="S91">
        <v>0</v>
      </c>
      <c r="T91">
        <v>0</v>
      </c>
      <c r="U91">
        <v>1</v>
      </c>
      <c r="V91">
        <v>1</v>
      </c>
    </row>
    <row r="92" spans="1:22" x14ac:dyDescent="0.3">
      <c r="A92" t="s">
        <v>106</v>
      </c>
      <c r="G92">
        <v>1</v>
      </c>
      <c r="J92">
        <v>1</v>
      </c>
      <c r="S92">
        <v>0</v>
      </c>
      <c r="T92">
        <v>0</v>
      </c>
      <c r="U92">
        <v>0</v>
      </c>
      <c r="V92">
        <v>0</v>
      </c>
    </row>
    <row r="93" spans="1:22" x14ac:dyDescent="0.3">
      <c r="A93" t="s">
        <v>107</v>
      </c>
      <c r="G93">
        <v>1</v>
      </c>
      <c r="I93">
        <v>1</v>
      </c>
      <c r="J93">
        <v>1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108</v>
      </c>
      <c r="D94">
        <v>1</v>
      </c>
      <c r="F94">
        <v>1</v>
      </c>
      <c r="G94">
        <v>1</v>
      </c>
      <c r="S94">
        <v>0</v>
      </c>
      <c r="T94">
        <v>0</v>
      </c>
      <c r="U94">
        <v>0</v>
      </c>
      <c r="V94">
        <v>0</v>
      </c>
    </row>
    <row r="95" spans="1:22" x14ac:dyDescent="0.3">
      <c r="A95" t="s">
        <v>109</v>
      </c>
      <c r="B95">
        <v>1</v>
      </c>
      <c r="C95">
        <v>1</v>
      </c>
      <c r="K95">
        <v>1</v>
      </c>
      <c r="S95">
        <v>0</v>
      </c>
      <c r="T95">
        <v>0</v>
      </c>
      <c r="U95">
        <v>1</v>
      </c>
      <c r="V95">
        <v>0</v>
      </c>
    </row>
    <row r="96" spans="1:22" x14ac:dyDescent="0.3">
      <c r="A96" t="s">
        <v>110</v>
      </c>
      <c r="B96">
        <v>1</v>
      </c>
      <c r="D96">
        <v>1</v>
      </c>
      <c r="E96">
        <v>1</v>
      </c>
      <c r="G96">
        <v>1</v>
      </c>
      <c r="S96">
        <v>1</v>
      </c>
      <c r="T96">
        <v>1</v>
      </c>
      <c r="U96">
        <v>0</v>
      </c>
      <c r="V96">
        <v>0</v>
      </c>
    </row>
    <row r="97" spans="1:22" x14ac:dyDescent="0.3">
      <c r="A97" t="s">
        <v>111</v>
      </c>
      <c r="F97">
        <v>1</v>
      </c>
      <c r="G97">
        <v>1</v>
      </c>
      <c r="K97">
        <v>1</v>
      </c>
      <c r="S97">
        <v>1</v>
      </c>
      <c r="T97">
        <v>0</v>
      </c>
      <c r="U97">
        <v>1</v>
      </c>
      <c r="V97">
        <v>1</v>
      </c>
    </row>
    <row r="98" spans="1:22" x14ac:dyDescent="0.3">
      <c r="A98" t="s">
        <v>112</v>
      </c>
      <c r="E98">
        <v>1</v>
      </c>
      <c r="H98">
        <v>1</v>
      </c>
      <c r="S98">
        <v>0</v>
      </c>
      <c r="T98">
        <v>0</v>
      </c>
      <c r="U98">
        <v>0</v>
      </c>
      <c r="V98">
        <v>0</v>
      </c>
    </row>
    <row r="99" spans="1:22" x14ac:dyDescent="0.3">
      <c r="A99" t="s">
        <v>113</v>
      </c>
      <c r="J99">
        <v>1</v>
      </c>
      <c r="M99">
        <v>1</v>
      </c>
      <c r="S99">
        <v>0</v>
      </c>
      <c r="T99">
        <v>0</v>
      </c>
      <c r="U99">
        <v>0</v>
      </c>
      <c r="V99">
        <v>1</v>
      </c>
    </row>
    <row r="100" spans="1:22" x14ac:dyDescent="0.3">
      <c r="A100" t="s">
        <v>114</v>
      </c>
      <c r="F100">
        <v>1</v>
      </c>
      <c r="G100">
        <v>1</v>
      </c>
      <c r="M100">
        <v>1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115</v>
      </c>
      <c r="F101">
        <v>1</v>
      </c>
      <c r="J101">
        <v>1</v>
      </c>
      <c r="M101">
        <v>1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116</v>
      </c>
      <c r="D102">
        <v>1</v>
      </c>
      <c r="G102">
        <v>1</v>
      </c>
      <c r="K102">
        <v>1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117</v>
      </c>
      <c r="E103">
        <v>1</v>
      </c>
      <c r="G103">
        <v>1</v>
      </c>
      <c r="I103">
        <v>1</v>
      </c>
      <c r="S103">
        <v>0</v>
      </c>
      <c r="T103">
        <v>0</v>
      </c>
      <c r="U103">
        <v>1</v>
      </c>
      <c r="V103">
        <v>0</v>
      </c>
    </row>
    <row r="104" spans="1:22" x14ac:dyDescent="0.3">
      <c r="A104" t="s">
        <v>118</v>
      </c>
      <c r="D104">
        <v>1</v>
      </c>
      <c r="F104">
        <v>1</v>
      </c>
      <c r="G104">
        <v>1</v>
      </c>
      <c r="S104">
        <v>0</v>
      </c>
      <c r="T104">
        <v>0</v>
      </c>
      <c r="U104">
        <v>0</v>
      </c>
      <c r="V104">
        <v>1</v>
      </c>
    </row>
    <row r="105" spans="1:22" x14ac:dyDescent="0.3">
      <c r="A105" t="s">
        <v>119</v>
      </c>
      <c r="G105">
        <v>1</v>
      </c>
      <c r="I105">
        <v>1</v>
      </c>
      <c r="S105">
        <v>0</v>
      </c>
      <c r="T105">
        <v>0</v>
      </c>
      <c r="U105">
        <v>1</v>
      </c>
      <c r="V105">
        <v>0</v>
      </c>
    </row>
    <row r="106" spans="1:22" x14ac:dyDescent="0.3">
      <c r="A106" t="s">
        <v>120</v>
      </c>
      <c r="F106">
        <v>1</v>
      </c>
      <c r="N106">
        <v>1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 t="s">
        <v>121</v>
      </c>
      <c r="H107">
        <v>1</v>
      </c>
      <c r="N107">
        <v>1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 t="s">
        <v>122</v>
      </c>
      <c r="D108">
        <v>1</v>
      </c>
      <c r="G108">
        <v>1</v>
      </c>
      <c r="K108">
        <v>1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 t="s">
        <v>123</v>
      </c>
      <c r="H109">
        <v>1</v>
      </c>
      <c r="S109">
        <v>0</v>
      </c>
      <c r="T109">
        <v>0</v>
      </c>
      <c r="U109">
        <v>1</v>
      </c>
      <c r="V109">
        <v>0</v>
      </c>
    </row>
    <row r="110" spans="1:22" x14ac:dyDescent="0.3">
      <c r="A110" t="s">
        <v>125</v>
      </c>
      <c r="B110">
        <v>1</v>
      </c>
      <c r="C110">
        <v>1</v>
      </c>
      <c r="D110">
        <v>1</v>
      </c>
      <c r="E110">
        <v>1</v>
      </c>
      <c r="K110">
        <v>1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126</v>
      </c>
      <c r="F111">
        <v>1</v>
      </c>
      <c r="H111">
        <v>1</v>
      </c>
      <c r="M111">
        <v>1</v>
      </c>
      <c r="S111">
        <v>1</v>
      </c>
      <c r="T111">
        <v>1</v>
      </c>
      <c r="U111">
        <v>1</v>
      </c>
      <c r="V111">
        <v>1</v>
      </c>
    </row>
    <row r="112" spans="1:22" x14ac:dyDescent="0.3">
      <c r="A112" t="s">
        <v>127</v>
      </c>
      <c r="F112">
        <v>1</v>
      </c>
      <c r="G112">
        <v>1</v>
      </c>
      <c r="H112">
        <v>1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128</v>
      </c>
      <c r="D113">
        <v>1</v>
      </c>
      <c r="F113">
        <v>1</v>
      </c>
      <c r="G113">
        <v>1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129</v>
      </c>
      <c r="B114">
        <v>1</v>
      </c>
      <c r="C114">
        <v>1</v>
      </c>
      <c r="E114">
        <v>1</v>
      </c>
      <c r="K114">
        <v>1</v>
      </c>
      <c r="S114">
        <v>0</v>
      </c>
      <c r="T114">
        <v>0</v>
      </c>
      <c r="U114">
        <v>1</v>
      </c>
      <c r="V114">
        <v>0</v>
      </c>
    </row>
    <row r="115" spans="1:22" x14ac:dyDescent="0.3">
      <c r="A115" t="s">
        <v>130</v>
      </c>
      <c r="H115">
        <v>1</v>
      </c>
      <c r="O115">
        <v>1</v>
      </c>
      <c r="S115">
        <v>1</v>
      </c>
      <c r="T115">
        <v>1</v>
      </c>
      <c r="U115">
        <v>0</v>
      </c>
      <c r="V115">
        <v>1</v>
      </c>
    </row>
    <row r="116" spans="1:22" x14ac:dyDescent="0.3">
      <c r="A116" t="s">
        <v>131</v>
      </c>
      <c r="F116">
        <v>1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132</v>
      </c>
      <c r="E117">
        <v>1</v>
      </c>
      <c r="H117">
        <v>1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133</v>
      </c>
      <c r="J118">
        <v>1</v>
      </c>
      <c r="M118">
        <v>1</v>
      </c>
      <c r="S118">
        <v>0</v>
      </c>
      <c r="T118">
        <v>0</v>
      </c>
      <c r="U118">
        <v>0</v>
      </c>
      <c r="V118">
        <v>1</v>
      </c>
    </row>
    <row r="119" spans="1:22" x14ac:dyDescent="0.3">
      <c r="A119" t="s">
        <v>134</v>
      </c>
      <c r="D119">
        <v>1</v>
      </c>
      <c r="G119">
        <v>1</v>
      </c>
      <c r="J119">
        <v>1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 t="s">
        <v>135</v>
      </c>
      <c r="E120">
        <v>1</v>
      </c>
      <c r="M120">
        <v>1</v>
      </c>
      <c r="S120">
        <v>0</v>
      </c>
      <c r="T120">
        <v>0</v>
      </c>
      <c r="U120">
        <v>1</v>
      </c>
      <c r="V120">
        <v>0</v>
      </c>
    </row>
    <row r="121" spans="1:22" x14ac:dyDescent="0.3">
      <c r="A121" t="s">
        <v>136</v>
      </c>
      <c r="H121">
        <v>1</v>
      </c>
      <c r="I121">
        <v>1</v>
      </c>
      <c r="S121">
        <v>0</v>
      </c>
      <c r="T121">
        <v>0</v>
      </c>
      <c r="U121">
        <v>0</v>
      </c>
      <c r="V121">
        <v>1</v>
      </c>
    </row>
    <row r="122" spans="1:22" x14ac:dyDescent="0.3">
      <c r="A122" t="s">
        <v>137</v>
      </c>
      <c r="D122">
        <v>1</v>
      </c>
      <c r="F122">
        <v>1</v>
      </c>
      <c r="G122">
        <v>1</v>
      </c>
      <c r="H122">
        <v>1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138</v>
      </c>
      <c r="D123">
        <v>1</v>
      </c>
      <c r="K123">
        <v>1</v>
      </c>
      <c r="S123">
        <v>0</v>
      </c>
      <c r="T123">
        <v>0</v>
      </c>
      <c r="U123">
        <v>1</v>
      </c>
      <c r="V123">
        <v>0</v>
      </c>
    </row>
    <row r="124" spans="1:22" x14ac:dyDescent="0.3">
      <c r="A124" t="s">
        <v>139</v>
      </c>
      <c r="B124">
        <v>1</v>
      </c>
      <c r="C124">
        <v>1</v>
      </c>
      <c r="E124">
        <v>1</v>
      </c>
      <c r="S124">
        <v>0</v>
      </c>
      <c r="T124">
        <v>0</v>
      </c>
      <c r="U124">
        <v>1</v>
      </c>
      <c r="V124">
        <v>0</v>
      </c>
    </row>
    <row r="125" spans="1:22" x14ac:dyDescent="0.3">
      <c r="A125" t="s">
        <v>140</v>
      </c>
      <c r="D125">
        <v>1</v>
      </c>
      <c r="F125">
        <v>1</v>
      </c>
      <c r="G125">
        <v>1</v>
      </c>
      <c r="S125">
        <v>1</v>
      </c>
      <c r="T125">
        <v>1</v>
      </c>
      <c r="U125">
        <v>0</v>
      </c>
      <c r="V125">
        <v>1</v>
      </c>
    </row>
    <row r="126" spans="1:22" x14ac:dyDescent="0.3">
      <c r="A126" t="s">
        <v>141</v>
      </c>
      <c r="M126">
        <v>1</v>
      </c>
      <c r="N126">
        <v>1</v>
      </c>
      <c r="S126">
        <v>0</v>
      </c>
      <c r="T126">
        <v>0</v>
      </c>
      <c r="U126">
        <v>1</v>
      </c>
      <c r="V126">
        <v>0</v>
      </c>
    </row>
    <row r="127" spans="1:22" x14ac:dyDescent="0.3">
      <c r="A127" t="s">
        <v>142</v>
      </c>
      <c r="B127">
        <v>1</v>
      </c>
      <c r="C127">
        <v>1</v>
      </c>
      <c r="D127">
        <v>1</v>
      </c>
      <c r="E127">
        <v>1</v>
      </c>
      <c r="G127">
        <v>1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 t="s">
        <v>143</v>
      </c>
      <c r="D128">
        <v>1</v>
      </c>
      <c r="F128">
        <v>1</v>
      </c>
      <c r="G128">
        <v>1</v>
      </c>
      <c r="S128">
        <v>1</v>
      </c>
      <c r="T128">
        <v>1</v>
      </c>
      <c r="U128">
        <v>1</v>
      </c>
      <c r="V128">
        <v>1</v>
      </c>
    </row>
    <row r="129" spans="1:22" x14ac:dyDescent="0.3">
      <c r="A129" t="s">
        <v>144</v>
      </c>
      <c r="J129">
        <v>1</v>
      </c>
      <c r="M129">
        <v>1</v>
      </c>
      <c r="N129">
        <v>1</v>
      </c>
      <c r="S129">
        <v>0</v>
      </c>
      <c r="T129">
        <v>0</v>
      </c>
      <c r="U129">
        <v>1</v>
      </c>
      <c r="V129">
        <v>0</v>
      </c>
    </row>
    <row r="130" spans="1:22" x14ac:dyDescent="0.3">
      <c r="A130" t="s">
        <v>145</v>
      </c>
      <c r="M130">
        <v>1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146</v>
      </c>
      <c r="G131">
        <v>1</v>
      </c>
      <c r="H131">
        <v>1</v>
      </c>
      <c r="I131">
        <v>1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147</v>
      </c>
      <c r="D132">
        <v>1</v>
      </c>
      <c r="E132">
        <v>1</v>
      </c>
      <c r="G132">
        <v>1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148</v>
      </c>
      <c r="H133">
        <v>1</v>
      </c>
      <c r="S133">
        <v>0</v>
      </c>
      <c r="T133">
        <v>0</v>
      </c>
      <c r="U133">
        <v>1</v>
      </c>
      <c r="V133">
        <v>1</v>
      </c>
    </row>
    <row r="134" spans="1:22" x14ac:dyDescent="0.3">
      <c r="A134" t="s">
        <v>149</v>
      </c>
      <c r="E134">
        <v>1</v>
      </c>
      <c r="G134">
        <v>1</v>
      </c>
      <c r="H134">
        <v>1</v>
      </c>
      <c r="I134">
        <v>1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150</v>
      </c>
      <c r="D135">
        <v>1</v>
      </c>
      <c r="J135">
        <v>1</v>
      </c>
      <c r="M135">
        <v>1</v>
      </c>
      <c r="S135">
        <v>0</v>
      </c>
      <c r="T135">
        <v>0</v>
      </c>
      <c r="U135">
        <v>0</v>
      </c>
      <c r="V135">
        <v>1</v>
      </c>
    </row>
    <row r="136" spans="1:22" x14ac:dyDescent="0.3">
      <c r="A136" t="s">
        <v>151</v>
      </c>
      <c r="G136">
        <v>1</v>
      </c>
      <c r="H136">
        <v>1</v>
      </c>
      <c r="S136">
        <v>0</v>
      </c>
      <c r="T136">
        <v>0</v>
      </c>
      <c r="U136">
        <v>1</v>
      </c>
      <c r="V136">
        <v>0</v>
      </c>
    </row>
    <row r="137" spans="1:22" x14ac:dyDescent="0.3">
      <c r="A137" t="s">
        <v>152</v>
      </c>
      <c r="H137">
        <v>1</v>
      </c>
      <c r="P137">
        <v>1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153</v>
      </c>
      <c r="D138">
        <v>1</v>
      </c>
      <c r="F138">
        <v>1</v>
      </c>
      <c r="G138">
        <v>1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154</v>
      </c>
      <c r="I139">
        <v>1</v>
      </c>
      <c r="J139">
        <v>1</v>
      </c>
      <c r="N139">
        <v>1</v>
      </c>
      <c r="S139">
        <v>0</v>
      </c>
      <c r="T139">
        <v>0</v>
      </c>
      <c r="U139">
        <v>1</v>
      </c>
      <c r="V139">
        <v>0</v>
      </c>
    </row>
    <row r="140" spans="1:22" x14ac:dyDescent="0.3">
      <c r="A140" t="s">
        <v>155</v>
      </c>
      <c r="D140">
        <v>1</v>
      </c>
      <c r="G140">
        <v>1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 t="s">
        <v>156</v>
      </c>
      <c r="G141">
        <v>1</v>
      </c>
      <c r="I141">
        <v>1</v>
      </c>
      <c r="J141">
        <v>1</v>
      </c>
      <c r="S141">
        <v>0</v>
      </c>
      <c r="T141">
        <v>0</v>
      </c>
      <c r="U141">
        <v>1</v>
      </c>
      <c r="V141">
        <v>0</v>
      </c>
    </row>
    <row r="142" spans="1:22" x14ac:dyDescent="0.3">
      <c r="A142" t="s">
        <v>157</v>
      </c>
      <c r="D142">
        <v>1</v>
      </c>
      <c r="F142">
        <v>1</v>
      </c>
      <c r="G142">
        <v>1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 t="s">
        <v>158</v>
      </c>
      <c r="M143">
        <v>1</v>
      </c>
      <c r="S143">
        <v>0</v>
      </c>
      <c r="T143">
        <v>0</v>
      </c>
      <c r="U143">
        <v>1</v>
      </c>
      <c r="V143">
        <v>0</v>
      </c>
    </row>
    <row r="144" spans="1:22" x14ac:dyDescent="0.3">
      <c r="A144" t="s">
        <v>159</v>
      </c>
      <c r="G144">
        <v>1</v>
      </c>
      <c r="H144">
        <v>1</v>
      </c>
      <c r="I144">
        <v>1</v>
      </c>
      <c r="J144">
        <v>1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160</v>
      </c>
      <c r="B145">
        <v>1</v>
      </c>
      <c r="C145">
        <v>1</v>
      </c>
      <c r="D145">
        <v>1</v>
      </c>
      <c r="Q145">
        <v>1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 t="s">
        <v>161</v>
      </c>
      <c r="H146">
        <v>1</v>
      </c>
      <c r="I146">
        <v>1</v>
      </c>
      <c r="S146">
        <v>1</v>
      </c>
      <c r="T146">
        <v>1</v>
      </c>
      <c r="U146">
        <v>1</v>
      </c>
      <c r="V146">
        <v>0</v>
      </c>
    </row>
    <row r="147" spans="1:22" x14ac:dyDescent="0.3">
      <c r="A147" t="s">
        <v>162</v>
      </c>
      <c r="E147">
        <v>1</v>
      </c>
      <c r="G147">
        <v>1</v>
      </c>
    </row>
    <row r="148" spans="1:22" x14ac:dyDescent="0.3">
      <c r="A148" t="s">
        <v>163</v>
      </c>
      <c r="D148">
        <v>1</v>
      </c>
      <c r="G148">
        <v>1</v>
      </c>
      <c r="K148">
        <v>1</v>
      </c>
    </row>
    <row r="149" spans="1:22" x14ac:dyDescent="0.3">
      <c r="A149" t="s">
        <v>164</v>
      </c>
      <c r="D149">
        <v>1</v>
      </c>
      <c r="G149">
        <v>1</v>
      </c>
      <c r="K149">
        <v>1</v>
      </c>
    </row>
    <row r="150" spans="1:22" x14ac:dyDescent="0.3">
      <c r="A150" t="s">
        <v>165</v>
      </c>
      <c r="G150">
        <v>1</v>
      </c>
      <c r="H150">
        <v>1</v>
      </c>
    </row>
    <row r="151" spans="1:22" x14ac:dyDescent="0.3">
      <c r="A151" t="s">
        <v>166</v>
      </c>
      <c r="D151">
        <v>1</v>
      </c>
      <c r="F151">
        <v>1</v>
      </c>
      <c r="G151">
        <v>1</v>
      </c>
    </row>
    <row r="152" spans="1:22" x14ac:dyDescent="0.3">
      <c r="A152" t="s">
        <v>167</v>
      </c>
      <c r="J152">
        <v>1</v>
      </c>
      <c r="M152">
        <v>1</v>
      </c>
    </row>
    <row r="153" spans="1:22" x14ac:dyDescent="0.3">
      <c r="A153" t="s">
        <v>168</v>
      </c>
      <c r="C153">
        <v>1</v>
      </c>
      <c r="D153">
        <v>1</v>
      </c>
      <c r="K153">
        <v>1</v>
      </c>
      <c r="O153">
        <v>1</v>
      </c>
    </row>
    <row r="154" spans="1:22" x14ac:dyDescent="0.3">
      <c r="A154" t="s">
        <v>169</v>
      </c>
      <c r="G154">
        <v>1</v>
      </c>
      <c r="H154">
        <v>1</v>
      </c>
    </row>
    <row r="155" spans="1:22" x14ac:dyDescent="0.3">
      <c r="A155" t="s">
        <v>170</v>
      </c>
      <c r="H155">
        <v>1</v>
      </c>
      <c r="O155">
        <v>1</v>
      </c>
    </row>
    <row r="156" spans="1:22" x14ac:dyDescent="0.3">
      <c r="A156" t="s">
        <v>171</v>
      </c>
      <c r="B156">
        <v>1</v>
      </c>
      <c r="C156">
        <v>1</v>
      </c>
      <c r="E156">
        <v>1</v>
      </c>
    </row>
    <row r="157" spans="1:22" x14ac:dyDescent="0.3">
      <c r="A157" t="s">
        <v>172</v>
      </c>
      <c r="F157">
        <v>1</v>
      </c>
      <c r="G157">
        <v>1</v>
      </c>
      <c r="J157">
        <v>1</v>
      </c>
    </row>
    <row r="158" spans="1:22" x14ac:dyDescent="0.3">
      <c r="A158" t="s">
        <v>173</v>
      </c>
      <c r="D158">
        <v>1</v>
      </c>
      <c r="F158">
        <v>1</v>
      </c>
      <c r="G158">
        <v>1</v>
      </c>
    </row>
    <row r="159" spans="1:22" x14ac:dyDescent="0.3">
      <c r="A159" t="s">
        <v>174</v>
      </c>
      <c r="H159">
        <v>1</v>
      </c>
      <c r="I159">
        <v>1</v>
      </c>
    </row>
    <row r="160" spans="1:22" x14ac:dyDescent="0.3">
      <c r="A160" t="s">
        <v>175</v>
      </c>
      <c r="M160">
        <v>1</v>
      </c>
    </row>
    <row r="161" spans="1:15" x14ac:dyDescent="0.3">
      <c r="A161" t="s">
        <v>176</v>
      </c>
      <c r="D161">
        <v>1</v>
      </c>
      <c r="G161">
        <v>1</v>
      </c>
      <c r="J161">
        <v>1</v>
      </c>
      <c r="K161">
        <v>1</v>
      </c>
      <c r="M161">
        <v>1</v>
      </c>
    </row>
    <row r="162" spans="1:15" x14ac:dyDescent="0.3">
      <c r="A162" t="s">
        <v>177</v>
      </c>
      <c r="C162">
        <v>1</v>
      </c>
      <c r="D162">
        <v>1</v>
      </c>
      <c r="K162">
        <v>1</v>
      </c>
    </row>
    <row r="163" spans="1:15" x14ac:dyDescent="0.3">
      <c r="A163" t="s">
        <v>178</v>
      </c>
      <c r="D163">
        <v>1</v>
      </c>
      <c r="G163">
        <v>1</v>
      </c>
      <c r="K163">
        <v>1</v>
      </c>
    </row>
    <row r="164" spans="1:15" x14ac:dyDescent="0.3">
      <c r="A164" t="s">
        <v>179</v>
      </c>
      <c r="D164">
        <v>1</v>
      </c>
      <c r="F164">
        <v>1</v>
      </c>
      <c r="G164">
        <v>1</v>
      </c>
    </row>
    <row r="165" spans="1:15" x14ac:dyDescent="0.3">
      <c r="A165" t="s">
        <v>180</v>
      </c>
      <c r="B165">
        <v>1</v>
      </c>
      <c r="C165">
        <v>1</v>
      </c>
      <c r="D165">
        <v>1</v>
      </c>
      <c r="E165">
        <v>1</v>
      </c>
      <c r="F165">
        <v>1</v>
      </c>
      <c r="I165">
        <v>1</v>
      </c>
    </row>
    <row r="166" spans="1:15" x14ac:dyDescent="0.3">
      <c r="A166" t="s">
        <v>181</v>
      </c>
      <c r="E166">
        <v>1</v>
      </c>
      <c r="F166">
        <v>1</v>
      </c>
      <c r="O166">
        <v>1</v>
      </c>
    </row>
    <row r="167" spans="1:15" x14ac:dyDescent="0.3">
      <c r="A167" t="s">
        <v>182</v>
      </c>
      <c r="D167">
        <v>1</v>
      </c>
      <c r="F167">
        <v>1</v>
      </c>
      <c r="G167">
        <v>1</v>
      </c>
    </row>
    <row r="168" spans="1:15" x14ac:dyDescent="0.3">
      <c r="A168" t="s">
        <v>183</v>
      </c>
      <c r="D168">
        <v>1</v>
      </c>
      <c r="F168">
        <v>1</v>
      </c>
      <c r="G168">
        <v>1</v>
      </c>
    </row>
    <row r="169" spans="1:15" x14ac:dyDescent="0.3">
      <c r="A169" t="s">
        <v>184</v>
      </c>
      <c r="H169">
        <v>1</v>
      </c>
      <c r="I169">
        <v>1</v>
      </c>
      <c r="J169">
        <v>1</v>
      </c>
      <c r="N169">
        <v>1</v>
      </c>
    </row>
    <row r="170" spans="1:15" x14ac:dyDescent="0.3">
      <c r="A170" t="s">
        <v>185</v>
      </c>
      <c r="M170">
        <v>1</v>
      </c>
      <c r="N170">
        <v>1</v>
      </c>
    </row>
    <row r="171" spans="1:15" x14ac:dyDescent="0.3">
      <c r="A171" t="s">
        <v>186</v>
      </c>
      <c r="B171">
        <v>1</v>
      </c>
      <c r="C171">
        <v>1</v>
      </c>
      <c r="D171">
        <v>1</v>
      </c>
      <c r="E171">
        <v>1</v>
      </c>
      <c r="K171">
        <v>1</v>
      </c>
    </row>
    <row r="172" spans="1:15" x14ac:dyDescent="0.3">
      <c r="A172" t="s">
        <v>187</v>
      </c>
      <c r="M172">
        <v>1</v>
      </c>
    </row>
    <row r="173" spans="1:15" x14ac:dyDescent="0.3">
      <c r="A173" t="s">
        <v>188</v>
      </c>
      <c r="B173">
        <v>1</v>
      </c>
      <c r="C173">
        <v>1</v>
      </c>
      <c r="D173">
        <v>1</v>
      </c>
      <c r="E173">
        <v>1</v>
      </c>
    </row>
    <row r="174" spans="1:15" x14ac:dyDescent="0.3">
      <c r="A174" t="s">
        <v>189</v>
      </c>
      <c r="B174">
        <v>1</v>
      </c>
      <c r="C174">
        <v>1</v>
      </c>
      <c r="D174">
        <v>1</v>
      </c>
      <c r="E174">
        <v>1</v>
      </c>
    </row>
    <row r="175" spans="1:15" x14ac:dyDescent="0.3">
      <c r="A175" t="s">
        <v>190</v>
      </c>
      <c r="D175">
        <v>1</v>
      </c>
      <c r="K175">
        <v>1</v>
      </c>
    </row>
    <row r="176" spans="1:15" x14ac:dyDescent="0.3">
      <c r="A176" t="s">
        <v>191</v>
      </c>
      <c r="E176">
        <v>1</v>
      </c>
      <c r="H176">
        <v>1</v>
      </c>
      <c r="O176">
        <v>1</v>
      </c>
    </row>
    <row r="177" spans="1:16" x14ac:dyDescent="0.3">
      <c r="A177" t="s">
        <v>192</v>
      </c>
      <c r="E177">
        <v>1</v>
      </c>
      <c r="K177">
        <v>1</v>
      </c>
    </row>
    <row r="178" spans="1:16" x14ac:dyDescent="0.3">
      <c r="A178" t="s">
        <v>193</v>
      </c>
      <c r="L178">
        <v>1</v>
      </c>
      <c r="O178">
        <v>1</v>
      </c>
      <c r="P178">
        <v>1</v>
      </c>
    </row>
    <row r="179" spans="1:16" x14ac:dyDescent="0.3">
      <c r="A179" t="s">
        <v>194</v>
      </c>
      <c r="G179">
        <v>1</v>
      </c>
      <c r="H179">
        <v>1</v>
      </c>
      <c r="L179">
        <v>1</v>
      </c>
    </row>
    <row r="180" spans="1:16" x14ac:dyDescent="0.3">
      <c r="A180" t="s">
        <v>195</v>
      </c>
      <c r="F180">
        <v>1</v>
      </c>
      <c r="G180">
        <v>1</v>
      </c>
    </row>
    <row r="181" spans="1:16" x14ac:dyDescent="0.3">
      <c r="A181" t="s">
        <v>196</v>
      </c>
      <c r="B181">
        <v>1</v>
      </c>
      <c r="C181">
        <v>1</v>
      </c>
      <c r="D181">
        <v>1</v>
      </c>
      <c r="H181">
        <v>1</v>
      </c>
    </row>
    <row r="182" spans="1:16" x14ac:dyDescent="0.3">
      <c r="A182" t="s">
        <v>197</v>
      </c>
      <c r="C182">
        <v>1</v>
      </c>
      <c r="D182">
        <v>1</v>
      </c>
      <c r="E182">
        <v>1</v>
      </c>
      <c r="G182">
        <v>1</v>
      </c>
    </row>
    <row r="183" spans="1:16" x14ac:dyDescent="0.3">
      <c r="A183" t="s">
        <v>198</v>
      </c>
      <c r="J183">
        <v>1</v>
      </c>
      <c r="M183">
        <v>1</v>
      </c>
    </row>
    <row r="184" spans="1:16" x14ac:dyDescent="0.3">
      <c r="A184" t="s">
        <v>199</v>
      </c>
      <c r="H184">
        <v>1</v>
      </c>
      <c r="L184">
        <v>1</v>
      </c>
      <c r="P184">
        <v>1</v>
      </c>
    </row>
    <row r="185" spans="1:16" x14ac:dyDescent="0.3">
      <c r="A185" t="s">
        <v>200</v>
      </c>
      <c r="H185">
        <v>1</v>
      </c>
      <c r="I185">
        <v>1</v>
      </c>
      <c r="P185">
        <v>1</v>
      </c>
    </row>
    <row r="186" spans="1:16" x14ac:dyDescent="0.3">
      <c r="A186" t="s">
        <v>201</v>
      </c>
      <c r="J186">
        <v>1</v>
      </c>
      <c r="M186">
        <v>1</v>
      </c>
      <c r="N186">
        <v>1</v>
      </c>
    </row>
    <row r="187" spans="1:16" x14ac:dyDescent="0.3">
      <c r="A187" t="s">
        <v>202</v>
      </c>
      <c r="E187">
        <v>1</v>
      </c>
      <c r="G187">
        <v>1</v>
      </c>
      <c r="K187">
        <v>1</v>
      </c>
    </row>
    <row r="188" spans="1:16" x14ac:dyDescent="0.3">
      <c r="A188" t="s">
        <v>203</v>
      </c>
      <c r="J188">
        <v>1</v>
      </c>
      <c r="M188">
        <v>1</v>
      </c>
      <c r="N188">
        <v>1</v>
      </c>
    </row>
    <row r="189" spans="1:16" x14ac:dyDescent="0.3">
      <c r="A189" t="s">
        <v>204</v>
      </c>
      <c r="D189">
        <v>1</v>
      </c>
      <c r="F189">
        <v>1</v>
      </c>
      <c r="G189">
        <v>1</v>
      </c>
      <c r="J189">
        <v>1</v>
      </c>
    </row>
    <row r="190" spans="1:16" x14ac:dyDescent="0.3">
      <c r="A190" t="s">
        <v>205</v>
      </c>
      <c r="B190">
        <v>1</v>
      </c>
      <c r="C190">
        <v>1</v>
      </c>
      <c r="E190">
        <v>1</v>
      </c>
    </row>
    <row r="191" spans="1:16" x14ac:dyDescent="0.3">
      <c r="A191" t="s">
        <v>206</v>
      </c>
      <c r="D191">
        <v>1</v>
      </c>
      <c r="F191">
        <v>1</v>
      </c>
      <c r="G191">
        <v>1</v>
      </c>
    </row>
    <row r="192" spans="1:16" x14ac:dyDescent="0.3">
      <c r="A192" t="s">
        <v>207</v>
      </c>
      <c r="D192">
        <v>1</v>
      </c>
      <c r="G192">
        <v>1</v>
      </c>
      <c r="K192">
        <v>1</v>
      </c>
    </row>
    <row r="193" spans="1:17" x14ac:dyDescent="0.3">
      <c r="A193" t="s">
        <v>208</v>
      </c>
      <c r="D193">
        <v>1</v>
      </c>
      <c r="G193">
        <v>1</v>
      </c>
      <c r="J193">
        <v>1</v>
      </c>
    </row>
    <row r="194" spans="1:17" x14ac:dyDescent="0.3">
      <c r="A194" t="s">
        <v>209</v>
      </c>
      <c r="J194">
        <v>1</v>
      </c>
      <c r="M194">
        <v>1</v>
      </c>
    </row>
    <row r="195" spans="1:17" x14ac:dyDescent="0.3">
      <c r="A195" t="s">
        <v>210</v>
      </c>
      <c r="D195">
        <v>1</v>
      </c>
      <c r="E195">
        <v>1</v>
      </c>
      <c r="G195">
        <v>1</v>
      </c>
    </row>
    <row r="196" spans="1:17" x14ac:dyDescent="0.3">
      <c r="A196" t="s">
        <v>211</v>
      </c>
      <c r="D196">
        <v>1</v>
      </c>
      <c r="F196">
        <v>1</v>
      </c>
      <c r="G196">
        <v>1</v>
      </c>
    </row>
    <row r="197" spans="1:17" x14ac:dyDescent="0.3">
      <c r="A197" t="s">
        <v>196</v>
      </c>
      <c r="B197">
        <v>1</v>
      </c>
      <c r="C197">
        <v>1</v>
      </c>
      <c r="H197">
        <v>1</v>
      </c>
    </row>
    <row r="198" spans="1:17" x14ac:dyDescent="0.3">
      <c r="A198" t="s">
        <v>212</v>
      </c>
      <c r="D198">
        <v>1</v>
      </c>
      <c r="F198">
        <v>1</v>
      </c>
      <c r="G198">
        <v>1</v>
      </c>
      <c r="J198">
        <v>1</v>
      </c>
    </row>
    <row r="199" spans="1:17" x14ac:dyDescent="0.3">
      <c r="A199" t="s">
        <v>213</v>
      </c>
      <c r="H199">
        <v>1</v>
      </c>
      <c r="I199">
        <v>1</v>
      </c>
    </row>
    <row r="200" spans="1:17" x14ac:dyDescent="0.3">
      <c r="A200" t="s">
        <v>214</v>
      </c>
      <c r="D200">
        <v>1</v>
      </c>
      <c r="F200">
        <v>1</v>
      </c>
      <c r="G200">
        <v>1</v>
      </c>
    </row>
    <row r="201" spans="1:17" x14ac:dyDescent="0.3">
      <c r="A201" t="s">
        <v>215</v>
      </c>
      <c r="B201">
        <v>1</v>
      </c>
      <c r="E201">
        <v>1</v>
      </c>
      <c r="F201">
        <v>1</v>
      </c>
      <c r="H201">
        <v>1</v>
      </c>
    </row>
    <row r="202" spans="1:17" x14ac:dyDescent="0.3">
      <c r="A202" t="s">
        <v>216</v>
      </c>
      <c r="D202">
        <v>1</v>
      </c>
      <c r="F202">
        <v>1</v>
      </c>
      <c r="G202">
        <v>1</v>
      </c>
    </row>
    <row r="203" spans="1:17" x14ac:dyDescent="0.3">
      <c r="A203" t="s">
        <v>217</v>
      </c>
      <c r="E203">
        <v>1</v>
      </c>
      <c r="G203">
        <v>1</v>
      </c>
      <c r="K203">
        <v>1</v>
      </c>
    </row>
    <row r="204" spans="1:17" x14ac:dyDescent="0.3">
      <c r="A204" t="s">
        <v>218</v>
      </c>
      <c r="G204">
        <v>1</v>
      </c>
      <c r="J204">
        <v>1</v>
      </c>
    </row>
    <row r="205" spans="1:17" x14ac:dyDescent="0.3">
      <c r="A205" t="s">
        <v>219</v>
      </c>
      <c r="D205">
        <v>1</v>
      </c>
      <c r="K205">
        <v>1</v>
      </c>
    </row>
    <row r="206" spans="1:17" x14ac:dyDescent="0.3">
      <c r="A206" t="s">
        <v>220</v>
      </c>
      <c r="F206">
        <v>1</v>
      </c>
      <c r="G206">
        <v>1</v>
      </c>
      <c r="H206">
        <v>1</v>
      </c>
      <c r="J206">
        <v>1</v>
      </c>
    </row>
    <row r="207" spans="1:17" x14ac:dyDescent="0.3">
      <c r="A207" t="s">
        <v>221</v>
      </c>
      <c r="F207">
        <v>1</v>
      </c>
      <c r="G207">
        <v>1</v>
      </c>
      <c r="M207">
        <v>1</v>
      </c>
    </row>
    <row r="208" spans="1:17" x14ac:dyDescent="0.3">
      <c r="A208" t="s">
        <v>222</v>
      </c>
      <c r="B208">
        <v>1</v>
      </c>
      <c r="C208">
        <v>1</v>
      </c>
      <c r="E208">
        <v>1</v>
      </c>
      <c r="Q208">
        <v>1</v>
      </c>
    </row>
    <row r="209" spans="1:15" x14ac:dyDescent="0.3">
      <c r="A209" t="s">
        <v>223</v>
      </c>
      <c r="D209">
        <v>1</v>
      </c>
      <c r="G209">
        <v>1</v>
      </c>
      <c r="K209">
        <v>1</v>
      </c>
    </row>
    <row r="210" spans="1:15" x14ac:dyDescent="0.3">
      <c r="A210" t="s">
        <v>224</v>
      </c>
      <c r="G210">
        <v>1</v>
      </c>
      <c r="H210">
        <v>1</v>
      </c>
    </row>
    <row r="211" spans="1:15" x14ac:dyDescent="0.3">
      <c r="A211" t="s">
        <v>225</v>
      </c>
      <c r="E211">
        <v>1</v>
      </c>
      <c r="H211">
        <v>1</v>
      </c>
    </row>
    <row r="212" spans="1:15" x14ac:dyDescent="0.3">
      <c r="A212" t="s">
        <v>226</v>
      </c>
      <c r="H212">
        <v>1</v>
      </c>
      <c r="O212">
        <v>1</v>
      </c>
    </row>
    <row r="213" spans="1:15" x14ac:dyDescent="0.3">
      <c r="A213" t="s">
        <v>227</v>
      </c>
      <c r="G213">
        <v>1</v>
      </c>
      <c r="J213">
        <v>1</v>
      </c>
    </row>
    <row r="214" spans="1:15" x14ac:dyDescent="0.3">
      <c r="A214" t="s">
        <v>228</v>
      </c>
      <c r="D214">
        <v>1</v>
      </c>
      <c r="K214">
        <v>1</v>
      </c>
    </row>
    <row r="215" spans="1:15" x14ac:dyDescent="0.3">
      <c r="A215" t="s">
        <v>229</v>
      </c>
      <c r="H215">
        <v>1</v>
      </c>
    </row>
    <row r="216" spans="1:15" x14ac:dyDescent="0.3">
      <c r="A216" t="s">
        <v>230</v>
      </c>
      <c r="J216">
        <v>1</v>
      </c>
    </row>
    <row r="217" spans="1:15" x14ac:dyDescent="0.3">
      <c r="A217" t="s">
        <v>231</v>
      </c>
      <c r="J217">
        <v>1</v>
      </c>
      <c r="M217">
        <v>1</v>
      </c>
    </row>
    <row r="218" spans="1:15" x14ac:dyDescent="0.3">
      <c r="A218" t="s">
        <v>232</v>
      </c>
      <c r="E218">
        <v>1</v>
      </c>
      <c r="O218">
        <v>1</v>
      </c>
    </row>
    <row r="219" spans="1:15" x14ac:dyDescent="0.3">
      <c r="A219" t="s">
        <v>233</v>
      </c>
      <c r="D219">
        <v>1</v>
      </c>
      <c r="K219">
        <v>1</v>
      </c>
    </row>
    <row r="220" spans="1:15" x14ac:dyDescent="0.3">
      <c r="A220" t="s">
        <v>234</v>
      </c>
      <c r="D220">
        <v>1</v>
      </c>
      <c r="F220">
        <v>1</v>
      </c>
      <c r="G220">
        <v>1</v>
      </c>
    </row>
    <row r="221" spans="1:15" x14ac:dyDescent="0.3">
      <c r="A221" t="s">
        <v>235</v>
      </c>
      <c r="B221">
        <v>1</v>
      </c>
      <c r="C221">
        <v>1</v>
      </c>
      <c r="D221">
        <v>1</v>
      </c>
      <c r="E221">
        <v>1</v>
      </c>
      <c r="G221">
        <v>1</v>
      </c>
    </row>
    <row r="222" spans="1:15" x14ac:dyDescent="0.3">
      <c r="A222" t="s">
        <v>236</v>
      </c>
      <c r="D222">
        <v>1</v>
      </c>
      <c r="G222">
        <v>1</v>
      </c>
      <c r="K222">
        <v>1</v>
      </c>
    </row>
    <row r="223" spans="1:15" x14ac:dyDescent="0.3">
      <c r="A223" t="s">
        <v>237</v>
      </c>
      <c r="H223">
        <v>1</v>
      </c>
      <c r="J223">
        <v>1</v>
      </c>
      <c r="O223">
        <v>1</v>
      </c>
    </row>
    <row r="224" spans="1:15" x14ac:dyDescent="0.3">
      <c r="A224" t="s">
        <v>238</v>
      </c>
      <c r="J224">
        <v>1</v>
      </c>
    </row>
    <row r="225" spans="1:11" x14ac:dyDescent="0.3">
      <c r="A225" t="s">
        <v>239</v>
      </c>
      <c r="F225">
        <v>1</v>
      </c>
      <c r="G225">
        <v>1</v>
      </c>
      <c r="I225">
        <v>1</v>
      </c>
    </row>
    <row r="226" spans="1:11" x14ac:dyDescent="0.3">
      <c r="A226" t="s">
        <v>240</v>
      </c>
      <c r="D226">
        <v>1</v>
      </c>
      <c r="K226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9FE0-8D1F-431E-AC4B-BBE62D3B9BD3}">
  <dimension ref="A1:K226"/>
  <sheetViews>
    <sheetView topLeftCell="A191" zoomScale="85" zoomScaleNormal="85" workbookViewId="0">
      <selection activeCell="B10" sqref="B10"/>
    </sheetView>
  </sheetViews>
  <sheetFormatPr defaultRowHeight="14.4" x14ac:dyDescent="0.3"/>
  <cols>
    <col min="1" max="1" width="50.77734375" bestFit="1" customWidth="1"/>
    <col min="2" max="11" width="80.88671875" bestFit="1" customWidth="1"/>
  </cols>
  <sheetData>
    <row r="1" spans="1:11" x14ac:dyDescent="0.3">
      <c r="A1" t="s">
        <v>241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</row>
    <row r="2" spans="1:11" x14ac:dyDescent="0.3">
      <c r="A2" t="s">
        <v>6</v>
      </c>
      <c r="B2" t="s">
        <v>277</v>
      </c>
      <c r="C2" t="s">
        <v>278</v>
      </c>
      <c r="D2" t="s">
        <v>279</v>
      </c>
      <c r="E2" t="s">
        <v>280</v>
      </c>
      <c r="F2" t="s">
        <v>281</v>
      </c>
      <c r="G2" t="s">
        <v>282</v>
      </c>
      <c r="H2" t="s">
        <v>283</v>
      </c>
      <c r="I2" t="s">
        <v>283</v>
      </c>
      <c r="J2" t="s">
        <v>283</v>
      </c>
      <c r="K2" t="s">
        <v>283</v>
      </c>
    </row>
    <row r="3" spans="1:11" x14ac:dyDescent="0.3">
      <c r="A3" t="s">
        <v>8</v>
      </c>
      <c r="B3" t="s">
        <v>284</v>
      </c>
      <c r="C3" t="s">
        <v>285</v>
      </c>
      <c r="D3" t="s">
        <v>286</v>
      </c>
      <c r="E3" t="s">
        <v>287</v>
      </c>
      <c r="F3" t="s">
        <v>288</v>
      </c>
      <c r="G3" t="s">
        <v>283</v>
      </c>
      <c r="H3" t="s">
        <v>283</v>
      </c>
      <c r="I3" t="s">
        <v>283</v>
      </c>
      <c r="J3" t="s">
        <v>283</v>
      </c>
      <c r="K3" t="s">
        <v>283</v>
      </c>
    </row>
    <row r="4" spans="1:11" x14ac:dyDescent="0.3">
      <c r="A4" t="s">
        <v>10</v>
      </c>
      <c r="B4" t="s">
        <v>289</v>
      </c>
      <c r="C4" t="s">
        <v>290</v>
      </c>
      <c r="D4" t="s">
        <v>291</v>
      </c>
      <c r="E4" t="s">
        <v>292</v>
      </c>
      <c r="F4" t="s">
        <v>293</v>
      </c>
      <c r="G4" t="s">
        <v>294</v>
      </c>
      <c r="H4" t="s">
        <v>295</v>
      </c>
      <c r="I4" t="s">
        <v>296</v>
      </c>
      <c r="J4" t="s">
        <v>297</v>
      </c>
      <c r="K4" t="s">
        <v>298</v>
      </c>
    </row>
    <row r="5" spans="1:11" x14ac:dyDescent="0.3">
      <c r="A5" t="s">
        <v>11</v>
      </c>
      <c r="B5" t="s">
        <v>299</v>
      </c>
      <c r="C5" t="s">
        <v>283</v>
      </c>
      <c r="D5" t="s">
        <v>283</v>
      </c>
      <c r="E5" t="s">
        <v>283</v>
      </c>
      <c r="F5" t="s">
        <v>283</v>
      </c>
      <c r="G5" t="s">
        <v>283</v>
      </c>
      <c r="H5" t="s">
        <v>283</v>
      </c>
      <c r="I5" t="s">
        <v>283</v>
      </c>
      <c r="J5" t="s">
        <v>283</v>
      </c>
      <c r="K5" t="s">
        <v>283</v>
      </c>
    </row>
    <row r="6" spans="1:11" x14ac:dyDescent="0.3">
      <c r="A6" t="s">
        <v>13</v>
      </c>
      <c r="B6" t="s">
        <v>300</v>
      </c>
      <c r="C6" t="s">
        <v>301</v>
      </c>
      <c r="D6" t="s">
        <v>302</v>
      </c>
      <c r="E6" t="s">
        <v>303</v>
      </c>
      <c r="F6" t="s">
        <v>283</v>
      </c>
      <c r="G6" t="s">
        <v>283</v>
      </c>
      <c r="H6" t="s">
        <v>283</v>
      </c>
      <c r="I6" t="s">
        <v>283</v>
      </c>
      <c r="J6" t="s">
        <v>283</v>
      </c>
      <c r="K6" t="s">
        <v>283</v>
      </c>
    </row>
    <row r="7" spans="1:11" x14ac:dyDescent="0.3">
      <c r="A7" t="s">
        <v>14</v>
      </c>
      <c r="B7" t="s">
        <v>304</v>
      </c>
      <c r="C7" t="s">
        <v>305</v>
      </c>
      <c r="D7" t="s">
        <v>306</v>
      </c>
      <c r="E7" t="s">
        <v>307</v>
      </c>
      <c r="F7" t="s">
        <v>308</v>
      </c>
      <c r="G7" t="s">
        <v>309</v>
      </c>
      <c r="H7" t="s">
        <v>310</v>
      </c>
      <c r="I7" t="s">
        <v>311</v>
      </c>
      <c r="J7" t="s">
        <v>312</v>
      </c>
      <c r="K7" t="s">
        <v>313</v>
      </c>
    </row>
    <row r="8" spans="1:11" x14ac:dyDescent="0.3">
      <c r="A8" t="s">
        <v>16</v>
      </c>
      <c r="B8" t="s">
        <v>314</v>
      </c>
      <c r="C8" t="s">
        <v>315</v>
      </c>
      <c r="D8" t="s">
        <v>316</v>
      </c>
      <c r="E8" t="s">
        <v>317</v>
      </c>
      <c r="F8" t="s">
        <v>318</v>
      </c>
      <c r="G8" t="s">
        <v>319</v>
      </c>
      <c r="H8" t="s">
        <v>320</v>
      </c>
      <c r="I8" t="s">
        <v>321</v>
      </c>
      <c r="J8" t="s">
        <v>283</v>
      </c>
      <c r="K8" t="s">
        <v>283</v>
      </c>
    </row>
    <row r="9" spans="1:11" x14ac:dyDescent="0.3">
      <c r="A9" t="s">
        <v>18</v>
      </c>
      <c r="B9" t="s">
        <v>322</v>
      </c>
      <c r="C9" t="s">
        <v>323</v>
      </c>
      <c r="D9" t="s">
        <v>324</v>
      </c>
      <c r="E9" t="s">
        <v>325</v>
      </c>
      <c r="F9" t="s">
        <v>326</v>
      </c>
      <c r="G9" t="s">
        <v>283</v>
      </c>
      <c r="H9" t="s">
        <v>283</v>
      </c>
      <c r="I9" t="s">
        <v>283</v>
      </c>
      <c r="J9" t="s">
        <v>283</v>
      </c>
      <c r="K9" t="s">
        <v>283</v>
      </c>
    </row>
    <row r="10" spans="1:11" x14ac:dyDescent="0.3">
      <c r="A10" t="s">
        <v>19</v>
      </c>
      <c r="B10" t="s">
        <v>327</v>
      </c>
      <c r="C10" t="s">
        <v>328</v>
      </c>
      <c r="D10" t="s">
        <v>329</v>
      </c>
      <c r="E10" t="s">
        <v>330</v>
      </c>
      <c r="F10" t="s">
        <v>331</v>
      </c>
      <c r="G10" t="s">
        <v>283</v>
      </c>
      <c r="H10" t="s">
        <v>283</v>
      </c>
      <c r="I10" t="s">
        <v>283</v>
      </c>
      <c r="J10" t="s">
        <v>283</v>
      </c>
      <c r="K10" t="s">
        <v>283</v>
      </c>
    </row>
    <row r="11" spans="1:11" x14ac:dyDescent="0.3">
      <c r="A11" t="s">
        <v>20</v>
      </c>
      <c r="B11" t="s">
        <v>332</v>
      </c>
      <c r="C11" t="s">
        <v>333</v>
      </c>
      <c r="D11" t="s">
        <v>334</v>
      </c>
      <c r="E11" t="s">
        <v>335</v>
      </c>
      <c r="F11" t="s">
        <v>336</v>
      </c>
      <c r="G11" t="s">
        <v>337</v>
      </c>
      <c r="H11" t="s">
        <v>283</v>
      </c>
      <c r="I11" t="s">
        <v>283</v>
      </c>
      <c r="J11" t="s">
        <v>283</v>
      </c>
      <c r="K11" t="s">
        <v>283</v>
      </c>
    </row>
    <row r="12" spans="1:11" x14ac:dyDescent="0.3">
      <c r="A12" t="s">
        <v>21</v>
      </c>
      <c r="B12" t="s">
        <v>338</v>
      </c>
      <c r="C12" t="s">
        <v>339</v>
      </c>
      <c r="D12" t="s">
        <v>340</v>
      </c>
      <c r="E12" t="s">
        <v>341</v>
      </c>
      <c r="F12" t="s">
        <v>342</v>
      </c>
      <c r="G12" t="s">
        <v>343</v>
      </c>
      <c r="H12" t="s">
        <v>344</v>
      </c>
      <c r="I12" t="s">
        <v>345</v>
      </c>
      <c r="J12" t="s">
        <v>346</v>
      </c>
      <c r="K12" t="s">
        <v>347</v>
      </c>
    </row>
    <row r="13" spans="1:11" x14ac:dyDescent="0.3">
      <c r="A13" t="s">
        <v>22</v>
      </c>
      <c r="B13" t="s">
        <v>348</v>
      </c>
      <c r="C13" t="s">
        <v>349</v>
      </c>
      <c r="D13" t="s">
        <v>350</v>
      </c>
      <c r="E13" t="s">
        <v>351</v>
      </c>
      <c r="F13" t="s">
        <v>352</v>
      </c>
      <c r="G13" t="s">
        <v>353</v>
      </c>
      <c r="H13" t="s">
        <v>354</v>
      </c>
      <c r="I13" t="s">
        <v>283</v>
      </c>
      <c r="J13" t="s">
        <v>283</v>
      </c>
      <c r="K13" t="s">
        <v>283</v>
      </c>
    </row>
    <row r="14" spans="1:11" x14ac:dyDescent="0.3">
      <c r="A14" t="s">
        <v>24</v>
      </c>
      <c r="B14" t="s">
        <v>355</v>
      </c>
      <c r="C14" t="s">
        <v>356</v>
      </c>
      <c r="D14" t="s">
        <v>357</v>
      </c>
      <c r="E14" t="s">
        <v>358</v>
      </c>
      <c r="F14" t="s">
        <v>359</v>
      </c>
      <c r="G14" t="s">
        <v>360</v>
      </c>
      <c r="H14" t="s">
        <v>361</v>
      </c>
      <c r="I14" t="s">
        <v>283</v>
      </c>
      <c r="J14" t="s">
        <v>283</v>
      </c>
      <c r="K14" t="s">
        <v>283</v>
      </c>
    </row>
    <row r="15" spans="1:11" x14ac:dyDescent="0.3">
      <c r="A15" t="s">
        <v>25</v>
      </c>
      <c r="B15" t="s">
        <v>362</v>
      </c>
      <c r="C15" t="s">
        <v>363</v>
      </c>
      <c r="D15" t="s">
        <v>364</v>
      </c>
      <c r="E15" t="s">
        <v>365</v>
      </c>
      <c r="F15" t="s">
        <v>366</v>
      </c>
      <c r="G15" t="s">
        <v>283</v>
      </c>
      <c r="H15" t="s">
        <v>283</v>
      </c>
      <c r="I15" t="s">
        <v>283</v>
      </c>
      <c r="J15" t="s">
        <v>283</v>
      </c>
      <c r="K15" t="s">
        <v>283</v>
      </c>
    </row>
    <row r="16" spans="1:11" x14ac:dyDescent="0.3">
      <c r="A16" t="s">
        <v>26</v>
      </c>
      <c r="B16" t="s">
        <v>367</v>
      </c>
      <c r="C16" t="s">
        <v>368</v>
      </c>
      <c r="D16" t="s">
        <v>369</v>
      </c>
      <c r="E16" t="s">
        <v>370</v>
      </c>
      <c r="F16" t="s">
        <v>283</v>
      </c>
      <c r="G16" t="s">
        <v>283</v>
      </c>
      <c r="H16" t="s">
        <v>283</v>
      </c>
      <c r="I16" t="s">
        <v>283</v>
      </c>
      <c r="J16" t="s">
        <v>283</v>
      </c>
      <c r="K16" t="s">
        <v>283</v>
      </c>
    </row>
    <row r="17" spans="1:11" x14ac:dyDescent="0.3">
      <c r="A17" t="s">
        <v>27</v>
      </c>
      <c r="B17" t="s">
        <v>371</v>
      </c>
      <c r="C17" t="s">
        <v>372</v>
      </c>
      <c r="D17" t="s">
        <v>283</v>
      </c>
      <c r="E17" t="s">
        <v>283</v>
      </c>
      <c r="F17" t="s">
        <v>283</v>
      </c>
      <c r="G17" t="s">
        <v>283</v>
      </c>
      <c r="H17" t="s">
        <v>283</v>
      </c>
      <c r="I17" t="s">
        <v>283</v>
      </c>
      <c r="J17" t="s">
        <v>283</v>
      </c>
      <c r="K17" t="s">
        <v>283</v>
      </c>
    </row>
    <row r="18" spans="1:11" x14ac:dyDescent="0.3">
      <c r="A18" t="s">
        <v>28</v>
      </c>
      <c r="B18" t="s">
        <v>373</v>
      </c>
      <c r="C18" t="s">
        <v>374</v>
      </c>
      <c r="D18" t="s">
        <v>375</v>
      </c>
      <c r="E18" t="s">
        <v>376</v>
      </c>
      <c r="F18" t="s">
        <v>377</v>
      </c>
      <c r="G18" t="s">
        <v>378</v>
      </c>
      <c r="H18" t="s">
        <v>379</v>
      </c>
      <c r="I18" t="s">
        <v>380</v>
      </c>
      <c r="J18" t="s">
        <v>381</v>
      </c>
      <c r="K18" t="s">
        <v>382</v>
      </c>
    </row>
    <row r="19" spans="1:11" x14ac:dyDescent="0.3">
      <c r="A19" t="s">
        <v>30</v>
      </c>
      <c r="B19" t="s">
        <v>383</v>
      </c>
      <c r="C19" t="s">
        <v>384</v>
      </c>
      <c r="D19" t="s">
        <v>385</v>
      </c>
      <c r="E19" t="s">
        <v>283</v>
      </c>
      <c r="F19" t="s">
        <v>283</v>
      </c>
      <c r="G19" t="s">
        <v>283</v>
      </c>
      <c r="H19" t="s">
        <v>283</v>
      </c>
      <c r="I19" t="s">
        <v>283</v>
      </c>
      <c r="J19" t="s">
        <v>283</v>
      </c>
      <c r="K19" t="s">
        <v>283</v>
      </c>
    </row>
    <row r="20" spans="1:11" x14ac:dyDescent="0.3">
      <c r="A20" t="s">
        <v>31</v>
      </c>
      <c r="B20" t="s">
        <v>386</v>
      </c>
      <c r="C20" t="s">
        <v>387</v>
      </c>
      <c r="D20" t="s">
        <v>388</v>
      </c>
      <c r="E20" t="s">
        <v>389</v>
      </c>
      <c r="F20" t="s">
        <v>283</v>
      </c>
      <c r="G20" t="s">
        <v>283</v>
      </c>
      <c r="H20" t="s">
        <v>283</v>
      </c>
      <c r="I20" t="s">
        <v>283</v>
      </c>
      <c r="J20" t="s">
        <v>283</v>
      </c>
      <c r="K20" t="s">
        <v>283</v>
      </c>
    </row>
    <row r="21" spans="1:11" x14ac:dyDescent="0.3">
      <c r="A21" t="s">
        <v>32</v>
      </c>
      <c r="B21" t="s">
        <v>390</v>
      </c>
      <c r="C21" t="s">
        <v>283</v>
      </c>
      <c r="D21" t="s">
        <v>283</v>
      </c>
      <c r="E21" t="s">
        <v>283</v>
      </c>
      <c r="F21" t="s">
        <v>283</v>
      </c>
      <c r="G21" t="s">
        <v>283</v>
      </c>
      <c r="H21" t="s">
        <v>283</v>
      </c>
      <c r="I21" t="s">
        <v>283</v>
      </c>
      <c r="J21" t="s">
        <v>283</v>
      </c>
      <c r="K21" t="s">
        <v>283</v>
      </c>
    </row>
    <row r="22" spans="1:11" x14ac:dyDescent="0.3">
      <c r="A22" t="s">
        <v>33</v>
      </c>
      <c r="B22" t="s">
        <v>391</v>
      </c>
      <c r="C22" t="s">
        <v>392</v>
      </c>
      <c r="D22" t="s">
        <v>393</v>
      </c>
      <c r="E22" t="s">
        <v>394</v>
      </c>
      <c r="F22" t="s">
        <v>283</v>
      </c>
      <c r="G22" t="s">
        <v>283</v>
      </c>
      <c r="H22" t="s">
        <v>283</v>
      </c>
      <c r="I22" t="s">
        <v>283</v>
      </c>
      <c r="J22" t="s">
        <v>283</v>
      </c>
      <c r="K22" t="s">
        <v>283</v>
      </c>
    </row>
    <row r="23" spans="1:11" x14ac:dyDescent="0.3">
      <c r="A23" t="s">
        <v>34</v>
      </c>
      <c r="B23" t="s">
        <v>395</v>
      </c>
      <c r="C23" t="s">
        <v>396</v>
      </c>
      <c r="D23" t="s">
        <v>397</v>
      </c>
      <c r="E23" t="s">
        <v>283</v>
      </c>
      <c r="F23" t="s">
        <v>283</v>
      </c>
      <c r="G23" t="s">
        <v>283</v>
      </c>
      <c r="H23" t="s">
        <v>283</v>
      </c>
      <c r="I23" t="s">
        <v>283</v>
      </c>
      <c r="J23" t="s">
        <v>283</v>
      </c>
      <c r="K23" t="s">
        <v>283</v>
      </c>
    </row>
    <row r="24" spans="1:11" x14ac:dyDescent="0.3">
      <c r="A24" t="s">
        <v>35</v>
      </c>
      <c r="B24" t="s">
        <v>398</v>
      </c>
      <c r="C24" t="s">
        <v>399</v>
      </c>
      <c r="D24" t="s">
        <v>400</v>
      </c>
      <c r="E24" t="s">
        <v>283</v>
      </c>
      <c r="F24" t="s">
        <v>283</v>
      </c>
      <c r="G24" t="s">
        <v>283</v>
      </c>
      <c r="H24" t="s">
        <v>283</v>
      </c>
      <c r="I24" t="s">
        <v>283</v>
      </c>
      <c r="J24" t="s">
        <v>283</v>
      </c>
      <c r="K24" t="s">
        <v>283</v>
      </c>
    </row>
    <row r="25" spans="1:11" x14ac:dyDescent="0.3">
      <c r="A25" t="s">
        <v>36</v>
      </c>
      <c r="B25" t="s">
        <v>401</v>
      </c>
      <c r="C25" t="s">
        <v>402</v>
      </c>
      <c r="D25" t="s">
        <v>403</v>
      </c>
      <c r="E25" t="s">
        <v>404</v>
      </c>
      <c r="F25" t="s">
        <v>405</v>
      </c>
      <c r="G25" t="s">
        <v>406</v>
      </c>
      <c r="H25" t="s">
        <v>407</v>
      </c>
      <c r="I25" t="s">
        <v>408</v>
      </c>
      <c r="J25" t="s">
        <v>409</v>
      </c>
      <c r="K25" t="s">
        <v>410</v>
      </c>
    </row>
    <row r="26" spans="1:11" x14ac:dyDescent="0.3">
      <c r="A26" t="s">
        <v>37</v>
      </c>
      <c r="B26" t="s">
        <v>411</v>
      </c>
      <c r="C26" t="s">
        <v>412</v>
      </c>
      <c r="D26" t="s">
        <v>413</v>
      </c>
      <c r="E26" t="s">
        <v>414</v>
      </c>
      <c r="F26" t="s">
        <v>415</v>
      </c>
      <c r="G26" t="s">
        <v>416</v>
      </c>
      <c r="H26" t="s">
        <v>417</v>
      </c>
      <c r="I26" t="s">
        <v>418</v>
      </c>
      <c r="J26" t="s">
        <v>419</v>
      </c>
      <c r="K26" t="s">
        <v>420</v>
      </c>
    </row>
    <row r="27" spans="1:11" x14ac:dyDescent="0.3">
      <c r="A27" t="s">
        <v>38</v>
      </c>
      <c r="B27" t="s">
        <v>421</v>
      </c>
      <c r="C27" t="s">
        <v>422</v>
      </c>
      <c r="D27" t="s">
        <v>423</v>
      </c>
      <c r="E27" t="s">
        <v>424</v>
      </c>
      <c r="F27" t="s">
        <v>425</v>
      </c>
      <c r="G27" t="s">
        <v>426</v>
      </c>
      <c r="H27" t="s">
        <v>427</v>
      </c>
      <c r="I27" t="s">
        <v>428</v>
      </c>
      <c r="J27" t="s">
        <v>283</v>
      </c>
      <c r="K27" t="s">
        <v>283</v>
      </c>
    </row>
    <row r="28" spans="1:11" x14ac:dyDescent="0.3">
      <c r="A28" t="s">
        <v>39</v>
      </c>
      <c r="B28" t="s">
        <v>429</v>
      </c>
      <c r="C28" t="s">
        <v>283</v>
      </c>
      <c r="D28" t="s">
        <v>283</v>
      </c>
      <c r="E28" t="s">
        <v>283</v>
      </c>
      <c r="F28" t="s">
        <v>283</v>
      </c>
      <c r="G28" t="s">
        <v>283</v>
      </c>
      <c r="H28" t="s">
        <v>283</v>
      </c>
      <c r="I28" t="s">
        <v>283</v>
      </c>
      <c r="J28" t="s">
        <v>283</v>
      </c>
      <c r="K28" t="s">
        <v>283</v>
      </c>
    </row>
    <row r="29" spans="1:11" x14ac:dyDescent="0.3">
      <c r="A29" t="s">
        <v>40</v>
      </c>
      <c r="B29" t="s">
        <v>430</v>
      </c>
      <c r="C29" t="s">
        <v>431</v>
      </c>
      <c r="D29" t="s">
        <v>432</v>
      </c>
      <c r="E29" t="s">
        <v>433</v>
      </c>
      <c r="F29" t="s">
        <v>434</v>
      </c>
      <c r="G29" t="s">
        <v>435</v>
      </c>
      <c r="H29" t="s">
        <v>436</v>
      </c>
      <c r="I29" t="s">
        <v>437</v>
      </c>
      <c r="J29" t="s">
        <v>438</v>
      </c>
      <c r="K29" t="s">
        <v>439</v>
      </c>
    </row>
    <row r="30" spans="1:11" x14ac:dyDescent="0.3">
      <c r="A30" t="s">
        <v>41</v>
      </c>
      <c r="B30" t="s">
        <v>440</v>
      </c>
      <c r="C30" t="s">
        <v>441</v>
      </c>
      <c r="D30" t="s">
        <v>442</v>
      </c>
      <c r="E30" t="s">
        <v>443</v>
      </c>
      <c r="F30" t="s">
        <v>444</v>
      </c>
      <c r="G30" t="s">
        <v>445</v>
      </c>
      <c r="H30" t="s">
        <v>446</v>
      </c>
      <c r="I30" t="s">
        <v>447</v>
      </c>
      <c r="J30" t="s">
        <v>448</v>
      </c>
      <c r="K30" t="s">
        <v>449</v>
      </c>
    </row>
    <row r="31" spans="1:11" x14ac:dyDescent="0.3">
      <c r="A31" t="s">
        <v>42</v>
      </c>
      <c r="B31" t="s">
        <v>450</v>
      </c>
      <c r="C31" t="s">
        <v>451</v>
      </c>
      <c r="D31" t="s">
        <v>452</v>
      </c>
      <c r="E31" t="s">
        <v>453</v>
      </c>
      <c r="F31" t="s">
        <v>283</v>
      </c>
      <c r="G31" t="s">
        <v>283</v>
      </c>
      <c r="H31" t="s">
        <v>283</v>
      </c>
      <c r="I31" t="s">
        <v>283</v>
      </c>
      <c r="J31" t="s">
        <v>283</v>
      </c>
      <c r="K31" t="s">
        <v>283</v>
      </c>
    </row>
    <row r="32" spans="1:11" x14ac:dyDescent="0.3">
      <c r="A32" t="s">
        <v>43</v>
      </c>
      <c r="B32" t="s">
        <v>454</v>
      </c>
      <c r="C32" t="s">
        <v>455</v>
      </c>
      <c r="D32" t="s">
        <v>456</v>
      </c>
      <c r="E32" t="s">
        <v>457</v>
      </c>
      <c r="F32" t="s">
        <v>458</v>
      </c>
      <c r="G32" t="s">
        <v>459</v>
      </c>
      <c r="H32" t="s">
        <v>460</v>
      </c>
      <c r="I32" t="s">
        <v>461</v>
      </c>
      <c r="J32" t="s">
        <v>462</v>
      </c>
      <c r="K32" t="s">
        <v>463</v>
      </c>
    </row>
    <row r="33" spans="1:11" x14ac:dyDescent="0.3">
      <c r="A33" t="s">
        <v>45</v>
      </c>
      <c r="B33" t="s">
        <v>464</v>
      </c>
      <c r="C33" t="s">
        <v>465</v>
      </c>
      <c r="D33" t="s">
        <v>466</v>
      </c>
      <c r="E33" t="s">
        <v>283</v>
      </c>
      <c r="F33" t="s">
        <v>283</v>
      </c>
      <c r="G33" t="s">
        <v>283</v>
      </c>
      <c r="H33" t="s">
        <v>283</v>
      </c>
      <c r="I33" t="s">
        <v>283</v>
      </c>
      <c r="J33" t="s">
        <v>283</v>
      </c>
      <c r="K33" t="s">
        <v>283</v>
      </c>
    </row>
    <row r="34" spans="1:11" x14ac:dyDescent="0.3">
      <c r="A34" t="s">
        <v>46</v>
      </c>
      <c r="B34" t="s">
        <v>467</v>
      </c>
      <c r="C34" t="s">
        <v>283</v>
      </c>
      <c r="D34" t="s">
        <v>283</v>
      </c>
      <c r="E34" t="s">
        <v>283</v>
      </c>
      <c r="F34" t="s">
        <v>283</v>
      </c>
      <c r="G34" t="s">
        <v>283</v>
      </c>
      <c r="H34" t="s">
        <v>283</v>
      </c>
      <c r="I34" t="s">
        <v>283</v>
      </c>
      <c r="J34" t="s">
        <v>283</v>
      </c>
      <c r="K34" t="s">
        <v>283</v>
      </c>
    </row>
    <row r="35" spans="1:11" x14ac:dyDescent="0.3">
      <c r="A35" t="s">
        <v>47</v>
      </c>
      <c r="B35" t="s">
        <v>468</v>
      </c>
      <c r="C35" t="s">
        <v>469</v>
      </c>
      <c r="D35" t="s">
        <v>470</v>
      </c>
      <c r="E35" t="s">
        <v>471</v>
      </c>
      <c r="F35" t="s">
        <v>472</v>
      </c>
      <c r="G35" t="s">
        <v>473</v>
      </c>
      <c r="H35" t="s">
        <v>474</v>
      </c>
      <c r="I35" t="s">
        <v>475</v>
      </c>
      <c r="J35" t="s">
        <v>476</v>
      </c>
      <c r="K35" t="s">
        <v>477</v>
      </c>
    </row>
    <row r="36" spans="1:11" x14ac:dyDescent="0.3">
      <c r="A36" t="s">
        <v>48</v>
      </c>
      <c r="B36" t="s">
        <v>478</v>
      </c>
      <c r="C36" t="s">
        <v>479</v>
      </c>
      <c r="D36" t="s">
        <v>480</v>
      </c>
      <c r="E36" t="s">
        <v>481</v>
      </c>
      <c r="F36" t="s">
        <v>482</v>
      </c>
      <c r="G36" t="s">
        <v>483</v>
      </c>
      <c r="H36" t="s">
        <v>283</v>
      </c>
      <c r="I36" t="s">
        <v>283</v>
      </c>
      <c r="J36" t="s">
        <v>283</v>
      </c>
      <c r="K36" t="s">
        <v>283</v>
      </c>
    </row>
    <row r="37" spans="1:11" x14ac:dyDescent="0.3">
      <c r="A37" t="s">
        <v>49</v>
      </c>
      <c r="B37" t="s">
        <v>484</v>
      </c>
      <c r="C37" t="s">
        <v>485</v>
      </c>
      <c r="D37" t="s">
        <v>486</v>
      </c>
      <c r="E37" t="s">
        <v>487</v>
      </c>
      <c r="F37" t="s">
        <v>488</v>
      </c>
      <c r="G37" t="s">
        <v>489</v>
      </c>
      <c r="H37" t="s">
        <v>490</v>
      </c>
      <c r="I37" t="s">
        <v>283</v>
      </c>
      <c r="J37" t="s">
        <v>283</v>
      </c>
      <c r="K37" t="s">
        <v>283</v>
      </c>
    </row>
    <row r="38" spans="1:11" x14ac:dyDescent="0.3">
      <c r="A38" t="s">
        <v>50</v>
      </c>
      <c r="B38" t="s">
        <v>491</v>
      </c>
      <c r="C38" t="s">
        <v>492</v>
      </c>
      <c r="D38" t="s">
        <v>493</v>
      </c>
      <c r="E38" t="s">
        <v>494</v>
      </c>
      <c r="F38" t="s">
        <v>495</v>
      </c>
      <c r="G38" t="s">
        <v>496</v>
      </c>
      <c r="H38" t="s">
        <v>497</v>
      </c>
      <c r="I38" t="s">
        <v>498</v>
      </c>
      <c r="J38" t="s">
        <v>499</v>
      </c>
      <c r="K38" t="s">
        <v>500</v>
      </c>
    </row>
    <row r="39" spans="1:11" x14ac:dyDescent="0.3">
      <c r="A39" t="s">
        <v>51</v>
      </c>
      <c r="B39" t="s">
        <v>501</v>
      </c>
      <c r="C39" t="s">
        <v>502</v>
      </c>
      <c r="D39" t="s">
        <v>503</v>
      </c>
      <c r="E39" t="s">
        <v>504</v>
      </c>
      <c r="F39" t="s">
        <v>505</v>
      </c>
      <c r="G39" t="s">
        <v>506</v>
      </c>
      <c r="H39" t="s">
        <v>507</v>
      </c>
      <c r="I39" t="s">
        <v>508</v>
      </c>
      <c r="J39" t="s">
        <v>509</v>
      </c>
      <c r="K39" t="s">
        <v>510</v>
      </c>
    </row>
    <row r="40" spans="1:11" x14ac:dyDescent="0.3">
      <c r="A40" t="s">
        <v>52</v>
      </c>
      <c r="B40" t="s">
        <v>511</v>
      </c>
      <c r="C40" t="s">
        <v>512</v>
      </c>
      <c r="D40" t="s">
        <v>513</v>
      </c>
      <c r="E40" t="s">
        <v>514</v>
      </c>
      <c r="F40" t="s">
        <v>515</v>
      </c>
      <c r="G40" t="s">
        <v>516</v>
      </c>
      <c r="H40" t="s">
        <v>517</v>
      </c>
      <c r="I40" t="s">
        <v>518</v>
      </c>
      <c r="J40" t="s">
        <v>519</v>
      </c>
      <c r="K40" t="s">
        <v>520</v>
      </c>
    </row>
    <row r="41" spans="1:11" x14ac:dyDescent="0.3">
      <c r="A41" t="s">
        <v>53</v>
      </c>
      <c r="B41" t="s">
        <v>521</v>
      </c>
      <c r="C41" t="s">
        <v>522</v>
      </c>
      <c r="D41" t="s">
        <v>523</v>
      </c>
      <c r="E41" t="s">
        <v>524</v>
      </c>
      <c r="F41" t="s">
        <v>525</v>
      </c>
      <c r="G41" t="s">
        <v>526</v>
      </c>
      <c r="H41" t="s">
        <v>527</v>
      </c>
      <c r="I41" t="s">
        <v>528</v>
      </c>
      <c r="J41" t="s">
        <v>529</v>
      </c>
      <c r="K41" t="s">
        <v>530</v>
      </c>
    </row>
    <row r="42" spans="1:11" x14ac:dyDescent="0.3">
      <c r="A42" t="s">
        <v>54</v>
      </c>
      <c r="B42" t="s">
        <v>531</v>
      </c>
      <c r="C42" t="s">
        <v>532</v>
      </c>
      <c r="D42" t="s">
        <v>533</v>
      </c>
      <c r="E42" t="s">
        <v>534</v>
      </c>
      <c r="F42" t="s">
        <v>535</v>
      </c>
      <c r="G42" t="s">
        <v>536</v>
      </c>
      <c r="H42" t="s">
        <v>537</v>
      </c>
      <c r="I42" t="s">
        <v>538</v>
      </c>
      <c r="J42" t="s">
        <v>539</v>
      </c>
      <c r="K42" t="s">
        <v>283</v>
      </c>
    </row>
    <row r="43" spans="1:11" x14ac:dyDescent="0.3">
      <c r="A43" t="s">
        <v>55</v>
      </c>
      <c r="B43" t="s">
        <v>540</v>
      </c>
      <c r="C43" t="s">
        <v>541</v>
      </c>
      <c r="D43" t="s">
        <v>283</v>
      </c>
      <c r="E43" t="s">
        <v>283</v>
      </c>
      <c r="F43" t="s">
        <v>283</v>
      </c>
      <c r="G43" t="s">
        <v>283</v>
      </c>
      <c r="H43" t="s">
        <v>283</v>
      </c>
      <c r="I43" t="s">
        <v>283</v>
      </c>
      <c r="J43" t="s">
        <v>283</v>
      </c>
      <c r="K43" t="s">
        <v>283</v>
      </c>
    </row>
    <row r="44" spans="1:11" x14ac:dyDescent="0.3">
      <c r="A44" t="s">
        <v>56</v>
      </c>
      <c r="B44" t="s">
        <v>542</v>
      </c>
      <c r="C44" t="s">
        <v>543</v>
      </c>
      <c r="D44" t="s">
        <v>544</v>
      </c>
      <c r="E44" t="s">
        <v>545</v>
      </c>
      <c r="F44" t="s">
        <v>546</v>
      </c>
      <c r="G44" t="s">
        <v>547</v>
      </c>
      <c r="H44" t="s">
        <v>548</v>
      </c>
      <c r="I44" t="s">
        <v>549</v>
      </c>
      <c r="J44" t="s">
        <v>550</v>
      </c>
      <c r="K44" t="s">
        <v>283</v>
      </c>
    </row>
    <row r="45" spans="1:11" x14ac:dyDescent="0.3">
      <c r="A45" t="s">
        <v>57</v>
      </c>
      <c r="B45" t="s">
        <v>551</v>
      </c>
      <c r="C45" t="s">
        <v>552</v>
      </c>
      <c r="D45" t="s">
        <v>553</v>
      </c>
      <c r="E45" t="s">
        <v>554</v>
      </c>
      <c r="F45" t="s">
        <v>555</v>
      </c>
      <c r="G45" t="s">
        <v>556</v>
      </c>
      <c r="H45" t="s">
        <v>557</v>
      </c>
      <c r="I45" t="s">
        <v>558</v>
      </c>
      <c r="J45" t="s">
        <v>559</v>
      </c>
      <c r="K45" t="s">
        <v>560</v>
      </c>
    </row>
    <row r="46" spans="1:11" x14ac:dyDescent="0.3">
      <c r="A46" t="s">
        <v>58</v>
      </c>
      <c r="B46" t="s">
        <v>561</v>
      </c>
      <c r="C46" t="s">
        <v>562</v>
      </c>
      <c r="D46" t="s">
        <v>563</v>
      </c>
      <c r="E46" t="s">
        <v>564</v>
      </c>
      <c r="F46" t="s">
        <v>565</v>
      </c>
      <c r="G46" t="s">
        <v>566</v>
      </c>
      <c r="H46" t="s">
        <v>567</v>
      </c>
      <c r="I46" t="s">
        <v>568</v>
      </c>
      <c r="J46" t="s">
        <v>569</v>
      </c>
      <c r="K46" t="s">
        <v>570</v>
      </c>
    </row>
    <row r="47" spans="1:11" x14ac:dyDescent="0.3">
      <c r="A47" t="s">
        <v>59</v>
      </c>
      <c r="B47" t="s">
        <v>571</v>
      </c>
      <c r="C47" t="s">
        <v>572</v>
      </c>
      <c r="D47" t="s">
        <v>573</v>
      </c>
      <c r="E47" t="s">
        <v>574</v>
      </c>
      <c r="F47" t="s">
        <v>575</v>
      </c>
      <c r="G47" t="s">
        <v>576</v>
      </c>
      <c r="H47" t="s">
        <v>577</v>
      </c>
      <c r="I47" t="s">
        <v>578</v>
      </c>
      <c r="J47" t="s">
        <v>579</v>
      </c>
      <c r="K47" t="s">
        <v>283</v>
      </c>
    </row>
    <row r="48" spans="1:11" x14ac:dyDescent="0.3">
      <c r="A48" t="s">
        <v>60</v>
      </c>
      <c r="B48" t="s">
        <v>580</v>
      </c>
      <c r="C48" t="s">
        <v>581</v>
      </c>
      <c r="D48" t="s">
        <v>582</v>
      </c>
      <c r="E48" t="s">
        <v>583</v>
      </c>
      <c r="F48" t="s">
        <v>584</v>
      </c>
      <c r="G48" t="s">
        <v>585</v>
      </c>
      <c r="H48" t="s">
        <v>586</v>
      </c>
      <c r="I48" t="s">
        <v>587</v>
      </c>
      <c r="J48" t="s">
        <v>588</v>
      </c>
      <c r="K48" t="s">
        <v>589</v>
      </c>
    </row>
    <row r="49" spans="1:11" x14ac:dyDescent="0.3">
      <c r="A49" t="s">
        <v>61</v>
      </c>
      <c r="B49" t="s">
        <v>590</v>
      </c>
      <c r="C49" t="s">
        <v>591</v>
      </c>
      <c r="D49" t="s">
        <v>592</v>
      </c>
      <c r="E49" t="s">
        <v>593</v>
      </c>
      <c r="F49" t="s">
        <v>594</v>
      </c>
      <c r="G49" t="s">
        <v>595</v>
      </c>
      <c r="H49" t="s">
        <v>596</v>
      </c>
      <c r="I49" t="s">
        <v>597</v>
      </c>
      <c r="J49" t="s">
        <v>598</v>
      </c>
      <c r="K49" t="s">
        <v>283</v>
      </c>
    </row>
    <row r="50" spans="1:11" x14ac:dyDescent="0.3">
      <c r="A50" t="s">
        <v>62</v>
      </c>
      <c r="B50" t="s">
        <v>599</v>
      </c>
      <c r="C50" t="s">
        <v>600</v>
      </c>
      <c r="D50" t="s">
        <v>601</v>
      </c>
      <c r="E50" t="s">
        <v>602</v>
      </c>
      <c r="F50" t="s">
        <v>603</v>
      </c>
      <c r="G50" t="s">
        <v>283</v>
      </c>
      <c r="H50" t="s">
        <v>283</v>
      </c>
      <c r="I50" t="s">
        <v>283</v>
      </c>
      <c r="J50" t="s">
        <v>283</v>
      </c>
      <c r="K50" t="s">
        <v>283</v>
      </c>
    </row>
    <row r="51" spans="1:11" x14ac:dyDescent="0.3">
      <c r="A51" t="s">
        <v>63</v>
      </c>
      <c r="B51" t="s">
        <v>604</v>
      </c>
      <c r="C51" t="s">
        <v>605</v>
      </c>
      <c r="D51" t="s">
        <v>606</v>
      </c>
      <c r="E51" t="s">
        <v>607</v>
      </c>
      <c r="F51" t="s">
        <v>608</v>
      </c>
      <c r="G51" t="s">
        <v>609</v>
      </c>
      <c r="H51" t="s">
        <v>610</v>
      </c>
      <c r="I51" t="s">
        <v>611</v>
      </c>
      <c r="J51" t="s">
        <v>612</v>
      </c>
      <c r="K51" t="s">
        <v>613</v>
      </c>
    </row>
    <row r="52" spans="1:11" x14ac:dyDescent="0.3">
      <c r="A52" t="s">
        <v>64</v>
      </c>
      <c r="B52" t="s">
        <v>614</v>
      </c>
      <c r="C52" t="s">
        <v>615</v>
      </c>
      <c r="D52" t="s">
        <v>616</v>
      </c>
      <c r="E52" t="s">
        <v>617</v>
      </c>
      <c r="F52" t="s">
        <v>618</v>
      </c>
      <c r="G52" t="s">
        <v>619</v>
      </c>
      <c r="H52" t="s">
        <v>620</v>
      </c>
      <c r="I52" t="s">
        <v>621</v>
      </c>
      <c r="J52" t="s">
        <v>622</v>
      </c>
      <c r="K52" t="s">
        <v>623</v>
      </c>
    </row>
    <row r="53" spans="1:11" x14ac:dyDescent="0.3">
      <c r="A53" t="s">
        <v>65</v>
      </c>
      <c r="B53" t="s">
        <v>624</v>
      </c>
      <c r="C53" t="s">
        <v>625</v>
      </c>
      <c r="D53" t="s">
        <v>626</v>
      </c>
      <c r="E53" t="s">
        <v>627</v>
      </c>
      <c r="F53" t="s">
        <v>628</v>
      </c>
      <c r="G53" t="s">
        <v>283</v>
      </c>
      <c r="H53" t="s">
        <v>283</v>
      </c>
      <c r="I53" t="s">
        <v>283</v>
      </c>
      <c r="J53" t="s">
        <v>283</v>
      </c>
      <c r="K53" t="s">
        <v>283</v>
      </c>
    </row>
    <row r="54" spans="1:11" x14ac:dyDescent="0.3">
      <c r="A54" t="s">
        <v>66</v>
      </c>
      <c r="B54" t="s">
        <v>629</v>
      </c>
      <c r="C54" t="s">
        <v>630</v>
      </c>
      <c r="D54" t="s">
        <v>631</v>
      </c>
      <c r="E54" t="s">
        <v>632</v>
      </c>
      <c r="F54" t="s">
        <v>633</v>
      </c>
      <c r="G54" t="s">
        <v>634</v>
      </c>
      <c r="H54" t="s">
        <v>635</v>
      </c>
      <c r="I54" t="s">
        <v>636</v>
      </c>
      <c r="J54" t="s">
        <v>637</v>
      </c>
      <c r="K54" t="s">
        <v>638</v>
      </c>
    </row>
    <row r="55" spans="1:11" x14ac:dyDescent="0.3">
      <c r="A55" t="s">
        <v>67</v>
      </c>
      <c r="B55" t="s">
        <v>639</v>
      </c>
      <c r="C55" t="s">
        <v>283</v>
      </c>
      <c r="D55" t="s">
        <v>283</v>
      </c>
      <c r="E55" t="s">
        <v>283</v>
      </c>
      <c r="F55" t="s">
        <v>283</v>
      </c>
      <c r="G55" t="s">
        <v>283</v>
      </c>
      <c r="H55" t="s">
        <v>283</v>
      </c>
      <c r="I55" t="s">
        <v>283</v>
      </c>
      <c r="J55" t="s">
        <v>283</v>
      </c>
      <c r="K55" t="s">
        <v>283</v>
      </c>
    </row>
    <row r="56" spans="1:11" x14ac:dyDescent="0.3">
      <c r="A56" t="s">
        <v>69</v>
      </c>
      <c r="B56" t="s">
        <v>640</v>
      </c>
      <c r="C56" t="s">
        <v>641</v>
      </c>
      <c r="D56" t="s">
        <v>642</v>
      </c>
      <c r="E56" t="s">
        <v>643</v>
      </c>
      <c r="F56" t="s">
        <v>644</v>
      </c>
      <c r="G56" t="s">
        <v>645</v>
      </c>
      <c r="H56" t="s">
        <v>646</v>
      </c>
      <c r="I56" t="s">
        <v>647</v>
      </c>
      <c r="J56" t="s">
        <v>648</v>
      </c>
      <c r="K56" t="s">
        <v>649</v>
      </c>
    </row>
    <row r="57" spans="1:11" x14ac:dyDescent="0.3">
      <c r="A57" t="s">
        <v>70</v>
      </c>
      <c r="B57" t="s">
        <v>650</v>
      </c>
      <c r="C57" t="s">
        <v>651</v>
      </c>
      <c r="D57" t="s">
        <v>652</v>
      </c>
      <c r="E57" t="s">
        <v>653</v>
      </c>
      <c r="F57" t="s">
        <v>654</v>
      </c>
      <c r="G57" t="s">
        <v>655</v>
      </c>
      <c r="H57" t="s">
        <v>656</v>
      </c>
      <c r="I57" t="s">
        <v>657</v>
      </c>
      <c r="J57" t="s">
        <v>658</v>
      </c>
      <c r="K57" t="s">
        <v>659</v>
      </c>
    </row>
    <row r="58" spans="1:11" x14ac:dyDescent="0.3">
      <c r="A58" t="s">
        <v>71</v>
      </c>
      <c r="B58" t="s">
        <v>660</v>
      </c>
      <c r="C58" t="s">
        <v>661</v>
      </c>
      <c r="D58" t="s">
        <v>283</v>
      </c>
      <c r="E58" t="s">
        <v>283</v>
      </c>
      <c r="F58" t="s">
        <v>283</v>
      </c>
      <c r="G58" t="s">
        <v>283</v>
      </c>
      <c r="H58" t="s">
        <v>283</v>
      </c>
      <c r="I58" t="s">
        <v>283</v>
      </c>
      <c r="J58" t="s">
        <v>283</v>
      </c>
      <c r="K58" t="s">
        <v>283</v>
      </c>
    </row>
    <row r="59" spans="1:11" x14ac:dyDescent="0.3">
      <c r="A59" t="s">
        <v>73</v>
      </c>
      <c r="B59" t="s">
        <v>662</v>
      </c>
      <c r="C59" t="s">
        <v>663</v>
      </c>
      <c r="D59" t="s">
        <v>664</v>
      </c>
      <c r="E59" t="s">
        <v>665</v>
      </c>
      <c r="F59" t="s">
        <v>666</v>
      </c>
      <c r="G59" t="s">
        <v>667</v>
      </c>
      <c r="H59" t="s">
        <v>668</v>
      </c>
      <c r="I59" t="s">
        <v>669</v>
      </c>
      <c r="J59" t="s">
        <v>670</v>
      </c>
      <c r="K59" t="s">
        <v>671</v>
      </c>
    </row>
    <row r="60" spans="1:11" x14ac:dyDescent="0.3">
      <c r="A60" t="s">
        <v>74</v>
      </c>
      <c r="B60" t="s">
        <v>672</v>
      </c>
      <c r="C60" t="s">
        <v>673</v>
      </c>
      <c r="D60" t="s">
        <v>674</v>
      </c>
      <c r="E60" t="s">
        <v>675</v>
      </c>
      <c r="F60" t="s">
        <v>676</v>
      </c>
      <c r="G60" t="s">
        <v>677</v>
      </c>
      <c r="H60" t="s">
        <v>283</v>
      </c>
      <c r="I60" t="s">
        <v>283</v>
      </c>
      <c r="J60" t="s">
        <v>283</v>
      </c>
      <c r="K60" t="s">
        <v>283</v>
      </c>
    </row>
    <row r="61" spans="1:11" x14ac:dyDescent="0.3">
      <c r="A61" t="s">
        <v>75</v>
      </c>
      <c r="B61" t="s">
        <v>678</v>
      </c>
      <c r="C61" t="s">
        <v>679</v>
      </c>
      <c r="D61" t="s">
        <v>680</v>
      </c>
      <c r="E61" t="s">
        <v>681</v>
      </c>
      <c r="F61" t="s">
        <v>682</v>
      </c>
      <c r="G61" t="s">
        <v>683</v>
      </c>
      <c r="H61" t="s">
        <v>684</v>
      </c>
      <c r="I61" t="s">
        <v>685</v>
      </c>
      <c r="J61" t="s">
        <v>686</v>
      </c>
      <c r="K61" t="s">
        <v>687</v>
      </c>
    </row>
    <row r="62" spans="1:11" x14ac:dyDescent="0.3">
      <c r="A62" t="s">
        <v>76</v>
      </c>
      <c r="B62" t="s">
        <v>688</v>
      </c>
      <c r="C62" t="s">
        <v>689</v>
      </c>
      <c r="D62" t="s">
        <v>690</v>
      </c>
      <c r="E62" t="s">
        <v>691</v>
      </c>
      <c r="F62" t="s">
        <v>692</v>
      </c>
      <c r="G62" t="s">
        <v>693</v>
      </c>
      <c r="H62" t="s">
        <v>694</v>
      </c>
      <c r="I62" t="s">
        <v>695</v>
      </c>
      <c r="J62" t="s">
        <v>696</v>
      </c>
      <c r="K62" t="s">
        <v>697</v>
      </c>
    </row>
    <row r="63" spans="1:11" x14ac:dyDescent="0.3">
      <c r="A63" t="s">
        <v>77</v>
      </c>
      <c r="B63" t="s">
        <v>698</v>
      </c>
      <c r="C63" t="s">
        <v>699</v>
      </c>
      <c r="D63" t="s">
        <v>700</v>
      </c>
      <c r="E63" t="s">
        <v>283</v>
      </c>
      <c r="F63" t="s">
        <v>283</v>
      </c>
      <c r="G63" t="s">
        <v>283</v>
      </c>
      <c r="H63" t="s">
        <v>283</v>
      </c>
      <c r="I63" t="s">
        <v>283</v>
      </c>
      <c r="J63" t="s">
        <v>283</v>
      </c>
      <c r="K63" t="s">
        <v>283</v>
      </c>
    </row>
    <row r="64" spans="1:11" x14ac:dyDescent="0.3">
      <c r="A64" t="s">
        <v>78</v>
      </c>
      <c r="B64" t="s">
        <v>701</v>
      </c>
      <c r="C64" t="s">
        <v>702</v>
      </c>
      <c r="D64" t="s">
        <v>703</v>
      </c>
      <c r="E64" t="s">
        <v>704</v>
      </c>
      <c r="F64" t="s">
        <v>705</v>
      </c>
      <c r="G64" t="s">
        <v>706</v>
      </c>
      <c r="H64" t="s">
        <v>707</v>
      </c>
      <c r="I64" t="s">
        <v>708</v>
      </c>
      <c r="J64" t="s">
        <v>709</v>
      </c>
      <c r="K64" t="s">
        <v>283</v>
      </c>
    </row>
    <row r="65" spans="1:11" x14ac:dyDescent="0.3">
      <c r="A65" t="s">
        <v>79</v>
      </c>
      <c r="B65" t="s">
        <v>710</v>
      </c>
      <c r="C65" t="s">
        <v>711</v>
      </c>
      <c r="D65" t="s">
        <v>283</v>
      </c>
      <c r="E65" t="s">
        <v>283</v>
      </c>
      <c r="F65" t="s">
        <v>283</v>
      </c>
      <c r="G65" t="s">
        <v>283</v>
      </c>
      <c r="H65" t="s">
        <v>283</v>
      </c>
      <c r="I65" t="s">
        <v>283</v>
      </c>
      <c r="J65" t="s">
        <v>283</v>
      </c>
      <c r="K65" t="s">
        <v>283</v>
      </c>
    </row>
    <row r="66" spans="1:11" x14ac:dyDescent="0.3">
      <c r="A66" t="s">
        <v>80</v>
      </c>
      <c r="B66" t="s">
        <v>712</v>
      </c>
      <c r="C66" t="s">
        <v>713</v>
      </c>
      <c r="D66" t="s">
        <v>714</v>
      </c>
      <c r="E66" t="s">
        <v>715</v>
      </c>
      <c r="F66" t="s">
        <v>716</v>
      </c>
      <c r="G66" t="s">
        <v>717</v>
      </c>
      <c r="H66" t="s">
        <v>718</v>
      </c>
      <c r="I66" t="s">
        <v>719</v>
      </c>
      <c r="J66" t="s">
        <v>720</v>
      </c>
      <c r="K66" t="s">
        <v>721</v>
      </c>
    </row>
    <row r="67" spans="1:11" x14ac:dyDescent="0.3">
      <c r="A67" t="s">
        <v>81</v>
      </c>
      <c r="B67" t="s">
        <v>722</v>
      </c>
      <c r="C67" t="s">
        <v>723</v>
      </c>
      <c r="D67" t="s">
        <v>724</v>
      </c>
      <c r="E67" t="s">
        <v>725</v>
      </c>
      <c r="F67" t="s">
        <v>726</v>
      </c>
      <c r="G67" t="s">
        <v>727</v>
      </c>
      <c r="H67" t="s">
        <v>728</v>
      </c>
      <c r="I67" t="s">
        <v>283</v>
      </c>
      <c r="J67" t="s">
        <v>283</v>
      </c>
      <c r="K67" t="s">
        <v>283</v>
      </c>
    </row>
    <row r="68" spans="1:11" x14ac:dyDescent="0.3">
      <c r="A68" t="s">
        <v>82</v>
      </c>
      <c r="B68" t="s">
        <v>729</v>
      </c>
      <c r="C68" t="s">
        <v>730</v>
      </c>
      <c r="D68" t="s">
        <v>731</v>
      </c>
      <c r="E68" t="s">
        <v>732</v>
      </c>
      <c r="F68" t="s">
        <v>733</v>
      </c>
      <c r="G68" t="s">
        <v>734</v>
      </c>
      <c r="H68" t="s">
        <v>283</v>
      </c>
      <c r="I68" t="s">
        <v>283</v>
      </c>
      <c r="J68" t="s">
        <v>283</v>
      </c>
      <c r="K68" t="s">
        <v>283</v>
      </c>
    </row>
    <row r="69" spans="1:11" x14ac:dyDescent="0.3">
      <c r="A69" t="s">
        <v>83</v>
      </c>
      <c r="B69" t="s">
        <v>735</v>
      </c>
      <c r="C69" t="s">
        <v>736</v>
      </c>
      <c r="D69" t="s">
        <v>737</v>
      </c>
      <c r="E69" t="s">
        <v>283</v>
      </c>
      <c r="F69" t="s">
        <v>283</v>
      </c>
      <c r="G69" t="s">
        <v>283</v>
      </c>
      <c r="H69" t="s">
        <v>283</v>
      </c>
      <c r="I69" t="s">
        <v>283</v>
      </c>
      <c r="J69" t="s">
        <v>283</v>
      </c>
      <c r="K69" t="s">
        <v>283</v>
      </c>
    </row>
    <row r="70" spans="1:11" x14ac:dyDescent="0.3">
      <c r="A70" t="s">
        <v>84</v>
      </c>
      <c r="B70" t="s">
        <v>738</v>
      </c>
      <c r="C70" t="s">
        <v>739</v>
      </c>
      <c r="D70" t="s">
        <v>740</v>
      </c>
      <c r="E70" t="s">
        <v>741</v>
      </c>
      <c r="F70" t="s">
        <v>742</v>
      </c>
      <c r="G70" t="s">
        <v>743</v>
      </c>
      <c r="H70" t="s">
        <v>744</v>
      </c>
      <c r="I70" t="s">
        <v>745</v>
      </c>
      <c r="J70" t="s">
        <v>746</v>
      </c>
      <c r="K70" t="s">
        <v>283</v>
      </c>
    </row>
    <row r="71" spans="1:11" x14ac:dyDescent="0.3">
      <c r="A71" t="s">
        <v>85</v>
      </c>
      <c r="B71" t="s">
        <v>747</v>
      </c>
      <c r="C71" t="s">
        <v>748</v>
      </c>
      <c r="D71" t="s">
        <v>749</v>
      </c>
      <c r="E71" t="s">
        <v>283</v>
      </c>
      <c r="F71" t="s">
        <v>283</v>
      </c>
      <c r="G71" t="s">
        <v>283</v>
      </c>
      <c r="H71" t="s">
        <v>283</v>
      </c>
      <c r="I71" t="s">
        <v>283</v>
      </c>
      <c r="J71" t="s">
        <v>283</v>
      </c>
      <c r="K71" t="s">
        <v>283</v>
      </c>
    </row>
    <row r="72" spans="1:11" x14ac:dyDescent="0.3">
      <c r="A72" t="s">
        <v>86</v>
      </c>
      <c r="B72" t="s">
        <v>750</v>
      </c>
      <c r="C72" t="s">
        <v>751</v>
      </c>
      <c r="D72" t="s">
        <v>752</v>
      </c>
      <c r="E72" t="s">
        <v>753</v>
      </c>
      <c r="F72" t="s">
        <v>754</v>
      </c>
      <c r="G72" t="s">
        <v>755</v>
      </c>
      <c r="H72" t="s">
        <v>756</v>
      </c>
      <c r="I72" t="s">
        <v>757</v>
      </c>
      <c r="J72" t="s">
        <v>758</v>
      </c>
      <c r="K72" t="s">
        <v>759</v>
      </c>
    </row>
    <row r="73" spans="1:11" x14ac:dyDescent="0.3">
      <c r="A73" t="s">
        <v>87</v>
      </c>
      <c r="B73" t="s">
        <v>760</v>
      </c>
      <c r="C73" t="s">
        <v>761</v>
      </c>
      <c r="D73" t="s">
        <v>762</v>
      </c>
      <c r="E73" t="s">
        <v>763</v>
      </c>
      <c r="F73" t="s">
        <v>283</v>
      </c>
      <c r="G73" t="s">
        <v>283</v>
      </c>
      <c r="H73" t="s">
        <v>283</v>
      </c>
      <c r="I73" t="s">
        <v>283</v>
      </c>
      <c r="J73" t="s">
        <v>283</v>
      </c>
      <c r="K73" t="s">
        <v>283</v>
      </c>
    </row>
    <row r="74" spans="1:11" x14ac:dyDescent="0.3">
      <c r="A74" t="s">
        <v>88</v>
      </c>
      <c r="B74" t="s">
        <v>764</v>
      </c>
      <c r="C74" t="s">
        <v>765</v>
      </c>
      <c r="D74" t="s">
        <v>766</v>
      </c>
      <c r="E74" t="s">
        <v>767</v>
      </c>
      <c r="F74" t="s">
        <v>768</v>
      </c>
      <c r="G74" t="s">
        <v>769</v>
      </c>
      <c r="H74" t="s">
        <v>770</v>
      </c>
      <c r="I74" t="s">
        <v>771</v>
      </c>
      <c r="J74" t="s">
        <v>772</v>
      </c>
      <c r="K74" t="s">
        <v>773</v>
      </c>
    </row>
    <row r="75" spans="1:11" x14ac:dyDescent="0.3">
      <c r="A75" t="s">
        <v>89</v>
      </c>
      <c r="B75" t="s">
        <v>774</v>
      </c>
      <c r="C75" t="s">
        <v>775</v>
      </c>
      <c r="D75" t="s">
        <v>776</v>
      </c>
      <c r="E75" t="s">
        <v>777</v>
      </c>
      <c r="F75" t="s">
        <v>778</v>
      </c>
      <c r="G75" t="s">
        <v>779</v>
      </c>
      <c r="H75" t="s">
        <v>780</v>
      </c>
      <c r="I75" t="s">
        <v>781</v>
      </c>
      <c r="J75" t="s">
        <v>782</v>
      </c>
      <c r="K75" t="s">
        <v>783</v>
      </c>
    </row>
    <row r="76" spans="1:11" x14ac:dyDescent="0.3">
      <c r="A76" t="s">
        <v>90</v>
      </c>
      <c r="B76" t="s">
        <v>784</v>
      </c>
      <c r="C76" t="s">
        <v>785</v>
      </c>
      <c r="D76" t="s">
        <v>786</v>
      </c>
      <c r="E76" t="s">
        <v>787</v>
      </c>
      <c r="F76" t="s">
        <v>788</v>
      </c>
      <c r="G76" t="s">
        <v>283</v>
      </c>
      <c r="H76" t="s">
        <v>283</v>
      </c>
      <c r="I76" t="s">
        <v>283</v>
      </c>
      <c r="J76" t="s">
        <v>283</v>
      </c>
      <c r="K76" t="s">
        <v>283</v>
      </c>
    </row>
    <row r="77" spans="1:11" x14ac:dyDescent="0.3">
      <c r="A77" t="s">
        <v>91</v>
      </c>
      <c r="B77" t="s">
        <v>789</v>
      </c>
      <c r="C77" t="s">
        <v>790</v>
      </c>
      <c r="D77" t="s">
        <v>791</v>
      </c>
      <c r="E77" t="s">
        <v>792</v>
      </c>
      <c r="F77" t="s">
        <v>793</v>
      </c>
      <c r="G77" t="s">
        <v>283</v>
      </c>
      <c r="H77" t="s">
        <v>283</v>
      </c>
      <c r="I77" t="s">
        <v>283</v>
      </c>
      <c r="J77" t="s">
        <v>283</v>
      </c>
      <c r="K77" t="s">
        <v>283</v>
      </c>
    </row>
    <row r="78" spans="1:11" x14ac:dyDescent="0.3">
      <c r="A78" t="s">
        <v>92</v>
      </c>
      <c r="B78" t="s">
        <v>794</v>
      </c>
      <c r="C78" t="s">
        <v>795</v>
      </c>
      <c r="D78" t="s">
        <v>796</v>
      </c>
      <c r="E78" t="s">
        <v>797</v>
      </c>
      <c r="F78" t="s">
        <v>798</v>
      </c>
      <c r="G78" t="s">
        <v>799</v>
      </c>
      <c r="H78" t="s">
        <v>800</v>
      </c>
      <c r="I78" t="s">
        <v>801</v>
      </c>
      <c r="J78" t="s">
        <v>802</v>
      </c>
      <c r="K78" t="s">
        <v>803</v>
      </c>
    </row>
    <row r="79" spans="1:11" x14ac:dyDescent="0.3">
      <c r="A79" t="s">
        <v>93</v>
      </c>
      <c r="B79" t="s">
        <v>804</v>
      </c>
      <c r="C79" t="s">
        <v>805</v>
      </c>
      <c r="D79" t="s">
        <v>806</v>
      </c>
      <c r="E79" t="s">
        <v>807</v>
      </c>
      <c r="F79" t="s">
        <v>808</v>
      </c>
      <c r="G79" t="s">
        <v>809</v>
      </c>
      <c r="H79" t="s">
        <v>810</v>
      </c>
      <c r="I79" t="s">
        <v>283</v>
      </c>
      <c r="J79" t="s">
        <v>283</v>
      </c>
      <c r="K79" t="s">
        <v>283</v>
      </c>
    </row>
    <row r="80" spans="1:11" x14ac:dyDescent="0.3">
      <c r="A80" t="s">
        <v>94</v>
      </c>
      <c r="B80" t="s">
        <v>811</v>
      </c>
      <c r="C80" t="s">
        <v>812</v>
      </c>
      <c r="D80" t="s">
        <v>813</v>
      </c>
      <c r="E80" t="s">
        <v>814</v>
      </c>
      <c r="F80" t="s">
        <v>815</v>
      </c>
      <c r="G80" t="s">
        <v>816</v>
      </c>
      <c r="H80" t="s">
        <v>817</v>
      </c>
      <c r="I80" t="s">
        <v>818</v>
      </c>
      <c r="J80" t="s">
        <v>819</v>
      </c>
      <c r="K80" t="s">
        <v>820</v>
      </c>
    </row>
    <row r="81" spans="1:11" x14ac:dyDescent="0.3">
      <c r="A81" t="s">
        <v>95</v>
      </c>
      <c r="B81" t="s">
        <v>821</v>
      </c>
      <c r="C81" t="s">
        <v>822</v>
      </c>
      <c r="D81" t="s">
        <v>823</v>
      </c>
      <c r="E81" t="s">
        <v>824</v>
      </c>
      <c r="F81" t="s">
        <v>283</v>
      </c>
      <c r="G81" t="s">
        <v>283</v>
      </c>
      <c r="H81" t="s">
        <v>283</v>
      </c>
      <c r="I81" t="s">
        <v>283</v>
      </c>
      <c r="J81" t="s">
        <v>283</v>
      </c>
      <c r="K81" t="s">
        <v>283</v>
      </c>
    </row>
    <row r="82" spans="1:11" x14ac:dyDescent="0.3">
      <c r="A82" t="s">
        <v>96</v>
      </c>
      <c r="B82" t="s">
        <v>825</v>
      </c>
      <c r="C82" t="s">
        <v>826</v>
      </c>
      <c r="D82" t="s">
        <v>827</v>
      </c>
      <c r="E82" t="s">
        <v>828</v>
      </c>
      <c r="F82" t="s">
        <v>829</v>
      </c>
      <c r="G82" t="s">
        <v>830</v>
      </c>
      <c r="H82" t="s">
        <v>831</v>
      </c>
      <c r="I82" t="s">
        <v>832</v>
      </c>
      <c r="J82" t="s">
        <v>833</v>
      </c>
      <c r="K82" t="s">
        <v>283</v>
      </c>
    </row>
    <row r="83" spans="1:11" x14ac:dyDescent="0.3">
      <c r="A83" t="s">
        <v>97</v>
      </c>
      <c r="B83" t="s">
        <v>834</v>
      </c>
      <c r="C83" t="s">
        <v>835</v>
      </c>
      <c r="D83" t="s">
        <v>836</v>
      </c>
      <c r="E83" t="s">
        <v>837</v>
      </c>
      <c r="F83" t="s">
        <v>838</v>
      </c>
      <c r="G83" t="s">
        <v>839</v>
      </c>
      <c r="H83" t="s">
        <v>840</v>
      </c>
      <c r="I83" t="s">
        <v>283</v>
      </c>
      <c r="J83" t="s">
        <v>283</v>
      </c>
      <c r="K83" t="s">
        <v>283</v>
      </c>
    </row>
    <row r="84" spans="1:11" x14ac:dyDescent="0.3">
      <c r="A84" t="s">
        <v>98</v>
      </c>
      <c r="B84" t="s">
        <v>841</v>
      </c>
      <c r="C84" t="s">
        <v>842</v>
      </c>
      <c r="D84" t="s">
        <v>843</v>
      </c>
      <c r="E84" t="s">
        <v>844</v>
      </c>
      <c r="F84" t="s">
        <v>283</v>
      </c>
      <c r="G84" t="s">
        <v>283</v>
      </c>
      <c r="H84" t="s">
        <v>283</v>
      </c>
      <c r="I84" t="s">
        <v>283</v>
      </c>
      <c r="J84" t="s">
        <v>283</v>
      </c>
      <c r="K84" t="s">
        <v>283</v>
      </c>
    </row>
    <row r="85" spans="1:11" x14ac:dyDescent="0.3">
      <c r="A85" t="s">
        <v>99</v>
      </c>
      <c r="B85" t="s">
        <v>845</v>
      </c>
      <c r="C85" t="s">
        <v>846</v>
      </c>
      <c r="D85" t="s">
        <v>847</v>
      </c>
      <c r="E85" t="s">
        <v>848</v>
      </c>
      <c r="F85" t="s">
        <v>849</v>
      </c>
      <c r="G85" t="s">
        <v>850</v>
      </c>
      <c r="H85" t="s">
        <v>851</v>
      </c>
      <c r="I85" t="s">
        <v>852</v>
      </c>
      <c r="J85" t="s">
        <v>853</v>
      </c>
      <c r="K85" t="s">
        <v>283</v>
      </c>
    </row>
    <row r="86" spans="1:11" x14ac:dyDescent="0.3">
      <c r="A86" t="s">
        <v>100</v>
      </c>
      <c r="B86" t="s">
        <v>854</v>
      </c>
      <c r="C86" t="s">
        <v>855</v>
      </c>
      <c r="D86" t="s">
        <v>856</v>
      </c>
      <c r="E86" t="s">
        <v>857</v>
      </c>
      <c r="F86" t="s">
        <v>283</v>
      </c>
      <c r="G86" t="s">
        <v>283</v>
      </c>
      <c r="H86" t="s">
        <v>283</v>
      </c>
      <c r="I86" t="s">
        <v>283</v>
      </c>
      <c r="J86" t="s">
        <v>283</v>
      </c>
      <c r="K86" t="s">
        <v>283</v>
      </c>
    </row>
    <row r="87" spans="1:11" x14ac:dyDescent="0.3">
      <c r="A87" t="s">
        <v>101</v>
      </c>
      <c r="B87" t="s">
        <v>858</v>
      </c>
      <c r="C87" t="s">
        <v>859</v>
      </c>
      <c r="D87" t="s">
        <v>860</v>
      </c>
      <c r="E87" t="s">
        <v>861</v>
      </c>
      <c r="F87" t="s">
        <v>862</v>
      </c>
      <c r="G87" t="s">
        <v>283</v>
      </c>
      <c r="H87" t="s">
        <v>283</v>
      </c>
      <c r="I87" t="s">
        <v>283</v>
      </c>
      <c r="J87" t="s">
        <v>283</v>
      </c>
      <c r="K87" t="s">
        <v>283</v>
      </c>
    </row>
    <row r="88" spans="1:11" x14ac:dyDescent="0.3">
      <c r="A88" t="s">
        <v>102</v>
      </c>
      <c r="B88" t="s">
        <v>863</v>
      </c>
      <c r="C88" t="s">
        <v>864</v>
      </c>
      <c r="D88" t="s">
        <v>865</v>
      </c>
      <c r="E88" t="s">
        <v>866</v>
      </c>
      <c r="F88" t="s">
        <v>867</v>
      </c>
      <c r="G88" t="s">
        <v>868</v>
      </c>
      <c r="H88" t="s">
        <v>283</v>
      </c>
      <c r="I88" t="s">
        <v>283</v>
      </c>
      <c r="J88" t="s">
        <v>283</v>
      </c>
      <c r="K88" t="s">
        <v>283</v>
      </c>
    </row>
    <row r="89" spans="1:11" x14ac:dyDescent="0.3">
      <c r="A89" t="s">
        <v>103</v>
      </c>
      <c r="B89" t="s">
        <v>869</v>
      </c>
      <c r="C89" t="s">
        <v>283</v>
      </c>
      <c r="D89" t="s">
        <v>283</v>
      </c>
      <c r="E89" t="s">
        <v>283</v>
      </c>
      <c r="F89" t="s">
        <v>283</v>
      </c>
      <c r="G89" t="s">
        <v>283</v>
      </c>
      <c r="H89" t="s">
        <v>283</v>
      </c>
      <c r="I89" t="s">
        <v>283</v>
      </c>
      <c r="J89" t="s">
        <v>283</v>
      </c>
      <c r="K89" t="s">
        <v>283</v>
      </c>
    </row>
    <row r="90" spans="1:11" x14ac:dyDescent="0.3">
      <c r="A90" t="s">
        <v>104</v>
      </c>
      <c r="B90" t="s">
        <v>870</v>
      </c>
      <c r="C90" t="s">
        <v>871</v>
      </c>
      <c r="D90" t="s">
        <v>872</v>
      </c>
      <c r="E90" t="s">
        <v>873</v>
      </c>
      <c r="F90" t="s">
        <v>874</v>
      </c>
      <c r="G90" t="s">
        <v>875</v>
      </c>
      <c r="H90" t="s">
        <v>876</v>
      </c>
      <c r="I90" t="s">
        <v>877</v>
      </c>
      <c r="J90" t="s">
        <v>878</v>
      </c>
      <c r="K90" t="s">
        <v>283</v>
      </c>
    </row>
    <row r="91" spans="1:11" x14ac:dyDescent="0.3">
      <c r="A91" t="s">
        <v>105</v>
      </c>
      <c r="B91" t="s">
        <v>879</v>
      </c>
      <c r="C91" t="s">
        <v>880</v>
      </c>
      <c r="D91" t="s">
        <v>881</v>
      </c>
      <c r="E91" t="s">
        <v>882</v>
      </c>
      <c r="F91" t="s">
        <v>883</v>
      </c>
      <c r="G91" t="s">
        <v>283</v>
      </c>
      <c r="H91" t="s">
        <v>283</v>
      </c>
      <c r="I91" t="s">
        <v>283</v>
      </c>
      <c r="J91" t="s">
        <v>283</v>
      </c>
      <c r="K91" t="s">
        <v>283</v>
      </c>
    </row>
    <row r="92" spans="1:11" x14ac:dyDescent="0.3">
      <c r="A92" t="s">
        <v>106</v>
      </c>
      <c r="B92" t="s">
        <v>884</v>
      </c>
      <c r="C92" t="s">
        <v>885</v>
      </c>
      <c r="D92" t="s">
        <v>886</v>
      </c>
      <c r="E92" t="s">
        <v>887</v>
      </c>
      <c r="F92" t="s">
        <v>888</v>
      </c>
      <c r="G92" t="s">
        <v>889</v>
      </c>
      <c r="H92" t="s">
        <v>890</v>
      </c>
      <c r="I92" t="s">
        <v>891</v>
      </c>
      <c r="J92" t="s">
        <v>892</v>
      </c>
      <c r="K92" t="s">
        <v>893</v>
      </c>
    </row>
    <row r="93" spans="1:11" x14ac:dyDescent="0.3">
      <c r="A93" t="s">
        <v>107</v>
      </c>
      <c r="B93" t="s">
        <v>894</v>
      </c>
      <c r="C93" t="s">
        <v>895</v>
      </c>
      <c r="D93" t="s">
        <v>896</v>
      </c>
      <c r="E93" t="s">
        <v>897</v>
      </c>
      <c r="F93" t="s">
        <v>898</v>
      </c>
      <c r="G93" t="s">
        <v>899</v>
      </c>
      <c r="H93" t="s">
        <v>900</v>
      </c>
      <c r="I93" t="s">
        <v>901</v>
      </c>
      <c r="J93" t="s">
        <v>283</v>
      </c>
      <c r="K93" t="s">
        <v>283</v>
      </c>
    </row>
    <row r="94" spans="1:11" x14ac:dyDescent="0.3">
      <c r="A94" t="s">
        <v>108</v>
      </c>
      <c r="B94" t="s">
        <v>902</v>
      </c>
      <c r="C94" t="s">
        <v>903</v>
      </c>
      <c r="D94" t="s">
        <v>904</v>
      </c>
      <c r="E94" t="s">
        <v>905</v>
      </c>
      <c r="F94" t="s">
        <v>906</v>
      </c>
      <c r="G94" t="s">
        <v>907</v>
      </c>
      <c r="H94" t="s">
        <v>908</v>
      </c>
      <c r="I94" t="s">
        <v>909</v>
      </c>
      <c r="J94" t="s">
        <v>910</v>
      </c>
      <c r="K94" t="s">
        <v>911</v>
      </c>
    </row>
    <row r="95" spans="1:11" x14ac:dyDescent="0.3">
      <c r="A95" t="s">
        <v>109</v>
      </c>
      <c r="B95" t="s">
        <v>912</v>
      </c>
      <c r="C95" t="s">
        <v>913</v>
      </c>
      <c r="D95" t="s">
        <v>914</v>
      </c>
      <c r="E95" t="s">
        <v>283</v>
      </c>
      <c r="F95" t="s">
        <v>283</v>
      </c>
      <c r="G95" t="s">
        <v>283</v>
      </c>
      <c r="H95" t="s">
        <v>283</v>
      </c>
      <c r="I95" t="s">
        <v>283</v>
      </c>
      <c r="J95" t="s">
        <v>283</v>
      </c>
      <c r="K95" t="s">
        <v>283</v>
      </c>
    </row>
    <row r="96" spans="1:11" x14ac:dyDescent="0.3">
      <c r="A96" t="s">
        <v>110</v>
      </c>
      <c r="B96" t="s">
        <v>915</v>
      </c>
      <c r="C96" t="s">
        <v>283</v>
      </c>
      <c r="D96" t="s">
        <v>283</v>
      </c>
      <c r="E96" t="s">
        <v>283</v>
      </c>
      <c r="F96" t="s">
        <v>283</v>
      </c>
      <c r="G96" t="s">
        <v>283</v>
      </c>
      <c r="H96" t="s">
        <v>283</v>
      </c>
      <c r="I96" t="s">
        <v>283</v>
      </c>
      <c r="J96" t="s">
        <v>283</v>
      </c>
      <c r="K96" t="s">
        <v>283</v>
      </c>
    </row>
    <row r="97" spans="1:11" x14ac:dyDescent="0.3">
      <c r="A97" t="s">
        <v>111</v>
      </c>
      <c r="B97" t="s">
        <v>916</v>
      </c>
      <c r="C97" t="s">
        <v>917</v>
      </c>
      <c r="D97" t="s">
        <v>918</v>
      </c>
      <c r="E97" t="s">
        <v>919</v>
      </c>
      <c r="F97" t="s">
        <v>920</v>
      </c>
      <c r="G97" t="s">
        <v>921</v>
      </c>
      <c r="H97" t="s">
        <v>922</v>
      </c>
      <c r="I97" t="s">
        <v>923</v>
      </c>
      <c r="J97" t="s">
        <v>924</v>
      </c>
      <c r="K97" t="s">
        <v>283</v>
      </c>
    </row>
    <row r="98" spans="1:11" x14ac:dyDescent="0.3">
      <c r="A98" t="s">
        <v>112</v>
      </c>
      <c r="B98" t="s">
        <v>925</v>
      </c>
      <c r="C98" t="s">
        <v>926</v>
      </c>
      <c r="D98" t="s">
        <v>927</v>
      </c>
      <c r="E98" t="s">
        <v>928</v>
      </c>
      <c r="F98" t="s">
        <v>929</v>
      </c>
      <c r="G98" t="s">
        <v>283</v>
      </c>
      <c r="H98" t="s">
        <v>283</v>
      </c>
      <c r="I98" t="s">
        <v>283</v>
      </c>
      <c r="J98" t="s">
        <v>283</v>
      </c>
      <c r="K98" t="s">
        <v>283</v>
      </c>
    </row>
    <row r="99" spans="1:11" x14ac:dyDescent="0.3">
      <c r="A99" t="s">
        <v>113</v>
      </c>
      <c r="B99" t="s">
        <v>930</v>
      </c>
      <c r="C99" t="s">
        <v>931</v>
      </c>
      <c r="D99" t="s">
        <v>932</v>
      </c>
      <c r="E99" t="s">
        <v>933</v>
      </c>
      <c r="F99" t="s">
        <v>934</v>
      </c>
      <c r="G99" t="s">
        <v>935</v>
      </c>
      <c r="H99" t="s">
        <v>936</v>
      </c>
      <c r="I99" t="s">
        <v>283</v>
      </c>
      <c r="J99" t="s">
        <v>283</v>
      </c>
      <c r="K99" t="s">
        <v>283</v>
      </c>
    </row>
    <row r="100" spans="1:11" x14ac:dyDescent="0.3">
      <c r="A100" t="s">
        <v>114</v>
      </c>
      <c r="B100" t="s">
        <v>937</v>
      </c>
      <c r="C100" t="s">
        <v>938</v>
      </c>
      <c r="D100" t="s">
        <v>939</v>
      </c>
      <c r="E100" t="s">
        <v>940</v>
      </c>
      <c r="F100" t="s">
        <v>283</v>
      </c>
      <c r="G100" t="s">
        <v>283</v>
      </c>
      <c r="H100" t="s">
        <v>283</v>
      </c>
      <c r="I100" t="s">
        <v>283</v>
      </c>
      <c r="J100" t="s">
        <v>283</v>
      </c>
      <c r="K100" t="s">
        <v>283</v>
      </c>
    </row>
    <row r="101" spans="1:11" x14ac:dyDescent="0.3">
      <c r="A101" t="s">
        <v>115</v>
      </c>
      <c r="B101" t="s">
        <v>941</v>
      </c>
      <c r="C101" t="s">
        <v>942</v>
      </c>
      <c r="D101" t="s">
        <v>943</v>
      </c>
      <c r="E101" t="s">
        <v>944</v>
      </c>
      <c r="F101" t="s">
        <v>945</v>
      </c>
      <c r="G101" t="s">
        <v>946</v>
      </c>
      <c r="H101" t="s">
        <v>947</v>
      </c>
      <c r="I101" t="s">
        <v>948</v>
      </c>
      <c r="J101" t="s">
        <v>283</v>
      </c>
      <c r="K101" t="s">
        <v>283</v>
      </c>
    </row>
    <row r="102" spans="1:11" x14ac:dyDescent="0.3">
      <c r="A102" t="s">
        <v>116</v>
      </c>
      <c r="B102" t="s">
        <v>949</v>
      </c>
      <c r="C102" t="s">
        <v>950</v>
      </c>
      <c r="D102" t="s">
        <v>951</v>
      </c>
      <c r="E102" t="s">
        <v>952</v>
      </c>
      <c r="F102" t="s">
        <v>953</v>
      </c>
      <c r="G102" t="s">
        <v>954</v>
      </c>
      <c r="H102" t="s">
        <v>955</v>
      </c>
      <c r="I102" t="s">
        <v>283</v>
      </c>
      <c r="J102" t="s">
        <v>283</v>
      </c>
      <c r="K102" t="s">
        <v>283</v>
      </c>
    </row>
    <row r="103" spans="1:11" x14ac:dyDescent="0.3">
      <c r="A103" t="s">
        <v>117</v>
      </c>
      <c r="B103" t="s">
        <v>956</v>
      </c>
      <c r="C103" t="s">
        <v>957</v>
      </c>
      <c r="D103" t="s">
        <v>958</v>
      </c>
      <c r="E103" t="s">
        <v>959</v>
      </c>
      <c r="F103" t="s">
        <v>960</v>
      </c>
      <c r="G103" t="s">
        <v>283</v>
      </c>
      <c r="H103" t="s">
        <v>283</v>
      </c>
      <c r="I103" t="s">
        <v>283</v>
      </c>
      <c r="J103" t="s">
        <v>283</v>
      </c>
      <c r="K103" t="s">
        <v>283</v>
      </c>
    </row>
    <row r="104" spans="1:11" x14ac:dyDescent="0.3">
      <c r="A104" t="s">
        <v>118</v>
      </c>
      <c r="B104" t="s">
        <v>961</v>
      </c>
      <c r="C104" t="s">
        <v>962</v>
      </c>
      <c r="D104" t="s">
        <v>963</v>
      </c>
      <c r="E104" t="s">
        <v>964</v>
      </c>
      <c r="F104" t="s">
        <v>965</v>
      </c>
      <c r="G104" t="s">
        <v>966</v>
      </c>
      <c r="H104" t="s">
        <v>967</v>
      </c>
      <c r="I104" t="s">
        <v>968</v>
      </c>
      <c r="J104" t="s">
        <v>969</v>
      </c>
      <c r="K104" t="s">
        <v>970</v>
      </c>
    </row>
    <row r="105" spans="1:11" x14ac:dyDescent="0.3">
      <c r="A105" t="s">
        <v>119</v>
      </c>
      <c r="B105" t="s">
        <v>971</v>
      </c>
      <c r="C105" t="s">
        <v>972</v>
      </c>
      <c r="D105" t="s">
        <v>973</v>
      </c>
      <c r="E105" t="s">
        <v>974</v>
      </c>
      <c r="F105" t="s">
        <v>975</v>
      </c>
      <c r="G105" t="s">
        <v>976</v>
      </c>
      <c r="H105" t="s">
        <v>977</v>
      </c>
      <c r="I105" t="s">
        <v>978</v>
      </c>
      <c r="J105" t="s">
        <v>979</v>
      </c>
      <c r="K105" t="s">
        <v>980</v>
      </c>
    </row>
    <row r="106" spans="1:11" x14ac:dyDescent="0.3">
      <c r="A106" t="s">
        <v>120</v>
      </c>
      <c r="B106" t="s">
        <v>981</v>
      </c>
      <c r="C106" t="s">
        <v>982</v>
      </c>
      <c r="D106" t="s">
        <v>283</v>
      </c>
      <c r="E106" t="s">
        <v>283</v>
      </c>
      <c r="F106" t="s">
        <v>283</v>
      </c>
      <c r="G106" t="s">
        <v>283</v>
      </c>
      <c r="H106" t="s">
        <v>283</v>
      </c>
      <c r="I106" t="s">
        <v>283</v>
      </c>
      <c r="J106" t="s">
        <v>283</v>
      </c>
      <c r="K106" t="s">
        <v>283</v>
      </c>
    </row>
    <row r="107" spans="1:11" x14ac:dyDescent="0.3">
      <c r="A107" t="s">
        <v>121</v>
      </c>
      <c r="B107" t="s">
        <v>983</v>
      </c>
      <c r="C107" t="s">
        <v>984</v>
      </c>
      <c r="D107" t="s">
        <v>985</v>
      </c>
      <c r="E107" t="s">
        <v>986</v>
      </c>
      <c r="F107" t="s">
        <v>987</v>
      </c>
      <c r="G107" t="s">
        <v>988</v>
      </c>
      <c r="H107" t="s">
        <v>989</v>
      </c>
      <c r="I107" t="s">
        <v>990</v>
      </c>
      <c r="J107" t="s">
        <v>991</v>
      </c>
      <c r="K107" t="s">
        <v>992</v>
      </c>
    </row>
    <row r="108" spans="1:11" x14ac:dyDescent="0.3">
      <c r="A108" t="s">
        <v>122</v>
      </c>
      <c r="B108" t="s">
        <v>993</v>
      </c>
      <c r="C108" t="s">
        <v>994</v>
      </c>
      <c r="D108" t="s">
        <v>995</v>
      </c>
      <c r="E108" t="s">
        <v>996</v>
      </c>
      <c r="F108" t="s">
        <v>997</v>
      </c>
      <c r="G108" t="s">
        <v>998</v>
      </c>
      <c r="H108" t="s">
        <v>999</v>
      </c>
      <c r="I108" t="s">
        <v>1000</v>
      </c>
      <c r="J108" t="s">
        <v>1001</v>
      </c>
      <c r="K108" t="s">
        <v>1002</v>
      </c>
    </row>
    <row r="109" spans="1:11" x14ac:dyDescent="0.3">
      <c r="A109" t="s">
        <v>123</v>
      </c>
      <c r="B109" t="s">
        <v>1003</v>
      </c>
      <c r="C109" t="s">
        <v>283</v>
      </c>
      <c r="D109" t="s">
        <v>283</v>
      </c>
      <c r="E109" t="s">
        <v>283</v>
      </c>
      <c r="F109" t="s">
        <v>283</v>
      </c>
      <c r="G109" t="s">
        <v>283</v>
      </c>
      <c r="H109" t="s">
        <v>283</v>
      </c>
      <c r="I109" t="s">
        <v>283</v>
      </c>
      <c r="J109" t="s">
        <v>283</v>
      </c>
      <c r="K109" t="s">
        <v>283</v>
      </c>
    </row>
    <row r="110" spans="1:11" x14ac:dyDescent="0.3">
      <c r="A110" t="s">
        <v>125</v>
      </c>
      <c r="B110" t="s">
        <v>1004</v>
      </c>
      <c r="C110" t="s">
        <v>1005</v>
      </c>
      <c r="D110" t="s">
        <v>1006</v>
      </c>
      <c r="E110" t="s">
        <v>1007</v>
      </c>
      <c r="F110" t="s">
        <v>283</v>
      </c>
      <c r="G110" t="s">
        <v>283</v>
      </c>
      <c r="H110" t="s">
        <v>283</v>
      </c>
      <c r="I110" t="s">
        <v>283</v>
      </c>
      <c r="J110" t="s">
        <v>283</v>
      </c>
      <c r="K110" t="s">
        <v>283</v>
      </c>
    </row>
    <row r="111" spans="1:11" x14ac:dyDescent="0.3">
      <c r="A111" t="s">
        <v>126</v>
      </c>
      <c r="B111" t="s">
        <v>1008</v>
      </c>
      <c r="C111" t="s">
        <v>1009</v>
      </c>
      <c r="D111" t="s">
        <v>1010</v>
      </c>
      <c r="E111" t="s">
        <v>1011</v>
      </c>
      <c r="F111" t="s">
        <v>1012</v>
      </c>
      <c r="G111" t="s">
        <v>1013</v>
      </c>
      <c r="H111" t="s">
        <v>1014</v>
      </c>
      <c r="I111" t="s">
        <v>1015</v>
      </c>
      <c r="J111" t="s">
        <v>1016</v>
      </c>
      <c r="K111" t="s">
        <v>1017</v>
      </c>
    </row>
    <row r="112" spans="1:11" x14ac:dyDescent="0.3">
      <c r="A112" t="s">
        <v>127</v>
      </c>
      <c r="B112" t="s">
        <v>1018</v>
      </c>
      <c r="C112" t="s">
        <v>1019</v>
      </c>
      <c r="D112" t="s">
        <v>1020</v>
      </c>
      <c r="E112" t="s">
        <v>1021</v>
      </c>
      <c r="F112" t="s">
        <v>1022</v>
      </c>
      <c r="G112" t="s">
        <v>283</v>
      </c>
      <c r="H112" t="s">
        <v>283</v>
      </c>
      <c r="I112" t="s">
        <v>283</v>
      </c>
      <c r="J112" t="s">
        <v>283</v>
      </c>
      <c r="K112" t="s">
        <v>283</v>
      </c>
    </row>
    <row r="113" spans="1:11" x14ac:dyDescent="0.3">
      <c r="A113" t="s">
        <v>128</v>
      </c>
      <c r="B113" t="s">
        <v>1023</v>
      </c>
      <c r="C113" t="s">
        <v>1024</v>
      </c>
      <c r="D113" t="s">
        <v>1025</v>
      </c>
      <c r="E113" t="s">
        <v>1026</v>
      </c>
      <c r="F113" t="s">
        <v>1027</v>
      </c>
      <c r="G113" t="s">
        <v>1028</v>
      </c>
      <c r="H113" t="s">
        <v>1029</v>
      </c>
      <c r="I113" t="s">
        <v>1030</v>
      </c>
      <c r="J113" t="s">
        <v>1031</v>
      </c>
      <c r="K113" t="s">
        <v>1032</v>
      </c>
    </row>
    <row r="114" spans="1:11" x14ac:dyDescent="0.3">
      <c r="A114" t="s">
        <v>129</v>
      </c>
      <c r="B114" t="s">
        <v>1033</v>
      </c>
      <c r="C114" t="s">
        <v>1034</v>
      </c>
      <c r="D114" t="s">
        <v>1035</v>
      </c>
      <c r="E114" t="s">
        <v>1036</v>
      </c>
      <c r="F114" t="s">
        <v>1037</v>
      </c>
      <c r="G114" t="s">
        <v>283</v>
      </c>
      <c r="H114" t="s">
        <v>283</v>
      </c>
      <c r="I114" t="s">
        <v>283</v>
      </c>
      <c r="J114" t="s">
        <v>283</v>
      </c>
      <c r="K114" t="s">
        <v>283</v>
      </c>
    </row>
    <row r="115" spans="1:11" x14ac:dyDescent="0.3">
      <c r="A115" t="s">
        <v>130</v>
      </c>
      <c r="B115" t="s">
        <v>1038</v>
      </c>
      <c r="C115" t="s">
        <v>1039</v>
      </c>
      <c r="D115" t="s">
        <v>1040</v>
      </c>
      <c r="E115" t="s">
        <v>1041</v>
      </c>
      <c r="F115" t="s">
        <v>1042</v>
      </c>
      <c r="G115" t="s">
        <v>283</v>
      </c>
      <c r="H115" t="s">
        <v>283</v>
      </c>
      <c r="I115" t="s">
        <v>283</v>
      </c>
      <c r="J115" t="s">
        <v>283</v>
      </c>
      <c r="K115" t="s">
        <v>283</v>
      </c>
    </row>
    <row r="116" spans="1:11" x14ac:dyDescent="0.3">
      <c r="A116" t="s">
        <v>131</v>
      </c>
      <c r="B116" t="s">
        <v>1043</v>
      </c>
      <c r="C116" t="s">
        <v>1044</v>
      </c>
      <c r="D116" t="s">
        <v>283</v>
      </c>
      <c r="E116" t="s">
        <v>283</v>
      </c>
      <c r="F116" t="s">
        <v>283</v>
      </c>
      <c r="G116" t="s">
        <v>283</v>
      </c>
      <c r="H116" t="s">
        <v>283</v>
      </c>
      <c r="I116" t="s">
        <v>283</v>
      </c>
      <c r="J116" t="s">
        <v>283</v>
      </c>
      <c r="K116" t="s">
        <v>283</v>
      </c>
    </row>
    <row r="117" spans="1:11" x14ac:dyDescent="0.3">
      <c r="A117" t="s">
        <v>132</v>
      </c>
      <c r="B117" t="s">
        <v>1045</v>
      </c>
      <c r="C117" t="s">
        <v>1046</v>
      </c>
      <c r="D117" t="s">
        <v>1047</v>
      </c>
      <c r="E117" t="s">
        <v>1048</v>
      </c>
      <c r="F117" t="s">
        <v>1049</v>
      </c>
      <c r="G117" t="s">
        <v>283</v>
      </c>
      <c r="H117" t="s">
        <v>283</v>
      </c>
      <c r="I117" t="s">
        <v>283</v>
      </c>
      <c r="J117" t="s">
        <v>283</v>
      </c>
      <c r="K117" t="s">
        <v>283</v>
      </c>
    </row>
    <row r="118" spans="1:11" x14ac:dyDescent="0.3">
      <c r="A118" t="s">
        <v>133</v>
      </c>
      <c r="B118" t="s">
        <v>1050</v>
      </c>
      <c r="C118" t="s">
        <v>1051</v>
      </c>
      <c r="D118" t="s">
        <v>1052</v>
      </c>
      <c r="E118" t="s">
        <v>1053</v>
      </c>
      <c r="F118" t="s">
        <v>1054</v>
      </c>
      <c r="G118" t="s">
        <v>1055</v>
      </c>
      <c r="H118" t="s">
        <v>1056</v>
      </c>
      <c r="I118" t="s">
        <v>1057</v>
      </c>
      <c r="J118" t="s">
        <v>1058</v>
      </c>
      <c r="K118" t="s">
        <v>1059</v>
      </c>
    </row>
    <row r="119" spans="1:11" x14ac:dyDescent="0.3">
      <c r="A119" t="s">
        <v>134</v>
      </c>
      <c r="B119" t="s">
        <v>1060</v>
      </c>
      <c r="C119" t="s">
        <v>1061</v>
      </c>
      <c r="D119" t="s">
        <v>1062</v>
      </c>
      <c r="E119" t="s">
        <v>1063</v>
      </c>
      <c r="F119" t="s">
        <v>1064</v>
      </c>
      <c r="G119" t="s">
        <v>283</v>
      </c>
      <c r="H119" t="s">
        <v>283</v>
      </c>
      <c r="I119" t="s">
        <v>283</v>
      </c>
      <c r="J119" t="s">
        <v>283</v>
      </c>
      <c r="K119" t="s">
        <v>283</v>
      </c>
    </row>
    <row r="120" spans="1:11" x14ac:dyDescent="0.3">
      <c r="A120" t="s">
        <v>135</v>
      </c>
      <c r="B120" t="s">
        <v>1065</v>
      </c>
      <c r="C120" t="s">
        <v>1066</v>
      </c>
      <c r="D120" t="s">
        <v>283</v>
      </c>
      <c r="E120" t="s">
        <v>283</v>
      </c>
      <c r="F120" t="s">
        <v>283</v>
      </c>
      <c r="G120" t="s">
        <v>283</v>
      </c>
      <c r="H120" t="s">
        <v>283</v>
      </c>
      <c r="I120" t="s">
        <v>283</v>
      </c>
      <c r="J120" t="s">
        <v>283</v>
      </c>
      <c r="K120" t="s">
        <v>283</v>
      </c>
    </row>
    <row r="121" spans="1:11" x14ac:dyDescent="0.3">
      <c r="A121" t="s">
        <v>136</v>
      </c>
      <c r="B121" t="s">
        <v>1067</v>
      </c>
      <c r="C121" t="s">
        <v>1068</v>
      </c>
      <c r="D121" t="s">
        <v>1069</v>
      </c>
      <c r="E121" t="s">
        <v>283</v>
      </c>
      <c r="F121" t="s">
        <v>283</v>
      </c>
      <c r="G121" t="s">
        <v>283</v>
      </c>
      <c r="H121" t="s">
        <v>283</v>
      </c>
      <c r="I121" t="s">
        <v>283</v>
      </c>
      <c r="J121" t="s">
        <v>283</v>
      </c>
      <c r="K121" t="s">
        <v>283</v>
      </c>
    </row>
    <row r="122" spans="1:11" x14ac:dyDescent="0.3">
      <c r="A122" t="s">
        <v>137</v>
      </c>
      <c r="B122" t="s">
        <v>1070</v>
      </c>
      <c r="C122" t="s">
        <v>1071</v>
      </c>
      <c r="D122" t="s">
        <v>1072</v>
      </c>
      <c r="E122" t="s">
        <v>1073</v>
      </c>
      <c r="F122" t="s">
        <v>1074</v>
      </c>
      <c r="G122" t="s">
        <v>1075</v>
      </c>
      <c r="H122" t="s">
        <v>1076</v>
      </c>
      <c r="I122" t="s">
        <v>1077</v>
      </c>
      <c r="J122" t="s">
        <v>1078</v>
      </c>
      <c r="K122" t="s">
        <v>1079</v>
      </c>
    </row>
    <row r="123" spans="1:11" x14ac:dyDescent="0.3">
      <c r="A123" t="s">
        <v>138</v>
      </c>
      <c r="B123" t="s">
        <v>1080</v>
      </c>
      <c r="C123" t="s">
        <v>1081</v>
      </c>
      <c r="D123" t="s">
        <v>1082</v>
      </c>
      <c r="E123" t="s">
        <v>1083</v>
      </c>
      <c r="F123" t="s">
        <v>283</v>
      </c>
      <c r="G123" t="s">
        <v>283</v>
      </c>
      <c r="H123" t="s">
        <v>283</v>
      </c>
      <c r="I123" t="s">
        <v>283</v>
      </c>
      <c r="J123" t="s">
        <v>283</v>
      </c>
      <c r="K123" t="s">
        <v>283</v>
      </c>
    </row>
    <row r="124" spans="1:11" x14ac:dyDescent="0.3">
      <c r="A124" t="s">
        <v>139</v>
      </c>
      <c r="B124" t="s">
        <v>1084</v>
      </c>
      <c r="C124" t="s">
        <v>283</v>
      </c>
      <c r="D124" t="s">
        <v>283</v>
      </c>
      <c r="E124" t="s">
        <v>283</v>
      </c>
      <c r="F124" t="s">
        <v>283</v>
      </c>
      <c r="G124" t="s">
        <v>283</v>
      </c>
      <c r="H124" t="s">
        <v>283</v>
      </c>
      <c r="I124" t="s">
        <v>283</v>
      </c>
      <c r="J124" t="s">
        <v>283</v>
      </c>
      <c r="K124" t="s">
        <v>283</v>
      </c>
    </row>
    <row r="125" spans="1:11" x14ac:dyDescent="0.3">
      <c r="A125" t="s">
        <v>140</v>
      </c>
      <c r="B125" t="s">
        <v>1085</v>
      </c>
      <c r="C125" t="s">
        <v>1086</v>
      </c>
      <c r="D125" t="s">
        <v>1087</v>
      </c>
      <c r="E125" t="s">
        <v>1088</v>
      </c>
      <c r="F125" t="s">
        <v>1089</v>
      </c>
      <c r="G125" t="s">
        <v>1090</v>
      </c>
      <c r="H125" t="s">
        <v>1091</v>
      </c>
      <c r="I125" t="s">
        <v>1092</v>
      </c>
      <c r="J125" t="s">
        <v>1093</v>
      </c>
      <c r="K125" t="s">
        <v>1094</v>
      </c>
    </row>
    <row r="126" spans="1:11" x14ac:dyDescent="0.3">
      <c r="A126" t="s">
        <v>141</v>
      </c>
      <c r="B126" t="s">
        <v>1095</v>
      </c>
      <c r="C126" t="s">
        <v>1096</v>
      </c>
      <c r="D126" t="s">
        <v>1097</v>
      </c>
      <c r="E126" t="s">
        <v>1098</v>
      </c>
      <c r="F126" t="s">
        <v>1099</v>
      </c>
      <c r="G126" t="s">
        <v>1100</v>
      </c>
      <c r="H126" t="s">
        <v>1101</v>
      </c>
      <c r="I126" t="s">
        <v>1102</v>
      </c>
      <c r="J126" t="s">
        <v>1103</v>
      </c>
      <c r="K126" t="s">
        <v>283</v>
      </c>
    </row>
    <row r="127" spans="1:11" x14ac:dyDescent="0.3">
      <c r="A127" t="s">
        <v>142</v>
      </c>
      <c r="B127" t="s">
        <v>1104</v>
      </c>
      <c r="C127" t="s">
        <v>1105</v>
      </c>
      <c r="D127" t="s">
        <v>1106</v>
      </c>
      <c r="E127" t="s">
        <v>1107</v>
      </c>
      <c r="F127" t="s">
        <v>1108</v>
      </c>
      <c r="G127" t="s">
        <v>1109</v>
      </c>
      <c r="H127" t="s">
        <v>1110</v>
      </c>
      <c r="I127" t="s">
        <v>1111</v>
      </c>
      <c r="J127" t="s">
        <v>1112</v>
      </c>
      <c r="K127" t="s">
        <v>1113</v>
      </c>
    </row>
    <row r="128" spans="1:11" x14ac:dyDescent="0.3">
      <c r="A128" t="s">
        <v>143</v>
      </c>
      <c r="B128" t="s">
        <v>1114</v>
      </c>
      <c r="C128" t="s">
        <v>1115</v>
      </c>
      <c r="D128" t="s">
        <v>1116</v>
      </c>
      <c r="E128" t="s">
        <v>1117</v>
      </c>
      <c r="F128" t="s">
        <v>1118</v>
      </c>
      <c r="G128" t="s">
        <v>1119</v>
      </c>
      <c r="H128" t="s">
        <v>1120</v>
      </c>
      <c r="I128" t="s">
        <v>1121</v>
      </c>
      <c r="J128" t="s">
        <v>1122</v>
      </c>
      <c r="K128" t="s">
        <v>1123</v>
      </c>
    </row>
    <row r="129" spans="1:11" x14ac:dyDescent="0.3">
      <c r="A129" t="s">
        <v>144</v>
      </c>
      <c r="B129" t="s">
        <v>1124</v>
      </c>
      <c r="C129" t="s">
        <v>1125</v>
      </c>
      <c r="D129" t="s">
        <v>283</v>
      </c>
      <c r="E129" t="s">
        <v>283</v>
      </c>
      <c r="F129" t="s">
        <v>283</v>
      </c>
      <c r="G129" t="s">
        <v>283</v>
      </c>
      <c r="H129" t="s">
        <v>283</v>
      </c>
      <c r="I129" t="s">
        <v>283</v>
      </c>
      <c r="J129" t="s">
        <v>283</v>
      </c>
      <c r="K129" t="s">
        <v>283</v>
      </c>
    </row>
    <row r="130" spans="1:11" x14ac:dyDescent="0.3">
      <c r="A130" t="s">
        <v>145</v>
      </c>
      <c r="B130" t="s">
        <v>1126</v>
      </c>
      <c r="C130" t="s">
        <v>1127</v>
      </c>
      <c r="D130" t="s">
        <v>1128</v>
      </c>
      <c r="E130" t="s">
        <v>1129</v>
      </c>
      <c r="F130" t="s">
        <v>283</v>
      </c>
      <c r="G130" t="s">
        <v>283</v>
      </c>
      <c r="H130" t="s">
        <v>283</v>
      </c>
      <c r="I130" t="s">
        <v>283</v>
      </c>
      <c r="J130" t="s">
        <v>283</v>
      </c>
      <c r="K130" t="s">
        <v>283</v>
      </c>
    </row>
    <row r="131" spans="1:11" x14ac:dyDescent="0.3">
      <c r="A131" t="s">
        <v>146</v>
      </c>
      <c r="B131" t="s">
        <v>1130</v>
      </c>
      <c r="C131" t="s">
        <v>1131</v>
      </c>
      <c r="D131" t="s">
        <v>1132</v>
      </c>
      <c r="E131" t="s">
        <v>283</v>
      </c>
      <c r="F131" t="s">
        <v>283</v>
      </c>
      <c r="G131" t="s">
        <v>283</v>
      </c>
      <c r="H131" t="s">
        <v>283</v>
      </c>
      <c r="I131" t="s">
        <v>283</v>
      </c>
      <c r="J131" t="s">
        <v>283</v>
      </c>
      <c r="K131" t="s">
        <v>283</v>
      </c>
    </row>
    <row r="132" spans="1:11" x14ac:dyDescent="0.3">
      <c r="A132" t="s">
        <v>147</v>
      </c>
      <c r="B132" t="s">
        <v>1133</v>
      </c>
      <c r="C132" t="s">
        <v>1134</v>
      </c>
      <c r="D132" t="s">
        <v>1135</v>
      </c>
      <c r="E132" t="s">
        <v>1136</v>
      </c>
      <c r="F132" t="s">
        <v>1137</v>
      </c>
      <c r="G132" t="s">
        <v>1138</v>
      </c>
      <c r="H132" t="s">
        <v>1139</v>
      </c>
      <c r="I132" t="s">
        <v>1140</v>
      </c>
      <c r="J132" t="s">
        <v>1141</v>
      </c>
      <c r="K132" t="s">
        <v>1142</v>
      </c>
    </row>
    <row r="133" spans="1:11" x14ac:dyDescent="0.3">
      <c r="A133" t="s">
        <v>148</v>
      </c>
      <c r="B133" t="s">
        <v>1143</v>
      </c>
      <c r="C133" t="s">
        <v>1144</v>
      </c>
      <c r="D133" t="s">
        <v>1145</v>
      </c>
      <c r="E133" t="s">
        <v>283</v>
      </c>
      <c r="F133" t="s">
        <v>283</v>
      </c>
      <c r="G133" t="s">
        <v>283</v>
      </c>
      <c r="H133" t="s">
        <v>283</v>
      </c>
      <c r="I133" t="s">
        <v>283</v>
      </c>
      <c r="J133" t="s">
        <v>283</v>
      </c>
      <c r="K133" t="s">
        <v>283</v>
      </c>
    </row>
    <row r="134" spans="1:11" x14ac:dyDescent="0.3">
      <c r="A134" t="s">
        <v>149</v>
      </c>
      <c r="B134" t="s">
        <v>1146</v>
      </c>
      <c r="C134" t="s">
        <v>1147</v>
      </c>
      <c r="D134" t="s">
        <v>283</v>
      </c>
      <c r="E134" t="s">
        <v>283</v>
      </c>
      <c r="F134" t="s">
        <v>283</v>
      </c>
      <c r="G134" t="s">
        <v>283</v>
      </c>
      <c r="H134" t="s">
        <v>283</v>
      </c>
      <c r="I134" t="s">
        <v>283</v>
      </c>
      <c r="J134" t="s">
        <v>283</v>
      </c>
      <c r="K134" t="s">
        <v>283</v>
      </c>
    </row>
    <row r="135" spans="1:11" x14ac:dyDescent="0.3">
      <c r="A135" t="s">
        <v>150</v>
      </c>
      <c r="B135" t="s">
        <v>1148</v>
      </c>
      <c r="C135" t="s">
        <v>1149</v>
      </c>
      <c r="D135" t="s">
        <v>1150</v>
      </c>
      <c r="E135" t="s">
        <v>1151</v>
      </c>
      <c r="F135" t="s">
        <v>1152</v>
      </c>
      <c r="G135" t="s">
        <v>1153</v>
      </c>
      <c r="H135" t="s">
        <v>283</v>
      </c>
      <c r="I135" t="s">
        <v>283</v>
      </c>
      <c r="J135" t="s">
        <v>283</v>
      </c>
      <c r="K135" t="s">
        <v>283</v>
      </c>
    </row>
    <row r="136" spans="1:11" x14ac:dyDescent="0.3">
      <c r="A136" t="s">
        <v>151</v>
      </c>
      <c r="B136" t="s">
        <v>1154</v>
      </c>
      <c r="C136" t="s">
        <v>1155</v>
      </c>
      <c r="D136" t="s">
        <v>1156</v>
      </c>
      <c r="E136" t="s">
        <v>1157</v>
      </c>
      <c r="F136" t="s">
        <v>1158</v>
      </c>
      <c r="G136" t="s">
        <v>283</v>
      </c>
      <c r="H136" t="s">
        <v>283</v>
      </c>
      <c r="I136" t="s">
        <v>283</v>
      </c>
      <c r="J136" t="s">
        <v>283</v>
      </c>
      <c r="K136" t="s">
        <v>283</v>
      </c>
    </row>
    <row r="137" spans="1:11" x14ac:dyDescent="0.3">
      <c r="A137" t="s">
        <v>152</v>
      </c>
      <c r="B137" t="s">
        <v>1159</v>
      </c>
      <c r="C137" t="s">
        <v>283</v>
      </c>
      <c r="D137" t="s">
        <v>283</v>
      </c>
      <c r="E137" t="s">
        <v>283</v>
      </c>
      <c r="F137" t="s">
        <v>283</v>
      </c>
      <c r="G137" t="s">
        <v>283</v>
      </c>
      <c r="H137" t="s">
        <v>283</v>
      </c>
      <c r="I137" t="s">
        <v>283</v>
      </c>
      <c r="J137" t="s">
        <v>283</v>
      </c>
      <c r="K137" t="s">
        <v>283</v>
      </c>
    </row>
    <row r="138" spans="1:11" x14ac:dyDescent="0.3">
      <c r="A138" t="s">
        <v>153</v>
      </c>
      <c r="B138" t="s">
        <v>1160</v>
      </c>
      <c r="C138" t="s">
        <v>1161</v>
      </c>
      <c r="D138" t="s">
        <v>1162</v>
      </c>
      <c r="E138" t="s">
        <v>1163</v>
      </c>
      <c r="F138" t="s">
        <v>1164</v>
      </c>
      <c r="G138" t="s">
        <v>1165</v>
      </c>
      <c r="H138" t="s">
        <v>1166</v>
      </c>
      <c r="I138" t="s">
        <v>1167</v>
      </c>
      <c r="J138" t="s">
        <v>1168</v>
      </c>
      <c r="K138" t="s">
        <v>1169</v>
      </c>
    </row>
    <row r="139" spans="1:11" x14ac:dyDescent="0.3">
      <c r="A139" t="s">
        <v>154</v>
      </c>
      <c r="B139" t="s">
        <v>1170</v>
      </c>
      <c r="C139" t="s">
        <v>1171</v>
      </c>
      <c r="D139" t="s">
        <v>1172</v>
      </c>
      <c r="E139" t="s">
        <v>1173</v>
      </c>
      <c r="F139" t="s">
        <v>1174</v>
      </c>
      <c r="G139" t="s">
        <v>283</v>
      </c>
      <c r="H139" t="s">
        <v>283</v>
      </c>
      <c r="I139" t="s">
        <v>283</v>
      </c>
      <c r="J139" t="s">
        <v>283</v>
      </c>
      <c r="K139" t="s">
        <v>283</v>
      </c>
    </row>
    <row r="140" spans="1:11" x14ac:dyDescent="0.3">
      <c r="A140" t="s">
        <v>155</v>
      </c>
      <c r="B140" t="s">
        <v>1175</v>
      </c>
      <c r="C140" t="s">
        <v>1176</v>
      </c>
      <c r="D140" t="s">
        <v>1177</v>
      </c>
      <c r="E140" t="s">
        <v>1178</v>
      </c>
      <c r="F140" t="s">
        <v>1179</v>
      </c>
      <c r="G140" t="s">
        <v>1180</v>
      </c>
      <c r="H140" t="s">
        <v>1181</v>
      </c>
      <c r="I140" t="s">
        <v>283</v>
      </c>
      <c r="J140" t="s">
        <v>283</v>
      </c>
      <c r="K140" t="s">
        <v>283</v>
      </c>
    </row>
    <row r="141" spans="1:11" x14ac:dyDescent="0.3">
      <c r="A141" t="s">
        <v>156</v>
      </c>
      <c r="B141" t="s">
        <v>1182</v>
      </c>
      <c r="C141" t="s">
        <v>1183</v>
      </c>
      <c r="D141" t="s">
        <v>1184</v>
      </c>
      <c r="E141" t="s">
        <v>1185</v>
      </c>
      <c r="F141" t="s">
        <v>1186</v>
      </c>
      <c r="G141" t="s">
        <v>1187</v>
      </c>
      <c r="H141" t="s">
        <v>1188</v>
      </c>
      <c r="I141" t="s">
        <v>1189</v>
      </c>
      <c r="J141" t="s">
        <v>283</v>
      </c>
      <c r="K141" t="s">
        <v>283</v>
      </c>
    </row>
    <row r="142" spans="1:11" x14ac:dyDescent="0.3">
      <c r="A142" t="s">
        <v>157</v>
      </c>
      <c r="B142" t="s">
        <v>1190</v>
      </c>
      <c r="C142" t="s">
        <v>1191</v>
      </c>
      <c r="D142" t="s">
        <v>1192</v>
      </c>
      <c r="E142" t="s">
        <v>1193</v>
      </c>
      <c r="F142" t="s">
        <v>1194</v>
      </c>
      <c r="G142" t="s">
        <v>1195</v>
      </c>
      <c r="H142" t="s">
        <v>1196</v>
      </c>
      <c r="I142" t="s">
        <v>1197</v>
      </c>
      <c r="J142" t="s">
        <v>1198</v>
      </c>
      <c r="K142" t="s">
        <v>1199</v>
      </c>
    </row>
    <row r="143" spans="1:11" x14ac:dyDescent="0.3">
      <c r="A143" t="s">
        <v>158</v>
      </c>
      <c r="B143" t="s">
        <v>1200</v>
      </c>
      <c r="C143" t="s">
        <v>1201</v>
      </c>
      <c r="D143" t="s">
        <v>1202</v>
      </c>
      <c r="E143" t="s">
        <v>1203</v>
      </c>
      <c r="F143" t="s">
        <v>1204</v>
      </c>
      <c r="G143" t="s">
        <v>1205</v>
      </c>
      <c r="H143" t="s">
        <v>1206</v>
      </c>
      <c r="I143" t="s">
        <v>1207</v>
      </c>
      <c r="J143" t="s">
        <v>1208</v>
      </c>
      <c r="K143" t="s">
        <v>1209</v>
      </c>
    </row>
    <row r="144" spans="1:11" x14ac:dyDescent="0.3">
      <c r="A144" t="s">
        <v>159</v>
      </c>
      <c r="B144" t="s">
        <v>1210</v>
      </c>
      <c r="C144" t="s">
        <v>1211</v>
      </c>
      <c r="D144" t="s">
        <v>1212</v>
      </c>
      <c r="E144" t="s">
        <v>1213</v>
      </c>
      <c r="F144" t="s">
        <v>1214</v>
      </c>
      <c r="G144" t="s">
        <v>1215</v>
      </c>
      <c r="H144" t="s">
        <v>283</v>
      </c>
      <c r="I144" t="s">
        <v>283</v>
      </c>
      <c r="J144" t="s">
        <v>283</v>
      </c>
      <c r="K144" t="s">
        <v>283</v>
      </c>
    </row>
    <row r="145" spans="1:11" x14ac:dyDescent="0.3">
      <c r="A145" t="s">
        <v>160</v>
      </c>
      <c r="B145" t="s">
        <v>1216</v>
      </c>
      <c r="C145" t="s">
        <v>1217</v>
      </c>
      <c r="D145" t="s">
        <v>1218</v>
      </c>
      <c r="E145" t="s">
        <v>1219</v>
      </c>
      <c r="F145" t="s">
        <v>1220</v>
      </c>
      <c r="G145" t="s">
        <v>283</v>
      </c>
      <c r="H145" t="s">
        <v>283</v>
      </c>
      <c r="I145" t="s">
        <v>283</v>
      </c>
      <c r="J145" t="s">
        <v>283</v>
      </c>
      <c r="K145" t="s">
        <v>283</v>
      </c>
    </row>
    <row r="146" spans="1:11" x14ac:dyDescent="0.3">
      <c r="A146" t="s">
        <v>161</v>
      </c>
      <c r="B146" t="s">
        <v>1221</v>
      </c>
      <c r="C146" t="s">
        <v>1222</v>
      </c>
      <c r="D146" t="s">
        <v>1223</v>
      </c>
      <c r="E146" t="s">
        <v>1224</v>
      </c>
      <c r="F146" t="s">
        <v>1225</v>
      </c>
      <c r="G146" t="s">
        <v>1226</v>
      </c>
      <c r="H146" t="s">
        <v>1227</v>
      </c>
      <c r="I146" t="s">
        <v>1228</v>
      </c>
      <c r="J146" t="s">
        <v>1229</v>
      </c>
      <c r="K146" t="s">
        <v>1230</v>
      </c>
    </row>
    <row r="147" spans="1:11" x14ac:dyDescent="0.3">
      <c r="A147" t="s">
        <v>162</v>
      </c>
      <c r="B147" t="s">
        <v>1231</v>
      </c>
      <c r="C147" t="s">
        <v>1232</v>
      </c>
      <c r="D147" t="s">
        <v>283</v>
      </c>
      <c r="E147" t="s">
        <v>283</v>
      </c>
      <c r="F147" t="s">
        <v>283</v>
      </c>
      <c r="G147" t="s">
        <v>283</v>
      </c>
      <c r="H147" t="s">
        <v>283</v>
      </c>
      <c r="I147" t="s">
        <v>283</v>
      </c>
      <c r="J147" t="s">
        <v>283</v>
      </c>
      <c r="K147" t="s">
        <v>283</v>
      </c>
    </row>
    <row r="148" spans="1:11" x14ac:dyDescent="0.3">
      <c r="A148" t="s">
        <v>163</v>
      </c>
      <c r="B148" t="s">
        <v>1233</v>
      </c>
      <c r="C148" t="s">
        <v>1234</v>
      </c>
      <c r="D148" t="s">
        <v>1235</v>
      </c>
      <c r="E148" t="s">
        <v>1236</v>
      </c>
      <c r="F148" t="s">
        <v>283</v>
      </c>
      <c r="G148" t="s">
        <v>283</v>
      </c>
      <c r="H148" t="s">
        <v>283</v>
      </c>
      <c r="I148" t="s">
        <v>283</v>
      </c>
      <c r="J148" t="s">
        <v>283</v>
      </c>
      <c r="K148" t="s">
        <v>283</v>
      </c>
    </row>
    <row r="149" spans="1:11" x14ac:dyDescent="0.3">
      <c r="A149" t="s">
        <v>164</v>
      </c>
      <c r="B149" t="s">
        <v>1237</v>
      </c>
      <c r="C149" t="s">
        <v>1238</v>
      </c>
      <c r="D149" t="s">
        <v>1239</v>
      </c>
      <c r="E149" t="s">
        <v>1240</v>
      </c>
      <c r="F149" t="s">
        <v>1241</v>
      </c>
      <c r="G149" t="s">
        <v>1242</v>
      </c>
      <c r="H149" t="s">
        <v>1243</v>
      </c>
      <c r="I149" t="s">
        <v>1244</v>
      </c>
      <c r="J149" t="s">
        <v>1245</v>
      </c>
      <c r="K149" t="s">
        <v>283</v>
      </c>
    </row>
    <row r="150" spans="1:11" x14ac:dyDescent="0.3">
      <c r="A150" t="s">
        <v>165</v>
      </c>
      <c r="B150" t="s">
        <v>1246</v>
      </c>
      <c r="C150" t="s">
        <v>1247</v>
      </c>
      <c r="D150" t="s">
        <v>1248</v>
      </c>
      <c r="E150" t="s">
        <v>1249</v>
      </c>
      <c r="F150" t="s">
        <v>1250</v>
      </c>
      <c r="G150" t="s">
        <v>1251</v>
      </c>
      <c r="H150" t="s">
        <v>1252</v>
      </c>
      <c r="I150" t="s">
        <v>1253</v>
      </c>
      <c r="J150" t="s">
        <v>1254</v>
      </c>
      <c r="K150" t="s">
        <v>1255</v>
      </c>
    </row>
    <row r="151" spans="1:11" x14ac:dyDescent="0.3">
      <c r="A151" t="s">
        <v>166</v>
      </c>
      <c r="B151" t="s">
        <v>1256</v>
      </c>
      <c r="C151" t="s">
        <v>1257</v>
      </c>
      <c r="D151" t="s">
        <v>1258</v>
      </c>
      <c r="E151" t="s">
        <v>1259</v>
      </c>
      <c r="F151" t="s">
        <v>1260</v>
      </c>
      <c r="G151" t="s">
        <v>1261</v>
      </c>
      <c r="H151" t="s">
        <v>1262</v>
      </c>
      <c r="I151" t="s">
        <v>1263</v>
      </c>
      <c r="J151" t="s">
        <v>1264</v>
      </c>
      <c r="K151" t="s">
        <v>1265</v>
      </c>
    </row>
    <row r="152" spans="1:11" x14ac:dyDescent="0.3">
      <c r="A152" t="s">
        <v>167</v>
      </c>
      <c r="B152" t="s">
        <v>1266</v>
      </c>
      <c r="C152" t="s">
        <v>1267</v>
      </c>
      <c r="D152" t="s">
        <v>1268</v>
      </c>
      <c r="E152" t="s">
        <v>283</v>
      </c>
      <c r="F152" t="s">
        <v>283</v>
      </c>
      <c r="G152" t="s">
        <v>283</v>
      </c>
      <c r="H152" t="s">
        <v>283</v>
      </c>
      <c r="I152" t="s">
        <v>283</v>
      </c>
      <c r="J152" t="s">
        <v>283</v>
      </c>
      <c r="K152" t="s">
        <v>283</v>
      </c>
    </row>
    <row r="153" spans="1:11" x14ac:dyDescent="0.3">
      <c r="A153" t="s">
        <v>168</v>
      </c>
      <c r="B153" t="s">
        <v>1269</v>
      </c>
      <c r="C153" t="s">
        <v>1270</v>
      </c>
      <c r="D153" t="s">
        <v>1271</v>
      </c>
      <c r="E153" t="s">
        <v>1272</v>
      </c>
      <c r="F153" t="s">
        <v>283</v>
      </c>
      <c r="G153" t="s">
        <v>283</v>
      </c>
      <c r="H153" t="s">
        <v>283</v>
      </c>
      <c r="I153" t="s">
        <v>283</v>
      </c>
      <c r="J153" t="s">
        <v>283</v>
      </c>
      <c r="K153" t="s">
        <v>283</v>
      </c>
    </row>
    <row r="154" spans="1:11" x14ac:dyDescent="0.3">
      <c r="A154" t="s">
        <v>169</v>
      </c>
      <c r="B154" t="s">
        <v>1273</v>
      </c>
      <c r="C154" t="s">
        <v>1274</v>
      </c>
      <c r="D154" t="s">
        <v>1275</v>
      </c>
      <c r="E154" t="s">
        <v>1276</v>
      </c>
      <c r="F154" t="s">
        <v>1277</v>
      </c>
      <c r="G154" t="s">
        <v>1278</v>
      </c>
      <c r="H154" t="s">
        <v>283</v>
      </c>
      <c r="I154" t="s">
        <v>283</v>
      </c>
      <c r="J154" t="s">
        <v>283</v>
      </c>
      <c r="K154" t="s">
        <v>283</v>
      </c>
    </row>
    <row r="155" spans="1:11" x14ac:dyDescent="0.3">
      <c r="A155" t="s">
        <v>170</v>
      </c>
      <c r="B155" t="s">
        <v>1279</v>
      </c>
      <c r="C155" t="s">
        <v>1280</v>
      </c>
      <c r="D155" t="s">
        <v>1281</v>
      </c>
      <c r="E155" t="s">
        <v>1282</v>
      </c>
      <c r="F155" t="s">
        <v>1283</v>
      </c>
      <c r="G155" t="s">
        <v>283</v>
      </c>
      <c r="H155" t="s">
        <v>283</v>
      </c>
      <c r="I155" t="s">
        <v>283</v>
      </c>
      <c r="J155" t="s">
        <v>283</v>
      </c>
      <c r="K155" t="s">
        <v>283</v>
      </c>
    </row>
    <row r="156" spans="1:11" x14ac:dyDescent="0.3">
      <c r="A156" t="s">
        <v>171</v>
      </c>
      <c r="B156" t="s">
        <v>1284</v>
      </c>
      <c r="C156" t="s">
        <v>1285</v>
      </c>
      <c r="D156" t="s">
        <v>283</v>
      </c>
      <c r="E156" t="s">
        <v>283</v>
      </c>
      <c r="F156" t="s">
        <v>283</v>
      </c>
      <c r="G156" t="s">
        <v>283</v>
      </c>
      <c r="H156" t="s">
        <v>283</v>
      </c>
      <c r="I156" t="s">
        <v>283</v>
      </c>
      <c r="J156" t="s">
        <v>283</v>
      </c>
      <c r="K156" t="s">
        <v>283</v>
      </c>
    </row>
    <row r="157" spans="1:11" x14ac:dyDescent="0.3">
      <c r="A157" t="s">
        <v>172</v>
      </c>
      <c r="B157" t="s">
        <v>1286</v>
      </c>
      <c r="C157" t="s">
        <v>1287</v>
      </c>
      <c r="D157" t="s">
        <v>1288</v>
      </c>
      <c r="E157" t="s">
        <v>1289</v>
      </c>
      <c r="F157" t="s">
        <v>1290</v>
      </c>
      <c r="G157" t="s">
        <v>283</v>
      </c>
      <c r="H157" t="s">
        <v>283</v>
      </c>
      <c r="I157" t="s">
        <v>283</v>
      </c>
      <c r="J157" t="s">
        <v>283</v>
      </c>
      <c r="K157" t="s">
        <v>283</v>
      </c>
    </row>
    <row r="158" spans="1:11" x14ac:dyDescent="0.3">
      <c r="A158" t="s">
        <v>173</v>
      </c>
      <c r="B158" t="s">
        <v>1291</v>
      </c>
      <c r="C158" t="s">
        <v>1292</v>
      </c>
      <c r="D158" t="s">
        <v>1293</v>
      </c>
      <c r="E158" t="s">
        <v>1294</v>
      </c>
      <c r="F158" t="s">
        <v>1295</v>
      </c>
      <c r="G158" t="s">
        <v>1296</v>
      </c>
      <c r="H158" t="s">
        <v>1297</v>
      </c>
      <c r="I158" t="s">
        <v>1298</v>
      </c>
      <c r="J158" t="s">
        <v>1299</v>
      </c>
      <c r="K158" t="s">
        <v>1300</v>
      </c>
    </row>
    <row r="159" spans="1:11" x14ac:dyDescent="0.3">
      <c r="A159" t="s">
        <v>174</v>
      </c>
      <c r="B159" t="s">
        <v>1301</v>
      </c>
      <c r="C159" t="s">
        <v>1302</v>
      </c>
      <c r="D159" t="s">
        <v>1303</v>
      </c>
      <c r="E159" t="s">
        <v>283</v>
      </c>
      <c r="F159" t="s">
        <v>283</v>
      </c>
      <c r="G159" t="s">
        <v>283</v>
      </c>
      <c r="H159" t="s">
        <v>283</v>
      </c>
      <c r="I159" t="s">
        <v>283</v>
      </c>
      <c r="J159" t="s">
        <v>283</v>
      </c>
      <c r="K159" t="s">
        <v>283</v>
      </c>
    </row>
    <row r="160" spans="1:11" x14ac:dyDescent="0.3">
      <c r="A160" t="s">
        <v>175</v>
      </c>
      <c r="B160" t="s">
        <v>1304</v>
      </c>
      <c r="C160" t="s">
        <v>1305</v>
      </c>
      <c r="D160" t="s">
        <v>1306</v>
      </c>
      <c r="E160" t="s">
        <v>1307</v>
      </c>
      <c r="F160" t="s">
        <v>1308</v>
      </c>
      <c r="G160" t="s">
        <v>1309</v>
      </c>
      <c r="H160" t="s">
        <v>1310</v>
      </c>
      <c r="I160" t="s">
        <v>283</v>
      </c>
      <c r="J160" t="s">
        <v>283</v>
      </c>
      <c r="K160" t="s">
        <v>283</v>
      </c>
    </row>
    <row r="161" spans="1:11" x14ac:dyDescent="0.3">
      <c r="A161" t="s">
        <v>176</v>
      </c>
      <c r="B161" t="s">
        <v>1311</v>
      </c>
      <c r="C161" t="s">
        <v>1312</v>
      </c>
      <c r="D161" t="s">
        <v>1313</v>
      </c>
      <c r="E161" t="s">
        <v>1314</v>
      </c>
      <c r="F161" t="s">
        <v>1315</v>
      </c>
      <c r="G161" t="s">
        <v>1316</v>
      </c>
      <c r="H161" t="s">
        <v>1317</v>
      </c>
      <c r="I161" t="s">
        <v>1318</v>
      </c>
      <c r="J161" t="s">
        <v>1319</v>
      </c>
      <c r="K161" t="s">
        <v>283</v>
      </c>
    </row>
    <row r="162" spans="1:11" x14ac:dyDescent="0.3">
      <c r="A162" t="s">
        <v>177</v>
      </c>
      <c r="B162" t="s">
        <v>1320</v>
      </c>
      <c r="C162" t="s">
        <v>1321</v>
      </c>
      <c r="D162" t="s">
        <v>283</v>
      </c>
      <c r="E162" t="s">
        <v>283</v>
      </c>
      <c r="F162" t="s">
        <v>283</v>
      </c>
      <c r="G162" t="s">
        <v>283</v>
      </c>
      <c r="H162" t="s">
        <v>283</v>
      </c>
      <c r="I162" t="s">
        <v>283</v>
      </c>
      <c r="J162" t="s">
        <v>283</v>
      </c>
      <c r="K162" t="s">
        <v>283</v>
      </c>
    </row>
    <row r="163" spans="1:11" x14ac:dyDescent="0.3">
      <c r="A163" t="s">
        <v>178</v>
      </c>
      <c r="B163" t="s">
        <v>1322</v>
      </c>
      <c r="C163" t="s">
        <v>1323</v>
      </c>
      <c r="D163" t="s">
        <v>1324</v>
      </c>
      <c r="E163" t="s">
        <v>283</v>
      </c>
      <c r="F163" t="s">
        <v>283</v>
      </c>
      <c r="G163" t="s">
        <v>283</v>
      </c>
      <c r="H163" t="s">
        <v>283</v>
      </c>
      <c r="I163" t="s">
        <v>283</v>
      </c>
      <c r="J163" t="s">
        <v>283</v>
      </c>
      <c r="K163" t="s">
        <v>283</v>
      </c>
    </row>
    <row r="164" spans="1:11" x14ac:dyDescent="0.3">
      <c r="A164" t="s">
        <v>179</v>
      </c>
      <c r="B164" t="s">
        <v>1325</v>
      </c>
      <c r="C164" t="s">
        <v>1326</v>
      </c>
      <c r="D164" t="s">
        <v>1327</v>
      </c>
      <c r="E164" t="s">
        <v>1328</v>
      </c>
      <c r="F164" t="s">
        <v>1329</v>
      </c>
      <c r="G164" t="s">
        <v>283</v>
      </c>
      <c r="H164" t="s">
        <v>283</v>
      </c>
      <c r="I164" t="s">
        <v>283</v>
      </c>
      <c r="J164" t="s">
        <v>283</v>
      </c>
      <c r="K164" t="s">
        <v>283</v>
      </c>
    </row>
    <row r="165" spans="1:11" x14ac:dyDescent="0.3">
      <c r="A165" t="s">
        <v>180</v>
      </c>
      <c r="B165" t="s">
        <v>1330</v>
      </c>
      <c r="C165" t="s">
        <v>1331</v>
      </c>
      <c r="D165" t="s">
        <v>1332</v>
      </c>
      <c r="E165" t="s">
        <v>1333</v>
      </c>
      <c r="F165" t="s">
        <v>1334</v>
      </c>
      <c r="G165" t="s">
        <v>283</v>
      </c>
      <c r="H165" t="s">
        <v>283</v>
      </c>
      <c r="I165" t="s">
        <v>283</v>
      </c>
      <c r="J165" t="s">
        <v>283</v>
      </c>
      <c r="K165" t="s">
        <v>283</v>
      </c>
    </row>
    <row r="166" spans="1:11" x14ac:dyDescent="0.3">
      <c r="A166" t="s">
        <v>181</v>
      </c>
      <c r="B166" t="s">
        <v>1335</v>
      </c>
      <c r="C166" t="s">
        <v>1336</v>
      </c>
      <c r="D166" t="s">
        <v>1337</v>
      </c>
      <c r="E166" t="s">
        <v>1338</v>
      </c>
      <c r="F166" t="s">
        <v>1339</v>
      </c>
      <c r="G166" t="s">
        <v>1340</v>
      </c>
      <c r="H166" t="s">
        <v>1341</v>
      </c>
      <c r="I166" t="s">
        <v>1342</v>
      </c>
      <c r="J166" t="s">
        <v>1343</v>
      </c>
      <c r="K166" t="s">
        <v>1344</v>
      </c>
    </row>
    <row r="167" spans="1:11" x14ac:dyDescent="0.3">
      <c r="A167" t="s">
        <v>182</v>
      </c>
      <c r="B167" t="s">
        <v>1345</v>
      </c>
      <c r="C167" t="s">
        <v>1346</v>
      </c>
      <c r="D167" t="s">
        <v>1347</v>
      </c>
      <c r="E167" t="s">
        <v>1348</v>
      </c>
      <c r="F167" t="s">
        <v>1349</v>
      </c>
      <c r="G167" t="s">
        <v>1350</v>
      </c>
      <c r="H167" t="s">
        <v>1351</v>
      </c>
      <c r="I167" t="s">
        <v>1352</v>
      </c>
      <c r="J167" t="s">
        <v>1353</v>
      </c>
      <c r="K167" t="s">
        <v>1354</v>
      </c>
    </row>
    <row r="168" spans="1:11" x14ac:dyDescent="0.3">
      <c r="A168" t="s">
        <v>183</v>
      </c>
      <c r="B168" t="s">
        <v>1355</v>
      </c>
      <c r="C168" t="s">
        <v>1356</v>
      </c>
      <c r="D168" t="s">
        <v>1357</v>
      </c>
      <c r="E168" t="s">
        <v>1358</v>
      </c>
      <c r="F168" t="s">
        <v>1359</v>
      </c>
      <c r="G168" t="s">
        <v>1360</v>
      </c>
      <c r="H168" t="s">
        <v>1361</v>
      </c>
      <c r="I168" t="s">
        <v>1362</v>
      </c>
      <c r="J168" t="s">
        <v>1363</v>
      </c>
      <c r="K168" t="s">
        <v>1364</v>
      </c>
    </row>
    <row r="169" spans="1:11" x14ac:dyDescent="0.3">
      <c r="A169" t="s">
        <v>184</v>
      </c>
      <c r="B169" t="s">
        <v>1365</v>
      </c>
      <c r="C169" t="s">
        <v>1366</v>
      </c>
      <c r="D169" t="s">
        <v>1367</v>
      </c>
      <c r="E169" t="s">
        <v>283</v>
      </c>
      <c r="F169" t="s">
        <v>283</v>
      </c>
      <c r="G169" t="s">
        <v>283</v>
      </c>
      <c r="H169" t="s">
        <v>283</v>
      </c>
      <c r="I169" t="s">
        <v>283</v>
      </c>
      <c r="J169" t="s">
        <v>283</v>
      </c>
      <c r="K169" t="s">
        <v>283</v>
      </c>
    </row>
    <row r="170" spans="1:11" x14ac:dyDescent="0.3">
      <c r="A170" t="s">
        <v>185</v>
      </c>
      <c r="B170" t="s">
        <v>1368</v>
      </c>
      <c r="C170" t="s">
        <v>283</v>
      </c>
      <c r="D170" t="s">
        <v>283</v>
      </c>
      <c r="E170" t="s">
        <v>283</v>
      </c>
      <c r="F170" t="s">
        <v>283</v>
      </c>
      <c r="G170" t="s">
        <v>283</v>
      </c>
      <c r="H170" t="s">
        <v>283</v>
      </c>
      <c r="I170" t="s">
        <v>283</v>
      </c>
      <c r="J170" t="s">
        <v>283</v>
      </c>
      <c r="K170" t="s">
        <v>283</v>
      </c>
    </row>
    <row r="171" spans="1:11" x14ac:dyDescent="0.3">
      <c r="A171" t="s">
        <v>186</v>
      </c>
      <c r="B171" t="s">
        <v>1369</v>
      </c>
      <c r="C171" t="s">
        <v>283</v>
      </c>
      <c r="D171" t="s">
        <v>283</v>
      </c>
      <c r="E171" t="s">
        <v>283</v>
      </c>
      <c r="F171" t="s">
        <v>283</v>
      </c>
      <c r="G171" t="s">
        <v>283</v>
      </c>
      <c r="H171" t="s">
        <v>283</v>
      </c>
      <c r="I171" t="s">
        <v>283</v>
      </c>
      <c r="J171" t="s">
        <v>283</v>
      </c>
      <c r="K171" t="s">
        <v>283</v>
      </c>
    </row>
    <row r="172" spans="1:11" x14ac:dyDescent="0.3">
      <c r="A172" t="s">
        <v>187</v>
      </c>
      <c r="B172" t="s">
        <v>1370</v>
      </c>
      <c r="C172" t="s">
        <v>1371</v>
      </c>
      <c r="D172" t="s">
        <v>1372</v>
      </c>
      <c r="E172" t="s">
        <v>1373</v>
      </c>
      <c r="F172" t="s">
        <v>1374</v>
      </c>
      <c r="G172" t="s">
        <v>1375</v>
      </c>
      <c r="H172" t="s">
        <v>1376</v>
      </c>
      <c r="I172" t="s">
        <v>1377</v>
      </c>
      <c r="J172" t="s">
        <v>1378</v>
      </c>
      <c r="K172" t="s">
        <v>283</v>
      </c>
    </row>
    <row r="173" spans="1:11" x14ac:dyDescent="0.3">
      <c r="A173" t="s">
        <v>188</v>
      </c>
      <c r="B173" t="s">
        <v>1379</v>
      </c>
      <c r="C173" t="s">
        <v>1380</v>
      </c>
      <c r="D173" t="s">
        <v>1381</v>
      </c>
      <c r="E173" t="s">
        <v>283</v>
      </c>
      <c r="F173" t="s">
        <v>283</v>
      </c>
      <c r="G173" t="s">
        <v>283</v>
      </c>
      <c r="H173" t="s">
        <v>283</v>
      </c>
      <c r="I173" t="s">
        <v>283</v>
      </c>
      <c r="J173" t="s">
        <v>283</v>
      </c>
      <c r="K173" t="s">
        <v>283</v>
      </c>
    </row>
    <row r="174" spans="1:11" x14ac:dyDescent="0.3">
      <c r="A174" t="s">
        <v>189</v>
      </c>
      <c r="B174" t="s">
        <v>1382</v>
      </c>
      <c r="C174" t="s">
        <v>1383</v>
      </c>
      <c r="D174" t="s">
        <v>1384</v>
      </c>
      <c r="E174" t="s">
        <v>1385</v>
      </c>
      <c r="F174" t="s">
        <v>283</v>
      </c>
      <c r="G174" t="s">
        <v>283</v>
      </c>
      <c r="H174" t="s">
        <v>283</v>
      </c>
      <c r="I174" t="s">
        <v>283</v>
      </c>
      <c r="J174" t="s">
        <v>283</v>
      </c>
      <c r="K174" t="s">
        <v>283</v>
      </c>
    </row>
    <row r="175" spans="1:11" x14ac:dyDescent="0.3">
      <c r="A175" t="s">
        <v>190</v>
      </c>
      <c r="B175" t="s">
        <v>1386</v>
      </c>
      <c r="C175" t="s">
        <v>1387</v>
      </c>
      <c r="D175" t="s">
        <v>1388</v>
      </c>
      <c r="E175" t="s">
        <v>283</v>
      </c>
      <c r="F175" t="s">
        <v>283</v>
      </c>
      <c r="G175" t="s">
        <v>283</v>
      </c>
      <c r="H175" t="s">
        <v>283</v>
      </c>
      <c r="I175" t="s">
        <v>283</v>
      </c>
      <c r="J175" t="s">
        <v>283</v>
      </c>
      <c r="K175" t="s">
        <v>283</v>
      </c>
    </row>
    <row r="176" spans="1:11" x14ac:dyDescent="0.3">
      <c r="A176" t="s">
        <v>191</v>
      </c>
      <c r="B176" t="s">
        <v>1389</v>
      </c>
      <c r="C176" t="s">
        <v>1390</v>
      </c>
      <c r="D176" t="s">
        <v>283</v>
      </c>
      <c r="E176" t="s">
        <v>283</v>
      </c>
      <c r="F176" t="s">
        <v>283</v>
      </c>
      <c r="G176" t="s">
        <v>283</v>
      </c>
      <c r="H176" t="s">
        <v>283</v>
      </c>
      <c r="I176" t="s">
        <v>283</v>
      </c>
      <c r="J176" t="s">
        <v>283</v>
      </c>
      <c r="K176" t="s">
        <v>283</v>
      </c>
    </row>
    <row r="177" spans="1:11" x14ac:dyDescent="0.3">
      <c r="A177" t="s">
        <v>192</v>
      </c>
      <c r="B177" t="s">
        <v>1391</v>
      </c>
      <c r="C177" t="s">
        <v>1392</v>
      </c>
      <c r="D177" t="s">
        <v>1393</v>
      </c>
      <c r="E177" t="s">
        <v>1394</v>
      </c>
      <c r="F177" t="s">
        <v>283</v>
      </c>
      <c r="G177" t="s">
        <v>283</v>
      </c>
      <c r="H177" t="s">
        <v>283</v>
      </c>
      <c r="I177" t="s">
        <v>283</v>
      </c>
      <c r="J177" t="s">
        <v>283</v>
      </c>
      <c r="K177" t="s">
        <v>283</v>
      </c>
    </row>
    <row r="178" spans="1:11" x14ac:dyDescent="0.3">
      <c r="A178" t="s">
        <v>193</v>
      </c>
      <c r="B178" t="s">
        <v>1395</v>
      </c>
      <c r="C178" t="s">
        <v>1396</v>
      </c>
      <c r="D178" t="s">
        <v>1397</v>
      </c>
      <c r="E178" t="s">
        <v>1398</v>
      </c>
      <c r="F178" t="s">
        <v>1399</v>
      </c>
      <c r="G178" t="s">
        <v>1400</v>
      </c>
      <c r="H178" t="s">
        <v>1401</v>
      </c>
      <c r="I178" t="s">
        <v>1402</v>
      </c>
      <c r="J178" t="s">
        <v>1403</v>
      </c>
      <c r="K178" t="s">
        <v>1404</v>
      </c>
    </row>
    <row r="179" spans="1:11" x14ac:dyDescent="0.3">
      <c r="A179" t="s">
        <v>194</v>
      </c>
      <c r="B179" t="s">
        <v>1405</v>
      </c>
      <c r="C179" t="s">
        <v>283</v>
      </c>
      <c r="D179" t="s">
        <v>283</v>
      </c>
      <c r="E179" t="s">
        <v>283</v>
      </c>
      <c r="F179" t="s">
        <v>283</v>
      </c>
      <c r="G179" t="s">
        <v>283</v>
      </c>
      <c r="H179" t="s">
        <v>283</v>
      </c>
      <c r="I179" t="s">
        <v>283</v>
      </c>
      <c r="J179" t="s">
        <v>283</v>
      </c>
      <c r="K179" t="s">
        <v>283</v>
      </c>
    </row>
    <row r="180" spans="1:11" x14ac:dyDescent="0.3">
      <c r="A180" t="s">
        <v>195</v>
      </c>
      <c r="B180" t="s">
        <v>1406</v>
      </c>
      <c r="C180" t="s">
        <v>283</v>
      </c>
      <c r="D180" t="s">
        <v>283</v>
      </c>
      <c r="E180" t="s">
        <v>283</v>
      </c>
      <c r="F180" t="s">
        <v>283</v>
      </c>
      <c r="G180" t="s">
        <v>283</v>
      </c>
      <c r="H180" t="s">
        <v>283</v>
      </c>
      <c r="I180" t="s">
        <v>283</v>
      </c>
      <c r="J180" t="s">
        <v>283</v>
      </c>
      <c r="K180" t="s">
        <v>283</v>
      </c>
    </row>
    <row r="181" spans="1:11" x14ac:dyDescent="0.3">
      <c r="A181" t="s">
        <v>196</v>
      </c>
      <c r="B181" t="s">
        <v>1407</v>
      </c>
      <c r="C181" t="s">
        <v>1408</v>
      </c>
      <c r="D181" t="s">
        <v>1409</v>
      </c>
      <c r="E181" t="s">
        <v>1410</v>
      </c>
      <c r="F181" t="s">
        <v>1411</v>
      </c>
      <c r="G181" t="s">
        <v>283</v>
      </c>
      <c r="H181" t="s">
        <v>283</v>
      </c>
      <c r="I181" t="s">
        <v>283</v>
      </c>
      <c r="J181" t="s">
        <v>283</v>
      </c>
      <c r="K181" t="s">
        <v>283</v>
      </c>
    </row>
    <row r="182" spans="1:11" x14ac:dyDescent="0.3">
      <c r="A182" t="s">
        <v>197</v>
      </c>
      <c r="B182" t="s">
        <v>1412</v>
      </c>
      <c r="C182" t="s">
        <v>1413</v>
      </c>
      <c r="D182" t="s">
        <v>1414</v>
      </c>
      <c r="E182" t="s">
        <v>1415</v>
      </c>
      <c r="F182" t="s">
        <v>1416</v>
      </c>
      <c r="G182" t="s">
        <v>1417</v>
      </c>
      <c r="H182" t="s">
        <v>1418</v>
      </c>
      <c r="I182" t="s">
        <v>1419</v>
      </c>
      <c r="J182" t="s">
        <v>283</v>
      </c>
      <c r="K182" t="s">
        <v>283</v>
      </c>
    </row>
    <row r="183" spans="1:11" x14ac:dyDescent="0.3">
      <c r="A183" t="s">
        <v>198</v>
      </c>
      <c r="B183" t="s">
        <v>1420</v>
      </c>
      <c r="C183" t="s">
        <v>1421</v>
      </c>
      <c r="D183" t="s">
        <v>1422</v>
      </c>
      <c r="E183" t="s">
        <v>1423</v>
      </c>
      <c r="F183" t="s">
        <v>1424</v>
      </c>
      <c r="G183" t="s">
        <v>283</v>
      </c>
      <c r="H183" t="s">
        <v>283</v>
      </c>
      <c r="I183" t="s">
        <v>283</v>
      </c>
      <c r="J183" t="s">
        <v>283</v>
      </c>
      <c r="K183" t="s">
        <v>283</v>
      </c>
    </row>
    <row r="184" spans="1:11" x14ac:dyDescent="0.3">
      <c r="A184" t="s">
        <v>199</v>
      </c>
      <c r="B184" t="s">
        <v>1425</v>
      </c>
      <c r="C184" t="s">
        <v>1426</v>
      </c>
      <c r="D184" t="s">
        <v>1427</v>
      </c>
      <c r="E184" t="s">
        <v>1428</v>
      </c>
      <c r="F184" t="s">
        <v>1429</v>
      </c>
      <c r="G184" t="s">
        <v>1430</v>
      </c>
      <c r="H184" t="s">
        <v>1431</v>
      </c>
      <c r="I184" t="s">
        <v>283</v>
      </c>
      <c r="J184" t="s">
        <v>283</v>
      </c>
      <c r="K184" t="s">
        <v>283</v>
      </c>
    </row>
    <row r="185" spans="1:11" x14ac:dyDescent="0.3">
      <c r="A185" t="s">
        <v>200</v>
      </c>
      <c r="B185" t="s">
        <v>1432</v>
      </c>
      <c r="C185" t="s">
        <v>1433</v>
      </c>
      <c r="D185" t="s">
        <v>1434</v>
      </c>
      <c r="E185" t="s">
        <v>1435</v>
      </c>
      <c r="F185" t="s">
        <v>1436</v>
      </c>
      <c r="G185" t="s">
        <v>1437</v>
      </c>
      <c r="H185" t="s">
        <v>1438</v>
      </c>
      <c r="I185" t="s">
        <v>1439</v>
      </c>
      <c r="J185" t="s">
        <v>1440</v>
      </c>
      <c r="K185" t="s">
        <v>1441</v>
      </c>
    </row>
    <row r="186" spans="1:11" x14ac:dyDescent="0.3">
      <c r="A186" t="s">
        <v>201</v>
      </c>
      <c r="B186" t="s">
        <v>1442</v>
      </c>
      <c r="C186" t="s">
        <v>1443</v>
      </c>
      <c r="D186" t="s">
        <v>1444</v>
      </c>
      <c r="E186" t="s">
        <v>1445</v>
      </c>
      <c r="F186" t="s">
        <v>283</v>
      </c>
      <c r="G186" t="s">
        <v>283</v>
      </c>
      <c r="H186" t="s">
        <v>283</v>
      </c>
      <c r="I186" t="s">
        <v>283</v>
      </c>
      <c r="J186" t="s">
        <v>283</v>
      </c>
      <c r="K186" t="s">
        <v>283</v>
      </c>
    </row>
    <row r="187" spans="1:11" x14ac:dyDescent="0.3">
      <c r="A187" t="s">
        <v>202</v>
      </c>
      <c r="B187" t="s">
        <v>1446</v>
      </c>
      <c r="C187" t="s">
        <v>1447</v>
      </c>
      <c r="D187" t="s">
        <v>1448</v>
      </c>
      <c r="E187" t="s">
        <v>1449</v>
      </c>
      <c r="F187" t="s">
        <v>1450</v>
      </c>
      <c r="G187" t="s">
        <v>1451</v>
      </c>
      <c r="H187" t="s">
        <v>1452</v>
      </c>
      <c r="I187" t="s">
        <v>1453</v>
      </c>
      <c r="J187" t="s">
        <v>1454</v>
      </c>
      <c r="K187" t="s">
        <v>1455</v>
      </c>
    </row>
    <row r="188" spans="1:11" x14ac:dyDescent="0.3">
      <c r="A188" t="s">
        <v>203</v>
      </c>
      <c r="B188" t="s">
        <v>1456</v>
      </c>
      <c r="C188" t="s">
        <v>1457</v>
      </c>
      <c r="D188" t="s">
        <v>1458</v>
      </c>
      <c r="E188" t="s">
        <v>1459</v>
      </c>
      <c r="F188" t="s">
        <v>1460</v>
      </c>
      <c r="G188" t="s">
        <v>1461</v>
      </c>
      <c r="H188" t="s">
        <v>1462</v>
      </c>
      <c r="I188" t="s">
        <v>1463</v>
      </c>
      <c r="J188" t="s">
        <v>1464</v>
      </c>
      <c r="K188" t="s">
        <v>1465</v>
      </c>
    </row>
    <row r="189" spans="1:11" x14ac:dyDescent="0.3">
      <c r="A189" t="s">
        <v>204</v>
      </c>
      <c r="B189" t="s">
        <v>1466</v>
      </c>
      <c r="C189" t="s">
        <v>1467</v>
      </c>
      <c r="D189" t="s">
        <v>1468</v>
      </c>
      <c r="E189" t="s">
        <v>1469</v>
      </c>
      <c r="F189" t="s">
        <v>1470</v>
      </c>
      <c r="G189" t="s">
        <v>1471</v>
      </c>
      <c r="H189" t="s">
        <v>1472</v>
      </c>
      <c r="I189" t="s">
        <v>1473</v>
      </c>
      <c r="J189" t="s">
        <v>1474</v>
      </c>
      <c r="K189" t="s">
        <v>1475</v>
      </c>
    </row>
    <row r="190" spans="1:11" x14ac:dyDescent="0.3">
      <c r="A190" t="s">
        <v>205</v>
      </c>
      <c r="B190" t="s">
        <v>1476</v>
      </c>
      <c r="C190" t="s">
        <v>283</v>
      </c>
      <c r="D190" t="s">
        <v>283</v>
      </c>
      <c r="E190" t="s">
        <v>283</v>
      </c>
      <c r="F190" t="s">
        <v>283</v>
      </c>
      <c r="G190" t="s">
        <v>283</v>
      </c>
      <c r="H190" t="s">
        <v>283</v>
      </c>
      <c r="I190" t="s">
        <v>283</v>
      </c>
      <c r="J190" t="s">
        <v>283</v>
      </c>
      <c r="K190" t="s">
        <v>283</v>
      </c>
    </row>
    <row r="191" spans="1:11" x14ac:dyDescent="0.3">
      <c r="A191" t="s">
        <v>206</v>
      </c>
      <c r="B191" t="s">
        <v>1477</v>
      </c>
      <c r="C191" t="s">
        <v>1478</v>
      </c>
      <c r="D191" t="s">
        <v>1479</v>
      </c>
      <c r="E191" t="s">
        <v>1480</v>
      </c>
      <c r="F191" t="s">
        <v>1481</v>
      </c>
      <c r="G191" t="s">
        <v>283</v>
      </c>
      <c r="H191" t="s">
        <v>283</v>
      </c>
      <c r="I191" t="s">
        <v>283</v>
      </c>
      <c r="J191" t="s">
        <v>283</v>
      </c>
      <c r="K191" t="s">
        <v>283</v>
      </c>
    </row>
    <row r="192" spans="1:11" x14ac:dyDescent="0.3">
      <c r="A192" t="s">
        <v>207</v>
      </c>
      <c r="B192" t="s">
        <v>1482</v>
      </c>
      <c r="C192" t="s">
        <v>1483</v>
      </c>
      <c r="D192" t="s">
        <v>1484</v>
      </c>
      <c r="E192" t="s">
        <v>1485</v>
      </c>
      <c r="F192" t="s">
        <v>1486</v>
      </c>
      <c r="G192" t="s">
        <v>1487</v>
      </c>
      <c r="H192" t="s">
        <v>1488</v>
      </c>
      <c r="I192" t="s">
        <v>1489</v>
      </c>
      <c r="J192" t="s">
        <v>1490</v>
      </c>
      <c r="K192" t="s">
        <v>1491</v>
      </c>
    </row>
    <row r="193" spans="1:11" x14ac:dyDescent="0.3">
      <c r="A193" t="s">
        <v>208</v>
      </c>
      <c r="B193" t="s">
        <v>1492</v>
      </c>
      <c r="C193" t="s">
        <v>1493</v>
      </c>
      <c r="D193" t="s">
        <v>1494</v>
      </c>
      <c r="E193" t="s">
        <v>1495</v>
      </c>
      <c r="F193" t="s">
        <v>283</v>
      </c>
      <c r="G193" t="s">
        <v>283</v>
      </c>
      <c r="H193" t="s">
        <v>283</v>
      </c>
      <c r="I193" t="s">
        <v>283</v>
      </c>
      <c r="J193" t="s">
        <v>283</v>
      </c>
      <c r="K193" t="s">
        <v>283</v>
      </c>
    </row>
    <row r="194" spans="1:11" x14ac:dyDescent="0.3">
      <c r="A194" t="s">
        <v>209</v>
      </c>
      <c r="B194" t="s">
        <v>1496</v>
      </c>
      <c r="C194" t="s">
        <v>1497</v>
      </c>
      <c r="D194" t="s">
        <v>1498</v>
      </c>
      <c r="E194" t="s">
        <v>1499</v>
      </c>
      <c r="F194" t="s">
        <v>283</v>
      </c>
      <c r="G194" t="s">
        <v>283</v>
      </c>
      <c r="H194" t="s">
        <v>283</v>
      </c>
      <c r="I194" t="s">
        <v>283</v>
      </c>
      <c r="J194" t="s">
        <v>283</v>
      </c>
      <c r="K194" t="s">
        <v>283</v>
      </c>
    </row>
    <row r="195" spans="1:11" x14ac:dyDescent="0.3">
      <c r="A195" t="s">
        <v>210</v>
      </c>
      <c r="B195" t="s">
        <v>1500</v>
      </c>
      <c r="C195" t="s">
        <v>1501</v>
      </c>
      <c r="D195" t="s">
        <v>1502</v>
      </c>
      <c r="E195" t="s">
        <v>1503</v>
      </c>
      <c r="F195" t="s">
        <v>1504</v>
      </c>
      <c r="G195" t="s">
        <v>1505</v>
      </c>
      <c r="H195" t="s">
        <v>1506</v>
      </c>
      <c r="I195" t="s">
        <v>1507</v>
      </c>
      <c r="J195" t="s">
        <v>283</v>
      </c>
      <c r="K195" t="s">
        <v>283</v>
      </c>
    </row>
    <row r="196" spans="1:11" x14ac:dyDescent="0.3">
      <c r="A196" t="s">
        <v>211</v>
      </c>
      <c r="B196" t="s">
        <v>1508</v>
      </c>
      <c r="C196" t="s">
        <v>1509</v>
      </c>
      <c r="D196" t="s">
        <v>1510</v>
      </c>
      <c r="E196" t="s">
        <v>1511</v>
      </c>
      <c r="F196" t="s">
        <v>1512</v>
      </c>
      <c r="G196" t="s">
        <v>1513</v>
      </c>
      <c r="H196" t="s">
        <v>1514</v>
      </c>
      <c r="I196" t="s">
        <v>1515</v>
      </c>
      <c r="J196" t="s">
        <v>283</v>
      </c>
      <c r="K196" t="s">
        <v>283</v>
      </c>
    </row>
    <row r="197" spans="1:11" x14ac:dyDescent="0.3">
      <c r="A197" t="s">
        <v>196</v>
      </c>
      <c r="B197" t="s">
        <v>1516</v>
      </c>
      <c r="C197" t="s">
        <v>1517</v>
      </c>
      <c r="D197" t="s">
        <v>283</v>
      </c>
      <c r="E197" t="s">
        <v>283</v>
      </c>
      <c r="F197" t="s">
        <v>283</v>
      </c>
      <c r="G197" t="s">
        <v>283</v>
      </c>
      <c r="H197" t="s">
        <v>283</v>
      </c>
      <c r="I197" t="s">
        <v>283</v>
      </c>
      <c r="J197" t="s">
        <v>283</v>
      </c>
      <c r="K197" t="s">
        <v>283</v>
      </c>
    </row>
    <row r="198" spans="1:11" x14ac:dyDescent="0.3">
      <c r="A198" t="s">
        <v>212</v>
      </c>
      <c r="B198" t="s">
        <v>1518</v>
      </c>
      <c r="C198" t="s">
        <v>1519</v>
      </c>
      <c r="D198" t="s">
        <v>283</v>
      </c>
      <c r="E198" t="s">
        <v>283</v>
      </c>
      <c r="F198" t="s">
        <v>283</v>
      </c>
      <c r="G198" t="s">
        <v>283</v>
      </c>
      <c r="H198" t="s">
        <v>283</v>
      </c>
      <c r="I198" t="s">
        <v>283</v>
      </c>
      <c r="J198" t="s">
        <v>283</v>
      </c>
      <c r="K198" t="s">
        <v>283</v>
      </c>
    </row>
    <row r="199" spans="1:11" x14ac:dyDescent="0.3">
      <c r="A199" t="s">
        <v>213</v>
      </c>
      <c r="B199" t="s">
        <v>1520</v>
      </c>
      <c r="C199" t="s">
        <v>1521</v>
      </c>
      <c r="D199" t="s">
        <v>1522</v>
      </c>
      <c r="E199" t="s">
        <v>283</v>
      </c>
      <c r="F199" t="s">
        <v>283</v>
      </c>
      <c r="G199" t="s">
        <v>283</v>
      </c>
      <c r="H199" t="s">
        <v>283</v>
      </c>
      <c r="I199" t="s">
        <v>283</v>
      </c>
      <c r="J199" t="s">
        <v>283</v>
      </c>
      <c r="K199" t="s">
        <v>283</v>
      </c>
    </row>
    <row r="200" spans="1:11" x14ac:dyDescent="0.3">
      <c r="A200" t="s">
        <v>214</v>
      </c>
      <c r="B200" t="s">
        <v>1523</v>
      </c>
      <c r="C200" t="s">
        <v>1524</v>
      </c>
      <c r="D200" t="s">
        <v>1525</v>
      </c>
      <c r="E200" t="s">
        <v>1526</v>
      </c>
      <c r="F200" t="s">
        <v>1527</v>
      </c>
      <c r="G200" t="s">
        <v>1528</v>
      </c>
      <c r="H200" t="s">
        <v>1529</v>
      </c>
      <c r="I200" t="s">
        <v>1530</v>
      </c>
      <c r="J200" t="s">
        <v>283</v>
      </c>
      <c r="K200" t="s">
        <v>283</v>
      </c>
    </row>
    <row r="201" spans="1:11" x14ac:dyDescent="0.3">
      <c r="A201" t="s">
        <v>215</v>
      </c>
      <c r="B201" t="s">
        <v>1531</v>
      </c>
      <c r="C201" t="s">
        <v>1532</v>
      </c>
      <c r="D201" t="s">
        <v>283</v>
      </c>
      <c r="E201" t="s">
        <v>283</v>
      </c>
      <c r="F201" t="s">
        <v>283</v>
      </c>
      <c r="G201" t="s">
        <v>283</v>
      </c>
      <c r="H201" t="s">
        <v>283</v>
      </c>
      <c r="I201" t="s">
        <v>283</v>
      </c>
      <c r="J201" t="s">
        <v>283</v>
      </c>
      <c r="K201" t="s">
        <v>283</v>
      </c>
    </row>
    <row r="202" spans="1:11" x14ac:dyDescent="0.3">
      <c r="A202" t="s">
        <v>216</v>
      </c>
      <c r="B202" t="s">
        <v>1533</v>
      </c>
      <c r="C202" t="s">
        <v>1534</v>
      </c>
      <c r="D202" t="s">
        <v>1535</v>
      </c>
      <c r="E202" t="s">
        <v>1536</v>
      </c>
      <c r="F202" t="s">
        <v>1537</v>
      </c>
      <c r="G202" t="s">
        <v>1538</v>
      </c>
      <c r="H202" t="s">
        <v>1539</v>
      </c>
      <c r="I202" t="s">
        <v>1540</v>
      </c>
      <c r="J202" t="s">
        <v>1541</v>
      </c>
      <c r="K202" t="s">
        <v>1542</v>
      </c>
    </row>
    <row r="203" spans="1:11" x14ac:dyDescent="0.3">
      <c r="A203" t="s">
        <v>217</v>
      </c>
      <c r="B203" t="s">
        <v>1543</v>
      </c>
      <c r="C203" t="s">
        <v>1544</v>
      </c>
      <c r="D203" t="s">
        <v>1545</v>
      </c>
      <c r="E203" t="s">
        <v>1546</v>
      </c>
      <c r="F203" t="s">
        <v>1547</v>
      </c>
      <c r="G203" t="s">
        <v>1548</v>
      </c>
      <c r="H203" t="s">
        <v>1549</v>
      </c>
      <c r="I203" t="s">
        <v>1550</v>
      </c>
      <c r="J203" t="s">
        <v>1551</v>
      </c>
      <c r="K203" t="s">
        <v>1552</v>
      </c>
    </row>
    <row r="204" spans="1:11" x14ac:dyDescent="0.3">
      <c r="A204" t="s">
        <v>218</v>
      </c>
      <c r="B204" t="s">
        <v>1553</v>
      </c>
      <c r="C204" t="s">
        <v>1554</v>
      </c>
      <c r="D204" t="s">
        <v>1555</v>
      </c>
      <c r="E204" t="s">
        <v>1556</v>
      </c>
      <c r="F204" t="s">
        <v>1557</v>
      </c>
      <c r="G204" t="s">
        <v>283</v>
      </c>
      <c r="H204" t="s">
        <v>283</v>
      </c>
      <c r="I204" t="s">
        <v>283</v>
      </c>
      <c r="J204" t="s">
        <v>283</v>
      </c>
      <c r="K204" t="s">
        <v>283</v>
      </c>
    </row>
    <row r="205" spans="1:11" x14ac:dyDescent="0.3">
      <c r="A205" t="s">
        <v>219</v>
      </c>
      <c r="B205" t="s">
        <v>1558</v>
      </c>
      <c r="C205" t="s">
        <v>1559</v>
      </c>
      <c r="D205" t="s">
        <v>283</v>
      </c>
      <c r="E205" t="s">
        <v>283</v>
      </c>
      <c r="F205" t="s">
        <v>283</v>
      </c>
      <c r="G205" t="s">
        <v>283</v>
      </c>
      <c r="H205" t="s">
        <v>283</v>
      </c>
      <c r="I205" t="s">
        <v>283</v>
      </c>
      <c r="J205" t="s">
        <v>283</v>
      </c>
      <c r="K205" t="s">
        <v>283</v>
      </c>
    </row>
    <row r="206" spans="1:11" x14ac:dyDescent="0.3">
      <c r="A206" t="s">
        <v>220</v>
      </c>
      <c r="B206" t="s">
        <v>1560</v>
      </c>
      <c r="C206" t="s">
        <v>283</v>
      </c>
      <c r="D206" t="s">
        <v>283</v>
      </c>
      <c r="E206" t="s">
        <v>283</v>
      </c>
      <c r="F206" t="s">
        <v>283</v>
      </c>
      <c r="G206" t="s">
        <v>283</v>
      </c>
      <c r="H206" t="s">
        <v>283</v>
      </c>
      <c r="I206" t="s">
        <v>283</v>
      </c>
      <c r="J206" t="s">
        <v>283</v>
      </c>
      <c r="K206" t="s">
        <v>283</v>
      </c>
    </row>
    <row r="207" spans="1:11" x14ac:dyDescent="0.3">
      <c r="A207" t="s">
        <v>221</v>
      </c>
      <c r="B207" t="s">
        <v>1561</v>
      </c>
      <c r="C207" t="s">
        <v>1562</v>
      </c>
      <c r="D207" t="s">
        <v>1563</v>
      </c>
      <c r="E207" t="s">
        <v>283</v>
      </c>
      <c r="F207" t="s">
        <v>283</v>
      </c>
      <c r="G207" t="s">
        <v>283</v>
      </c>
      <c r="H207" t="s">
        <v>283</v>
      </c>
      <c r="I207" t="s">
        <v>283</v>
      </c>
      <c r="J207" t="s">
        <v>283</v>
      </c>
      <c r="K207" t="s">
        <v>283</v>
      </c>
    </row>
    <row r="208" spans="1:11" x14ac:dyDescent="0.3">
      <c r="A208" t="s">
        <v>222</v>
      </c>
      <c r="B208" t="s">
        <v>1564</v>
      </c>
      <c r="C208" t="s">
        <v>283</v>
      </c>
      <c r="D208" t="s">
        <v>283</v>
      </c>
      <c r="E208" t="s">
        <v>283</v>
      </c>
      <c r="F208" t="s">
        <v>283</v>
      </c>
      <c r="G208" t="s">
        <v>283</v>
      </c>
      <c r="H208" t="s">
        <v>283</v>
      </c>
      <c r="I208" t="s">
        <v>283</v>
      </c>
      <c r="J208" t="s">
        <v>283</v>
      </c>
      <c r="K208" t="s">
        <v>283</v>
      </c>
    </row>
    <row r="209" spans="1:11" x14ac:dyDescent="0.3">
      <c r="A209" t="s">
        <v>223</v>
      </c>
      <c r="B209" t="s">
        <v>1565</v>
      </c>
      <c r="C209" t="s">
        <v>1566</v>
      </c>
      <c r="D209" t="s">
        <v>1567</v>
      </c>
      <c r="E209" t="s">
        <v>1568</v>
      </c>
      <c r="F209" t="s">
        <v>1569</v>
      </c>
      <c r="G209" t="s">
        <v>1570</v>
      </c>
      <c r="H209" t="s">
        <v>1571</v>
      </c>
      <c r="I209" t="s">
        <v>283</v>
      </c>
      <c r="J209" t="s">
        <v>283</v>
      </c>
      <c r="K209" t="s">
        <v>283</v>
      </c>
    </row>
    <row r="210" spans="1:11" x14ac:dyDescent="0.3">
      <c r="A210" t="s">
        <v>224</v>
      </c>
      <c r="B210" t="s">
        <v>1572</v>
      </c>
      <c r="C210" t="s">
        <v>1573</v>
      </c>
      <c r="D210" t="s">
        <v>1574</v>
      </c>
      <c r="E210" t="s">
        <v>1575</v>
      </c>
      <c r="F210" t="s">
        <v>1576</v>
      </c>
      <c r="G210" t="s">
        <v>283</v>
      </c>
      <c r="H210" t="s">
        <v>283</v>
      </c>
      <c r="I210" t="s">
        <v>283</v>
      </c>
      <c r="J210" t="s">
        <v>283</v>
      </c>
      <c r="K210" t="s">
        <v>283</v>
      </c>
    </row>
    <row r="211" spans="1:11" x14ac:dyDescent="0.3">
      <c r="A211" t="s">
        <v>225</v>
      </c>
      <c r="B211" t="s">
        <v>1577</v>
      </c>
      <c r="C211" t="s">
        <v>1578</v>
      </c>
      <c r="D211" t="s">
        <v>1579</v>
      </c>
      <c r="E211" t="s">
        <v>1580</v>
      </c>
      <c r="F211" t="s">
        <v>1581</v>
      </c>
      <c r="G211" t="s">
        <v>1582</v>
      </c>
      <c r="H211" t="s">
        <v>1583</v>
      </c>
      <c r="I211" t="s">
        <v>1584</v>
      </c>
      <c r="J211" t="s">
        <v>283</v>
      </c>
      <c r="K211" t="s">
        <v>283</v>
      </c>
    </row>
    <row r="212" spans="1:11" x14ac:dyDescent="0.3">
      <c r="A212" t="s">
        <v>226</v>
      </c>
      <c r="B212" t="s">
        <v>1585</v>
      </c>
      <c r="C212" t="s">
        <v>283</v>
      </c>
      <c r="D212" t="s">
        <v>283</v>
      </c>
      <c r="E212" t="s">
        <v>283</v>
      </c>
      <c r="F212" t="s">
        <v>283</v>
      </c>
      <c r="G212" t="s">
        <v>283</v>
      </c>
      <c r="H212" t="s">
        <v>283</v>
      </c>
      <c r="I212" t="s">
        <v>283</v>
      </c>
      <c r="J212" t="s">
        <v>283</v>
      </c>
      <c r="K212" t="s">
        <v>283</v>
      </c>
    </row>
    <row r="213" spans="1:11" x14ac:dyDescent="0.3">
      <c r="A213" t="s">
        <v>227</v>
      </c>
      <c r="B213" t="s">
        <v>1586</v>
      </c>
      <c r="C213" t="s">
        <v>1587</v>
      </c>
      <c r="D213" t="s">
        <v>1588</v>
      </c>
      <c r="E213" t="s">
        <v>1589</v>
      </c>
      <c r="F213" t="s">
        <v>1590</v>
      </c>
      <c r="G213" t="s">
        <v>1591</v>
      </c>
      <c r="H213" t="s">
        <v>1592</v>
      </c>
      <c r="I213" t="s">
        <v>1593</v>
      </c>
      <c r="J213" t="s">
        <v>1594</v>
      </c>
      <c r="K213" t="s">
        <v>1595</v>
      </c>
    </row>
    <row r="214" spans="1:11" x14ac:dyDescent="0.3">
      <c r="A214" t="s">
        <v>228</v>
      </c>
      <c r="B214" t="s">
        <v>1596</v>
      </c>
      <c r="C214" t="s">
        <v>1597</v>
      </c>
      <c r="D214" t="s">
        <v>1598</v>
      </c>
      <c r="E214" t="s">
        <v>283</v>
      </c>
      <c r="F214" t="s">
        <v>283</v>
      </c>
      <c r="G214" t="s">
        <v>283</v>
      </c>
      <c r="H214" t="s">
        <v>283</v>
      </c>
      <c r="I214" t="s">
        <v>283</v>
      </c>
      <c r="J214" t="s">
        <v>283</v>
      </c>
      <c r="K214" t="s">
        <v>283</v>
      </c>
    </row>
    <row r="215" spans="1:11" x14ac:dyDescent="0.3">
      <c r="A215" t="s">
        <v>229</v>
      </c>
      <c r="B215" t="s">
        <v>1599</v>
      </c>
      <c r="C215" t="s">
        <v>1600</v>
      </c>
      <c r="D215" t="s">
        <v>1601</v>
      </c>
      <c r="E215" t="s">
        <v>1602</v>
      </c>
      <c r="F215" t="s">
        <v>1603</v>
      </c>
      <c r="G215" t="s">
        <v>283</v>
      </c>
      <c r="H215" t="s">
        <v>283</v>
      </c>
      <c r="I215" t="s">
        <v>283</v>
      </c>
      <c r="J215" t="s">
        <v>283</v>
      </c>
      <c r="K215" t="s">
        <v>283</v>
      </c>
    </row>
    <row r="216" spans="1:11" x14ac:dyDescent="0.3">
      <c r="A216" t="s">
        <v>230</v>
      </c>
      <c r="B216" t="s">
        <v>1604</v>
      </c>
      <c r="C216" t="s">
        <v>283</v>
      </c>
      <c r="D216" t="s">
        <v>283</v>
      </c>
      <c r="E216" t="s">
        <v>283</v>
      </c>
      <c r="F216" t="s">
        <v>283</v>
      </c>
      <c r="G216" t="s">
        <v>283</v>
      </c>
      <c r="H216" t="s">
        <v>283</v>
      </c>
      <c r="I216" t="s">
        <v>283</v>
      </c>
      <c r="J216" t="s">
        <v>283</v>
      </c>
      <c r="K216" t="s">
        <v>283</v>
      </c>
    </row>
    <row r="217" spans="1:11" x14ac:dyDescent="0.3">
      <c r="A217" t="s">
        <v>231</v>
      </c>
      <c r="B217" t="s">
        <v>1605</v>
      </c>
      <c r="C217" t="s">
        <v>1606</v>
      </c>
      <c r="D217" t="s">
        <v>1607</v>
      </c>
      <c r="E217" t="s">
        <v>1608</v>
      </c>
      <c r="F217" t="s">
        <v>1609</v>
      </c>
      <c r="G217" t="s">
        <v>1610</v>
      </c>
      <c r="H217" t="s">
        <v>1611</v>
      </c>
      <c r="I217" t="s">
        <v>1612</v>
      </c>
      <c r="J217" t="s">
        <v>283</v>
      </c>
      <c r="K217" t="s">
        <v>283</v>
      </c>
    </row>
    <row r="218" spans="1:11" x14ac:dyDescent="0.3">
      <c r="A218" t="s">
        <v>232</v>
      </c>
      <c r="B218" t="s">
        <v>1613</v>
      </c>
      <c r="C218" t="s">
        <v>1614</v>
      </c>
      <c r="D218" t="s">
        <v>1028</v>
      </c>
      <c r="E218" t="s">
        <v>1615</v>
      </c>
      <c r="F218" t="s">
        <v>1616</v>
      </c>
      <c r="G218" t="s">
        <v>283</v>
      </c>
      <c r="H218" t="s">
        <v>283</v>
      </c>
      <c r="I218" t="s">
        <v>283</v>
      </c>
      <c r="J218" t="s">
        <v>283</v>
      </c>
      <c r="K218" t="s">
        <v>283</v>
      </c>
    </row>
    <row r="219" spans="1:11" x14ac:dyDescent="0.3">
      <c r="A219" t="s">
        <v>233</v>
      </c>
      <c r="B219" t="s">
        <v>1617</v>
      </c>
      <c r="C219" t="s">
        <v>1618</v>
      </c>
      <c r="D219" t="s">
        <v>283</v>
      </c>
      <c r="E219" t="s">
        <v>283</v>
      </c>
      <c r="F219" t="s">
        <v>283</v>
      </c>
      <c r="G219" t="s">
        <v>283</v>
      </c>
      <c r="H219" t="s">
        <v>283</v>
      </c>
      <c r="I219" t="s">
        <v>283</v>
      </c>
      <c r="J219" t="s">
        <v>283</v>
      </c>
      <c r="K219" t="s">
        <v>283</v>
      </c>
    </row>
    <row r="220" spans="1:11" x14ac:dyDescent="0.3">
      <c r="A220" t="s">
        <v>234</v>
      </c>
      <c r="B220" t="s">
        <v>1619</v>
      </c>
      <c r="C220" t="s">
        <v>1620</v>
      </c>
      <c r="D220" t="s">
        <v>1621</v>
      </c>
      <c r="E220" t="s">
        <v>1622</v>
      </c>
      <c r="F220" t="s">
        <v>1623</v>
      </c>
      <c r="G220" t="s">
        <v>1624</v>
      </c>
      <c r="H220" t="s">
        <v>1625</v>
      </c>
      <c r="I220" t="s">
        <v>1626</v>
      </c>
      <c r="J220" t="s">
        <v>1627</v>
      </c>
      <c r="K220" t="s">
        <v>1628</v>
      </c>
    </row>
    <row r="221" spans="1:11" x14ac:dyDescent="0.3">
      <c r="A221" t="s">
        <v>235</v>
      </c>
      <c r="B221" t="s">
        <v>1629</v>
      </c>
      <c r="C221" t="s">
        <v>1630</v>
      </c>
      <c r="D221" t="s">
        <v>1631</v>
      </c>
      <c r="E221" t="s">
        <v>1632</v>
      </c>
      <c r="F221" t="s">
        <v>283</v>
      </c>
      <c r="G221" t="s">
        <v>283</v>
      </c>
      <c r="H221" t="s">
        <v>283</v>
      </c>
      <c r="I221" t="s">
        <v>283</v>
      </c>
      <c r="J221" t="s">
        <v>283</v>
      </c>
      <c r="K221" t="s">
        <v>283</v>
      </c>
    </row>
    <row r="222" spans="1:11" x14ac:dyDescent="0.3">
      <c r="A222" t="s">
        <v>236</v>
      </c>
      <c r="B222" t="s">
        <v>1633</v>
      </c>
      <c r="C222" t="s">
        <v>1634</v>
      </c>
      <c r="D222" t="s">
        <v>283</v>
      </c>
      <c r="E222" t="s">
        <v>283</v>
      </c>
      <c r="F222" t="s">
        <v>283</v>
      </c>
      <c r="G222" t="s">
        <v>283</v>
      </c>
      <c r="H222" t="s">
        <v>283</v>
      </c>
      <c r="I222" t="s">
        <v>283</v>
      </c>
      <c r="J222" t="s">
        <v>283</v>
      </c>
      <c r="K222" t="s">
        <v>283</v>
      </c>
    </row>
    <row r="223" spans="1:11" x14ac:dyDescent="0.3">
      <c r="A223" t="s">
        <v>237</v>
      </c>
      <c r="B223" t="s">
        <v>1635</v>
      </c>
      <c r="C223" t="s">
        <v>1636</v>
      </c>
      <c r="D223" t="s">
        <v>1637</v>
      </c>
      <c r="E223" t="s">
        <v>283</v>
      </c>
      <c r="F223" t="s">
        <v>283</v>
      </c>
      <c r="G223" t="s">
        <v>283</v>
      </c>
      <c r="H223" t="s">
        <v>283</v>
      </c>
      <c r="I223" t="s">
        <v>283</v>
      </c>
      <c r="J223" t="s">
        <v>283</v>
      </c>
      <c r="K223" t="s">
        <v>283</v>
      </c>
    </row>
    <row r="224" spans="1:11" x14ac:dyDescent="0.3">
      <c r="A224" t="s">
        <v>238</v>
      </c>
      <c r="B224" t="s">
        <v>1638</v>
      </c>
      <c r="C224" t="s">
        <v>283</v>
      </c>
      <c r="D224" t="s">
        <v>283</v>
      </c>
      <c r="E224" t="s">
        <v>283</v>
      </c>
      <c r="F224" t="s">
        <v>283</v>
      </c>
      <c r="G224" t="s">
        <v>283</v>
      </c>
      <c r="H224" t="s">
        <v>283</v>
      </c>
      <c r="I224" t="s">
        <v>283</v>
      </c>
      <c r="J224" t="s">
        <v>283</v>
      </c>
      <c r="K224" t="s">
        <v>283</v>
      </c>
    </row>
    <row r="225" spans="1:11" x14ac:dyDescent="0.3">
      <c r="A225" t="s">
        <v>239</v>
      </c>
      <c r="B225" t="s">
        <v>1639</v>
      </c>
      <c r="C225" t="s">
        <v>283</v>
      </c>
      <c r="D225" t="s">
        <v>283</v>
      </c>
      <c r="E225" t="s">
        <v>283</v>
      </c>
      <c r="F225" t="s">
        <v>283</v>
      </c>
      <c r="G225" t="s">
        <v>283</v>
      </c>
      <c r="H225" t="s">
        <v>283</v>
      </c>
      <c r="I225" t="s">
        <v>283</v>
      </c>
      <c r="J225" t="s">
        <v>283</v>
      </c>
      <c r="K225" t="s">
        <v>283</v>
      </c>
    </row>
    <row r="226" spans="1:11" x14ac:dyDescent="0.3">
      <c r="A226" t="s">
        <v>240</v>
      </c>
      <c r="B226" t="s">
        <v>1640</v>
      </c>
      <c r="C226" t="s">
        <v>1641</v>
      </c>
      <c r="D226" t="s">
        <v>1642</v>
      </c>
      <c r="E226" t="s">
        <v>1643</v>
      </c>
      <c r="F226" t="s">
        <v>283</v>
      </c>
      <c r="G226" t="s">
        <v>283</v>
      </c>
      <c r="H226" t="s">
        <v>283</v>
      </c>
      <c r="I226" t="s">
        <v>283</v>
      </c>
      <c r="J226" t="s">
        <v>283</v>
      </c>
      <c r="K226" t="s">
        <v>283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6401-99E3-42EE-8556-997890DB7521}">
  <dimension ref="A1:QK11"/>
  <sheetViews>
    <sheetView workbookViewId="0">
      <selection activeCell="B10" sqref="B10"/>
    </sheetView>
  </sheetViews>
  <sheetFormatPr defaultRowHeight="14.4" x14ac:dyDescent="0.3"/>
  <cols>
    <col min="2" max="2" width="17.33203125" customWidth="1"/>
    <col min="3" max="3" width="29.5546875" customWidth="1"/>
    <col min="4" max="4" width="16" customWidth="1"/>
    <col min="5" max="5" width="18.88671875" customWidth="1"/>
    <col min="6" max="6" width="19.109375" customWidth="1"/>
    <col min="7" max="7" width="29.21875" customWidth="1"/>
    <col min="8" max="8" width="12.6640625" customWidth="1"/>
    <col min="9" max="9" width="16.109375" customWidth="1"/>
    <col min="10" max="10" width="15.6640625" customWidth="1"/>
    <col min="11" max="11" width="9.44140625" customWidth="1"/>
    <col min="12" max="12" width="16.44140625" customWidth="1"/>
    <col min="13" max="13" width="25.6640625" customWidth="1"/>
    <col min="14" max="14" width="21.33203125" customWidth="1"/>
    <col min="15" max="15" width="18.77734375" customWidth="1"/>
    <col min="16" max="16" width="21.5546875" customWidth="1"/>
    <col min="18" max="18" width="18.77734375" customWidth="1"/>
    <col min="19" max="19" width="11.77734375" customWidth="1"/>
    <col min="20" max="20" width="19.5546875" customWidth="1"/>
    <col min="21" max="21" width="17.109375" customWidth="1"/>
    <col min="22" max="22" width="12.88671875" customWidth="1"/>
    <col min="23" max="23" width="30.88671875" customWidth="1"/>
    <col min="24" max="24" width="15.6640625" customWidth="1"/>
    <col min="25" max="25" width="20.5546875" customWidth="1"/>
    <col min="26" max="26" width="14.33203125" customWidth="1"/>
    <col min="27" max="27" width="13.88671875" customWidth="1"/>
    <col min="28" max="28" width="9.77734375" customWidth="1"/>
    <col min="29" max="29" width="9.33203125" customWidth="1"/>
    <col min="31" max="31" width="24.33203125" customWidth="1"/>
    <col min="32" max="32" width="16.88671875" customWidth="1"/>
    <col min="34" max="34" width="14.33203125" customWidth="1"/>
    <col min="36" max="36" width="11.6640625" customWidth="1"/>
    <col min="37" max="37" width="23.88671875" customWidth="1"/>
    <col min="38" max="38" width="17.33203125" customWidth="1"/>
    <col min="39" max="39" width="15" customWidth="1"/>
    <col min="40" max="40" width="10.5546875" customWidth="1"/>
    <col min="43" max="43" width="24.6640625" customWidth="1"/>
    <col min="44" max="44" width="24.44140625" customWidth="1"/>
    <col min="45" max="45" width="24.109375" customWidth="1"/>
    <col min="46" max="46" width="10.88671875" customWidth="1"/>
    <col min="48" max="48" width="9.21875" customWidth="1"/>
    <col min="49" max="49" width="11.6640625" customWidth="1"/>
    <col min="50" max="50" width="14.21875" customWidth="1"/>
    <col min="51" max="51" width="23" customWidth="1"/>
    <col min="52" max="52" width="14.33203125" customWidth="1"/>
    <col min="53" max="53" width="19" customWidth="1"/>
    <col min="54" max="54" width="12.5546875" customWidth="1"/>
    <col min="55" max="55" width="26.88671875" customWidth="1"/>
    <col min="57" max="57" width="10.77734375" customWidth="1"/>
    <col min="58" max="58" width="17" customWidth="1"/>
    <col min="59" max="59" width="21.77734375" customWidth="1"/>
    <col min="60" max="60" width="29.88671875" customWidth="1"/>
    <col min="61" max="61" width="18" customWidth="1"/>
    <col min="62" max="62" width="14.5546875" customWidth="1"/>
    <col min="63" max="63" width="26.77734375" customWidth="1"/>
    <col min="64" max="64" width="9.5546875" customWidth="1"/>
    <col min="65" max="65" width="17.88671875" customWidth="1"/>
    <col min="66" max="66" width="28" customWidth="1"/>
    <col min="67" max="67" width="32.77734375" customWidth="1"/>
    <col min="68" max="68" width="18.77734375" customWidth="1"/>
    <col min="69" max="69" width="18.33203125" customWidth="1"/>
    <col min="70" max="70" width="36.109375" customWidth="1"/>
    <col min="71" max="71" width="30.88671875" customWidth="1"/>
    <col min="73" max="73" width="13.88671875" customWidth="1"/>
    <col min="74" max="74" width="24.88671875" customWidth="1"/>
    <col min="75" max="75" width="33.88671875" customWidth="1"/>
    <col min="76" max="76" width="12.21875" customWidth="1"/>
    <col min="77" max="77" width="28.21875" customWidth="1"/>
    <col min="78" max="78" width="15.77734375" customWidth="1"/>
    <col min="79" max="79" width="10.44140625" customWidth="1"/>
    <col min="80" max="80" width="11.5546875" customWidth="1"/>
    <col min="81" max="81" width="21.5546875" customWidth="1"/>
    <col min="82" max="82" width="19.21875" customWidth="1"/>
    <col min="83" max="83" width="18.77734375" customWidth="1"/>
    <col min="84" max="84" width="11.5546875" customWidth="1"/>
    <col min="85" max="85" width="10.6640625" customWidth="1"/>
    <col min="86" max="86" width="18.77734375" customWidth="1"/>
    <col min="87" max="87" width="30.109375" customWidth="1"/>
    <col min="88" max="88" width="27.5546875" customWidth="1"/>
    <col min="89" max="89" width="9.109375" customWidth="1"/>
    <col min="90" max="90" width="12.21875" customWidth="1"/>
    <col min="91" max="91" width="27.88671875" customWidth="1"/>
    <col min="92" max="92" width="40.109375" customWidth="1"/>
    <col min="93" max="93" width="27.21875" customWidth="1"/>
    <col min="94" max="94" width="24.33203125" customWidth="1"/>
    <col min="95" max="95" width="25.21875" customWidth="1"/>
    <col min="96" max="96" width="28.6640625" customWidth="1"/>
    <col min="97" max="97" width="9.5546875" customWidth="1"/>
    <col min="98" max="98" width="17.21875" customWidth="1"/>
    <col min="99" max="99" width="13.88671875" customWidth="1"/>
    <col min="100" max="100" width="15" customWidth="1"/>
    <col min="101" max="101" width="26.77734375" customWidth="1"/>
    <col min="102" max="102" width="26.21875" customWidth="1"/>
    <col min="103" max="103" width="23" customWidth="1"/>
    <col min="104" max="104" width="18.6640625" customWidth="1"/>
    <col min="105" max="105" width="17.5546875" customWidth="1"/>
    <col min="106" max="106" width="20" customWidth="1"/>
    <col min="107" max="107" width="14.33203125" customWidth="1"/>
    <col min="108" max="108" width="16" customWidth="1"/>
    <col min="109" max="109" width="10.109375" customWidth="1"/>
    <col min="111" max="111" width="19.5546875" customWidth="1"/>
    <col min="112" max="112" width="47.44140625" customWidth="1"/>
    <col min="113" max="113" width="12.5546875" customWidth="1"/>
    <col min="114" max="114" width="9.5546875" customWidth="1"/>
    <col min="117" max="117" width="10.77734375" customWidth="1"/>
    <col min="118" max="118" width="11.6640625" customWidth="1"/>
    <col min="119" max="119" width="17" customWidth="1"/>
    <col min="120" max="121" width="26.44140625" customWidth="1"/>
    <col min="122" max="122" width="29" customWidth="1"/>
    <col min="123" max="123" width="28.21875" customWidth="1"/>
    <col min="124" max="124" width="20.77734375" customWidth="1"/>
    <col min="125" max="125" width="12.6640625" customWidth="1"/>
    <col min="126" max="126" width="39.77734375" customWidth="1"/>
    <col min="127" max="127" width="18.21875" customWidth="1"/>
    <col min="128" max="128" width="25" customWidth="1"/>
    <col min="129" max="129" width="29.5546875" customWidth="1"/>
    <col min="130" max="130" width="10.5546875" customWidth="1"/>
    <col min="131" max="131" width="10.21875" customWidth="1"/>
    <col min="132" max="132" width="20" customWidth="1"/>
    <col min="134" max="134" width="28.5546875" customWidth="1"/>
    <col min="135" max="135" width="9.5546875" customWidth="1"/>
    <col min="136" max="136" width="17.88671875" customWidth="1"/>
    <col min="137" max="137" width="9.6640625" customWidth="1"/>
    <col min="138" max="138" width="14.77734375" customWidth="1"/>
    <col min="139" max="139" width="28.77734375" customWidth="1"/>
    <col min="140" max="140" width="30.88671875" customWidth="1"/>
    <col min="141" max="141" width="23.77734375" customWidth="1"/>
    <col min="142" max="142" width="20.33203125" customWidth="1"/>
    <col min="143" max="143" width="16.33203125" customWidth="1"/>
    <col min="144" max="144" width="16.109375" customWidth="1"/>
    <col min="145" max="145" width="22.77734375" customWidth="1"/>
    <col min="146" max="146" width="22.44140625" customWidth="1"/>
    <col min="147" max="147" width="20.6640625" customWidth="1"/>
    <col min="148" max="148" width="35.44140625" customWidth="1"/>
    <col min="149" max="149" width="36.21875" customWidth="1"/>
    <col min="150" max="150" width="18" customWidth="1"/>
    <col min="151" max="151" width="26.21875" customWidth="1"/>
    <col min="152" max="152" width="11.21875" customWidth="1"/>
    <col min="153" max="153" width="17.21875" customWidth="1"/>
    <col min="154" max="154" width="9.88671875" customWidth="1"/>
    <col min="156" max="156" width="14.109375" customWidth="1"/>
    <col min="157" max="157" width="20" customWidth="1"/>
    <col min="158" max="158" width="27.109375" customWidth="1"/>
    <col min="159" max="159" width="14.44140625" customWidth="1"/>
    <col min="160" max="160" width="9.21875" customWidth="1"/>
    <col min="161" max="161" width="10" customWidth="1"/>
    <col min="162" max="162" width="52.5546875" customWidth="1"/>
    <col min="163" max="163" width="40.44140625" customWidth="1"/>
    <col min="164" max="164" width="26" customWidth="1"/>
    <col min="165" max="165" width="24.88671875" customWidth="1"/>
    <col min="166" max="166" width="16.6640625" customWidth="1"/>
    <col min="167" max="167" width="34.21875" customWidth="1"/>
    <col min="168" max="168" width="22.77734375" customWidth="1"/>
    <col min="169" max="169" width="11.6640625" customWidth="1"/>
    <col min="170" max="170" width="17.44140625" customWidth="1"/>
    <col min="171" max="171" width="9" customWidth="1"/>
    <col min="172" max="172" width="11.109375" customWidth="1"/>
    <col min="173" max="173" width="18.88671875" customWidth="1"/>
    <col min="174" max="174" width="31" customWidth="1"/>
    <col min="175" max="176" width="34.77734375" customWidth="1"/>
    <col min="177" max="177" width="19.44140625" customWidth="1"/>
    <col min="178" max="178" width="10.88671875" customWidth="1"/>
    <col min="179" max="179" width="26.109375" customWidth="1"/>
    <col min="180" max="180" width="17.44140625" customWidth="1"/>
    <col min="181" max="181" width="11.44140625" customWidth="1"/>
    <col min="182" max="182" width="16.21875" customWidth="1"/>
    <col min="183" max="183" width="17.109375" customWidth="1"/>
    <col min="184" max="184" width="20" customWidth="1"/>
    <col min="185" max="185" width="26.44140625" customWidth="1"/>
    <col min="186" max="186" width="36.77734375" customWidth="1"/>
    <col min="187" max="187" width="10.21875" customWidth="1"/>
    <col min="189" max="189" width="29.6640625" customWidth="1"/>
    <col min="190" max="190" width="22.109375" customWidth="1"/>
    <col min="191" max="191" width="19.5546875" customWidth="1"/>
    <col min="192" max="192" width="21.6640625" customWidth="1"/>
    <col min="193" max="193" width="31.33203125" customWidth="1"/>
    <col min="194" max="194" width="15.33203125" customWidth="1"/>
    <col min="195" max="195" width="21.5546875" customWidth="1"/>
    <col min="196" max="196" width="23.6640625" customWidth="1"/>
    <col min="197" max="197" width="12.44140625" customWidth="1"/>
    <col min="198" max="198" width="20.44140625" customWidth="1"/>
    <col min="199" max="199" width="21.88671875" customWidth="1"/>
    <col min="200" max="200" width="13.44140625" customWidth="1"/>
    <col min="201" max="201" width="16.44140625" customWidth="1"/>
    <col min="202" max="202" width="18" customWidth="1"/>
    <col min="203" max="203" width="18.88671875" customWidth="1"/>
    <col min="204" max="204" width="15.109375" customWidth="1"/>
    <col min="205" max="205" width="27.88671875" customWidth="1"/>
    <col min="206" max="206" width="28.6640625" customWidth="1"/>
    <col min="207" max="207" width="14.109375" customWidth="1"/>
    <col min="209" max="209" width="33" customWidth="1"/>
    <col min="210" max="210" width="9.33203125" customWidth="1"/>
    <col min="211" max="211" width="23.88671875" customWidth="1"/>
    <col min="212" max="212" width="25" customWidth="1"/>
    <col min="213" max="213" width="10.21875" customWidth="1"/>
    <col min="214" max="214" width="29.21875" customWidth="1"/>
    <col min="215" max="215" width="16.88671875" customWidth="1"/>
    <col min="216" max="216" width="12.33203125" customWidth="1"/>
    <col min="217" max="217" width="29.5546875" customWidth="1"/>
    <col min="218" max="218" width="31.6640625" customWidth="1"/>
    <col min="219" max="219" width="39.21875" customWidth="1"/>
    <col min="220" max="220" width="26.44140625" customWidth="1"/>
    <col min="221" max="221" width="22.109375" customWidth="1"/>
    <col min="222" max="222" width="30.33203125" customWidth="1"/>
    <col min="223" max="223" width="23" customWidth="1"/>
    <col min="224" max="224" width="17.5546875" customWidth="1"/>
    <col min="225" max="225" width="9.88671875" customWidth="1"/>
    <col min="226" max="226" width="31.77734375" customWidth="1"/>
  </cols>
  <sheetData>
    <row r="1" spans="1:453" x14ac:dyDescent="0.3">
      <c r="A1" t="s">
        <v>241</v>
      </c>
      <c r="B1" t="s">
        <v>6</v>
      </c>
      <c r="C1" t="s">
        <v>8</v>
      </c>
      <c r="D1" t="s">
        <v>10</v>
      </c>
      <c r="E1" t="s">
        <v>11</v>
      </c>
      <c r="F1" t="s">
        <v>13</v>
      </c>
      <c r="G1" t="s">
        <v>14</v>
      </c>
      <c r="H1" t="s">
        <v>16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69</v>
      </c>
      <c r="BE1" t="s">
        <v>70</v>
      </c>
      <c r="BF1" t="s">
        <v>71</v>
      </c>
      <c r="BG1" t="s">
        <v>73</v>
      </c>
      <c r="BH1" t="s">
        <v>74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82</v>
      </c>
      <c r="BQ1" t="s">
        <v>83</v>
      </c>
      <c r="BR1" t="s">
        <v>84</v>
      </c>
      <c r="BS1" t="s">
        <v>85</v>
      </c>
      <c r="BT1" t="s">
        <v>86</v>
      </c>
      <c r="BU1" t="s">
        <v>87</v>
      </c>
      <c r="BV1" t="s">
        <v>88</v>
      </c>
      <c r="BW1" t="s">
        <v>89</v>
      </c>
      <c r="BX1" t="s">
        <v>90</v>
      </c>
      <c r="BY1" t="s">
        <v>91</v>
      </c>
      <c r="BZ1" t="s">
        <v>92</v>
      </c>
      <c r="CA1" t="s">
        <v>93</v>
      </c>
      <c r="CB1" t="s">
        <v>94</v>
      </c>
      <c r="CC1" t="s">
        <v>95</v>
      </c>
      <c r="CD1" t="s">
        <v>96</v>
      </c>
      <c r="CE1" t="s">
        <v>97</v>
      </c>
      <c r="CF1" t="s">
        <v>98</v>
      </c>
      <c r="CG1" t="s">
        <v>99</v>
      </c>
      <c r="CH1" t="s">
        <v>100</v>
      </c>
      <c r="CI1" t="s">
        <v>101</v>
      </c>
      <c r="CJ1" t="s">
        <v>102</v>
      </c>
      <c r="CK1" t="s">
        <v>103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110</v>
      </c>
      <c r="CS1" t="s">
        <v>111</v>
      </c>
      <c r="CT1" t="s">
        <v>112</v>
      </c>
      <c r="CU1" t="s">
        <v>113</v>
      </c>
      <c r="CV1" t="s">
        <v>114</v>
      </c>
      <c r="CW1" t="s">
        <v>115</v>
      </c>
      <c r="CX1" t="s">
        <v>116</v>
      </c>
      <c r="CY1" t="s">
        <v>117</v>
      </c>
      <c r="CZ1" t="s">
        <v>118</v>
      </c>
      <c r="DA1" t="s">
        <v>119</v>
      </c>
      <c r="DB1" t="s">
        <v>120</v>
      </c>
      <c r="DC1" t="s">
        <v>121</v>
      </c>
      <c r="DD1" t="s">
        <v>122</v>
      </c>
      <c r="DE1" t="s">
        <v>123</v>
      </c>
      <c r="DF1" t="s">
        <v>125</v>
      </c>
      <c r="DG1" t="s">
        <v>126</v>
      </c>
      <c r="DH1" t="s">
        <v>127</v>
      </c>
      <c r="DI1" t="s">
        <v>128</v>
      </c>
      <c r="DJ1" t="s">
        <v>129</v>
      </c>
      <c r="DK1" t="s">
        <v>130</v>
      </c>
      <c r="DL1" t="s">
        <v>131</v>
      </c>
      <c r="DM1" t="s">
        <v>132</v>
      </c>
      <c r="DN1" t="s">
        <v>133</v>
      </c>
      <c r="DO1" t="s">
        <v>134</v>
      </c>
      <c r="DP1" t="s">
        <v>135</v>
      </c>
      <c r="DQ1" t="s">
        <v>136</v>
      </c>
      <c r="DR1" t="s">
        <v>137</v>
      </c>
      <c r="DS1" t="s">
        <v>138</v>
      </c>
      <c r="DT1" t="s">
        <v>139</v>
      </c>
      <c r="DU1" t="s">
        <v>140</v>
      </c>
      <c r="DV1" t="s">
        <v>141</v>
      </c>
      <c r="DW1" t="s">
        <v>142</v>
      </c>
      <c r="DX1" t="s">
        <v>143</v>
      </c>
      <c r="DY1" t="s">
        <v>144</v>
      </c>
      <c r="DZ1" t="s">
        <v>145</v>
      </c>
      <c r="EA1" t="s">
        <v>146</v>
      </c>
      <c r="EB1" t="s">
        <v>147</v>
      </c>
      <c r="EC1" t="s">
        <v>148</v>
      </c>
      <c r="ED1" t="s">
        <v>149</v>
      </c>
      <c r="EE1" t="s">
        <v>150</v>
      </c>
      <c r="EF1" t="s">
        <v>151</v>
      </c>
      <c r="EG1" t="s">
        <v>152</v>
      </c>
      <c r="EH1" t="s">
        <v>153</v>
      </c>
      <c r="EI1" t="s">
        <v>154</v>
      </c>
      <c r="EJ1" t="s">
        <v>155</v>
      </c>
      <c r="EK1" t="s">
        <v>156</v>
      </c>
      <c r="EL1" t="s">
        <v>157</v>
      </c>
      <c r="EM1" t="s">
        <v>158</v>
      </c>
      <c r="EN1" t="s">
        <v>159</v>
      </c>
      <c r="EO1" t="s">
        <v>160</v>
      </c>
      <c r="EP1" t="s">
        <v>161</v>
      </c>
      <c r="EQ1" t="s">
        <v>162</v>
      </c>
      <c r="ER1" t="s">
        <v>163</v>
      </c>
      <c r="ES1" t="s">
        <v>164</v>
      </c>
      <c r="ET1" t="s">
        <v>165</v>
      </c>
      <c r="EU1" t="s">
        <v>166</v>
      </c>
      <c r="EV1" t="s">
        <v>167</v>
      </c>
      <c r="EW1" t="s">
        <v>168</v>
      </c>
      <c r="EX1" t="s">
        <v>169</v>
      </c>
      <c r="EY1" t="s">
        <v>170</v>
      </c>
      <c r="EZ1" t="s">
        <v>171</v>
      </c>
      <c r="FA1" t="s">
        <v>172</v>
      </c>
      <c r="FB1" t="s">
        <v>173</v>
      </c>
      <c r="FC1" t="s">
        <v>174</v>
      </c>
      <c r="FD1" t="s">
        <v>175</v>
      </c>
      <c r="FE1" t="s">
        <v>176</v>
      </c>
      <c r="FF1" t="s">
        <v>177</v>
      </c>
      <c r="FG1" t="s">
        <v>178</v>
      </c>
      <c r="FH1" t="s">
        <v>179</v>
      </c>
      <c r="FI1" t="s">
        <v>180</v>
      </c>
      <c r="FJ1" t="s">
        <v>181</v>
      </c>
      <c r="FK1" t="s">
        <v>182</v>
      </c>
      <c r="FL1" t="s">
        <v>183</v>
      </c>
      <c r="FM1" t="s">
        <v>184</v>
      </c>
      <c r="FN1" t="s">
        <v>185</v>
      </c>
      <c r="FO1" t="s">
        <v>186</v>
      </c>
      <c r="FP1" t="s">
        <v>187</v>
      </c>
      <c r="FQ1" t="s">
        <v>188</v>
      </c>
      <c r="FR1" t="s">
        <v>189</v>
      </c>
      <c r="FS1" t="s">
        <v>190</v>
      </c>
      <c r="FT1" t="s">
        <v>191</v>
      </c>
      <c r="FU1" t="s">
        <v>192</v>
      </c>
      <c r="FV1" t="s">
        <v>193</v>
      </c>
      <c r="FW1" t="s">
        <v>194</v>
      </c>
      <c r="FX1" t="s">
        <v>195</v>
      </c>
      <c r="FY1" t="s">
        <v>196</v>
      </c>
      <c r="FZ1" t="s">
        <v>197</v>
      </c>
      <c r="GA1" t="s">
        <v>198</v>
      </c>
      <c r="GB1" t="s">
        <v>199</v>
      </c>
      <c r="GC1" t="s">
        <v>200</v>
      </c>
      <c r="GD1" t="s">
        <v>201</v>
      </c>
      <c r="GE1" t="s">
        <v>202</v>
      </c>
      <c r="GF1" t="s">
        <v>203</v>
      </c>
      <c r="GG1" t="s">
        <v>204</v>
      </c>
      <c r="GH1" t="s">
        <v>205</v>
      </c>
      <c r="GI1" t="s">
        <v>206</v>
      </c>
      <c r="GJ1" t="s">
        <v>207</v>
      </c>
      <c r="GK1" t="s">
        <v>208</v>
      </c>
      <c r="GL1" t="s">
        <v>209</v>
      </c>
      <c r="GM1" t="s">
        <v>210</v>
      </c>
      <c r="GN1" t="s">
        <v>211</v>
      </c>
      <c r="GO1" t="s">
        <v>1660</v>
      </c>
      <c r="GP1" t="s">
        <v>212</v>
      </c>
      <c r="GQ1" t="s">
        <v>213</v>
      </c>
      <c r="GR1" t="s">
        <v>214</v>
      </c>
      <c r="GS1" t="s">
        <v>215</v>
      </c>
      <c r="GT1" t="s">
        <v>216</v>
      </c>
      <c r="GU1" t="s">
        <v>217</v>
      </c>
      <c r="GV1" t="s">
        <v>218</v>
      </c>
      <c r="GW1" t="s">
        <v>219</v>
      </c>
      <c r="GX1" t="s">
        <v>220</v>
      </c>
      <c r="GY1" t="s">
        <v>221</v>
      </c>
      <c r="GZ1" t="s">
        <v>222</v>
      </c>
      <c r="HA1" t="s">
        <v>223</v>
      </c>
      <c r="HB1" t="s">
        <v>224</v>
      </c>
      <c r="HC1" t="s">
        <v>225</v>
      </c>
      <c r="HD1" t="s">
        <v>226</v>
      </c>
      <c r="HE1" t="s">
        <v>227</v>
      </c>
      <c r="HF1" t="s">
        <v>228</v>
      </c>
      <c r="HG1" t="s">
        <v>229</v>
      </c>
      <c r="HH1" t="s">
        <v>230</v>
      </c>
      <c r="HI1" t="s">
        <v>231</v>
      </c>
      <c r="HJ1" t="s">
        <v>232</v>
      </c>
      <c r="HK1" t="s">
        <v>233</v>
      </c>
      <c r="HL1" t="s">
        <v>234</v>
      </c>
      <c r="HM1" t="s">
        <v>235</v>
      </c>
      <c r="HN1" t="s">
        <v>236</v>
      </c>
      <c r="HO1" t="s">
        <v>237</v>
      </c>
      <c r="HP1" t="s">
        <v>238</v>
      </c>
      <c r="HQ1" t="s">
        <v>239</v>
      </c>
      <c r="HR1" t="s">
        <v>240</v>
      </c>
      <c r="HT1" t="s">
        <v>241</v>
      </c>
      <c r="HU1" t="s">
        <v>6</v>
      </c>
      <c r="HV1" t="s">
        <v>8</v>
      </c>
      <c r="HW1" t="s">
        <v>10</v>
      </c>
      <c r="HX1" t="s">
        <v>11</v>
      </c>
      <c r="HY1" t="s">
        <v>13</v>
      </c>
      <c r="HZ1" t="s">
        <v>14</v>
      </c>
      <c r="IA1" t="s">
        <v>16</v>
      </c>
      <c r="IB1" t="s">
        <v>18</v>
      </c>
      <c r="IC1" t="s">
        <v>19</v>
      </c>
      <c r="ID1" t="s">
        <v>20</v>
      </c>
      <c r="IE1" t="s">
        <v>21</v>
      </c>
      <c r="IF1" t="s">
        <v>22</v>
      </c>
      <c r="IG1" t="s">
        <v>24</v>
      </c>
      <c r="IH1" t="s">
        <v>25</v>
      </c>
      <c r="II1" t="s">
        <v>26</v>
      </c>
      <c r="IJ1" t="s">
        <v>27</v>
      </c>
      <c r="IK1" t="s">
        <v>28</v>
      </c>
      <c r="IL1" t="s">
        <v>30</v>
      </c>
      <c r="IM1" t="s">
        <v>31</v>
      </c>
      <c r="IN1" t="s">
        <v>32</v>
      </c>
      <c r="IO1" t="s">
        <v>33</v>
      </c>
      <c r="IP1" t="s">
        <v>34</v>
      </c>
      <c r="IQ1" t="s">
        <v>35</v>
      </c>
      <c r="IR1" t="s">
        <v>36</v>
      </c>
      <c r="IS1" t="s">
        <v>37</v>
      </c>
      <c r="IT1" t="s">
        <v>38</v>
      </c>
      <c r="IU1" t="s">
        <v>39</v>
      </c>
      <c r="IV1" t="s">
        <v>40</v>
      </c>
      <c r="IW1" t="s">
        <v>41</v>
      </c>
      <c r="IX1" t="s">
        <v>42</v>
      </c>
      <c r="IY1" t="s">
        <v>43</v>
      </c>
      <c r="IZ1" t="s">
        <v>45</v>
      </c>
      <c r="JA1" t="s">
        <v>46</v>
      </c>
      <c r="JB1" t="s">
        <v>47</v>
      </c>
      <c r="JC1" t="s">
        <v>48</v>
      </c>
      <c r="JD1" t="s">
        <v>49</v>
      </c>
      <c r="JE1" t="s">
        <v>50</v>
      </c>
      <c r="JF1" t="s">
        <v>51</v>
      </c>
      <c r="JG1" t="s">
        <v>52</v>
      </c>
      <c r="JH1" t="s">
        <v>53</v>
      </c>
      <c r="JI1" t="s">
        <v>54</v>
      </c>
      <c r="JJ1" t="s">
        <v>55</v>
      </c>
      <c r="JK1" t="s">
        <v>56</v>
      </c>
      <c r="JL1" t="s">
        <v>57</v>
      </c>
      <c r="JM1" t="s">
        <v>58</v>
      </c>
      <c r="JN1" t="s">
        <v>59</v>
      </c>
      <c r="JO1" t="s">
        <v>60</v>
      </c>
      <c r="JP1" t="s">
        <v>61</v>
      </c>
      <c r="JQ1" t="s">
        <v>62</v>
      </c>
      <c r="JR1" t="s">
        <v>63</v>
      </c>
      <c r="JS1" t="s">
        <v>64</v>
      </c>
      <c r="JT1" t="s">
        <v>65</v>
      </c>
      <c r="JU1" t="s">
        <v>66</v>
      </c>
      <c r="JV1" t="s">
        <v>67</v>
      </c>
      <c r="JW1" t="s">
        <v>69</v>
      </c>
      <c r="JX1" t="s">
        <v>70</v>
      </c>
      <c r="JY1" t="s">
        <v>71</v>
      </c>
      <c r="JZ1" t="s">
        <v>73</v>
      </c>
      <c r="KA1" t="s">
        <v>74</v>
      </c>
      <c r="KB1" t="s">
        <v>75</v>
      </c>
      <c r="KC1" t="s">
        <v>76</v>
      </c>
      <c r="KD1" t="s">
        <v>77</v>
      </c>
      <c r="KE1" t="s">
        <v>78</v>
      </c>
      <c r="KF1" t="s">
        <v>79</v>
      </c>
      <c r="KG1" t="s">
        <v>80</v>
      </c>
      <c r="KH1" t="s">
        <v>81</v>
      </c>
      <c r="KI1" t="s">
        <v>82</v>
      </c>
      <c r="KJ1" t="s">
        <v>83</v>
      </c>
      <c r="KK1" t="s">
        <v>84</v>
      </c>
      <c r="KL1" t="s">
        <v>85</v>
      </c>
      <c r="KM1" t="s">
        <v>86</v>
      </c>
      <c r="KN1" t="s">
        <v>87</v>
      </c>
      <c r="KO1" t="s">
        <v>88</v>
      </c>
      <c r="KP1" t="s">
        <v>89</v>
      </c>
      <c r="KQ1" t="s">
        <v>90</v>
      </c>
      <c r="KR1" t="s">
        <v>91</v>
      </c>
      <c r="KS1" t="s">
        <v>92</v>
      </c>
      <c r="KT1" t="s">
        <v>93</v>
      </c>
      <c r="KU1" t="s">
        <v>94</v>
      </c>
      <c r="KV1" t="s">
        <v>95</v>
      </c>
      <c r="KW1" t="s">
        <v>96</v>
      </c>
      <c r="KX1" t="s">
        <v>97</v>
      </c>
      <c r="KY1" t="s">
        <v>98</v>
      </c>
      <c r="KZ1" t="s">
        <v>99</v>
      </c>
      <c r="LA1" t="s">
        <v>100</v>
      </c>
      <c r="LB1" t="s">
        <v>101</v>
      </c>
      <c r="LC1" t="s">
        <v>102</v>
      </c>
      <c r="LD1" t="s">
        <v>103</v>
      </c>
      <c r="LE1" t="s">
        <v>104</v>
      </c>
      <c r="LF1" t="s">
        <v>105</v>
      </c>
      <c r="LG1" t="s">
        <v>106</v>
      </c>
      <c r="LH1" t="s">
        <v>107</v>
      </c>
      <c r="LI1" t="s">
        <v>108</v>
      </c>
      <c r="LJ1" t="s">
        <v>109</v>
      </c>
      <c r="LK1" t="s">
        <v>110</v>
      </c>
      <c r="LL1" t="s">
        <v>111</v>
      </c>
      <c r="LM1" t="s">
        <v>112</v>
      </c>
      <c r="LN1" t="s">
        <v>113</v>
      </c>
      <c r="LO1" t="s">
        <v>114</v>
      </c>
      <c r="LP1" t="s">
        <v>115</v>
      </c>
      <c r="LQ1" t="s">
        <v>116</v>
      </c>
      <c r="LR1" t="s">
        <v>117</v>
      </c>
      <c r="LS1" t="s">
        <v>118</v>
      </c>
      <c r="LT1" t="s">
        <v>119</v>
      </c>
      <c r="LU1" t="s">
        <v>120</v>
      </c>
      <c r="LV1" t="s">
        <v>121</v>
      </c>
      <c r="LW1" t="s">
        <v>122</v>
      </c>
      <c r="LX1" t="s">
        <v>123</v>
      </c>
      <c r="LY1" t="s">
        <v>125</v>
      </c>
      <c r="LZ1" t="s">
        <v>126</v>
      </c>
      <c r="MA1" t="s">
        <v>127</v>
      </c>
      <c r="MB1" t="s">
        <v>128</v>
      </c>
      <c r="MC1" t="s">
        <v>129</v>
      </c>
      <c r="MD1" t="s">
        <v>130</v>
      </c>
      <c r="ME1" t="s">
        <v>131</v>
      </c>
      <c r="MF1" t="s">
        <v>132</v>
      </c>
      <c r="MG1" t="s">
        <v>133</v>
      </c>
      <c r="MH1" t="s">
        <v>134</v>
      </c>
      <c r="MI1" t="s">
        <v>135</v>
      </c>
      <c r="MJ1" t="s">
        <v>136</v>
      </c>
      <c r="MK1" t="s">
        <v>137</v>
      </c>
      <c r="ML1" t="s">
        <v>138</v>
      </c>
      <c r="MM1" t="s">
        <v>139</v>
      </c>
      <c r="MN1" t="s">
        <v>140</v>
      </c>
      <c r="MO1" t="s">
        <v>141</v>
      </c>
      <c r="MP1" t="s">
        <v>142</v>
      </c>
      <c r="MQ1" t="s">
        <v>143</v>
      </c>
      <c r="MR1" t="s">
        <v>144</v>
      </c>
      <c r="MS1" t="s">
        <v>145</v>
      </c>
      <c r="MT1" t="s">
        <v>146</v>
      </c>
      <c r="MU1" t="s">
        <v>147</v>
      </c>
      <c r="MV1" t="s">
        <v>148</v>
      </c>
      <c r="MW1" t="s">
        <v>149</v>
      </c>
      <c r="MX1" t="s">
        <v>150</v>
      </c>
      <c r="MY1" t="s">
        <v>151</v>
      </c>
      <c r="MZ1" t="s">
        <v>152</v>
      </c>
      <c r="NA1" t="s">
        <v>153</v>
      </c>
      <c r="NB1" t="s">
        <v>154</v>
      </c>
      <c r="NC1" t="s">
        <v>155</v>
      </c>
      <c r="ND1" t="s">
        <v>156</v>
      </c>
      <c r="NE1" t="s">
        <v>157</v>
      </c>
      <c r="NF1" t="s">
        <v>158</v>
      </c>
      <c r="NG1" t="s">
        <v>159</v>
      </c>
      <c r="NH1" t="s">
        <v>160</v>
      </c>
      <c r="NI1" t="s">
        <v>161</v>
      </c>
      <c r="NJ1" t="s">
        <v>162</v>
      </c>
      <c r="NK1" t="s">
        <v>163</v>
      </c>
      <c r="NL1" t="s">
        <v>164</v>
      </c>
      <c r="NM1" t="s">
        <v>165</v>
      </c>
      <c r="NN1" t="s">
        <v>166</v>
      </c>
      <c r="NO1" t="s">
        <v>167</v>
      </c>
      <c r="NP1" t="s">
        <v>168</v>
      </c>
      <c r="NQ1" t="s">
        <v>169</v>
      </c>
      <c r="NR1" t="s">
        <v>170</v>
      </c>
      <c r="NS1" t="s">
        <v>171</v>
      </c>
      <c r="NT1" t="s">
        <v>172</v>
      </c>
      <c r="NU1" t="s">
        <v>173</v>
      </c>
      <c r="NV1" t="s">
        <v>174</v>
      </c>
      <c r="NW1" t="s">
        <v>175</v>
      </c>
      <c r="NX1" t="s">
        <v>176</v>
      </c>
      <c r="NY1" t="s">
        <v>177</v>
      </c>
      <c r="NZ1" t="s">
        <v>178</v>
      </c>
      <c r="OA1" t="s">
        <v>179</v>
      </c>
      <c r="OB1" t="s">
        <v>180</v>
      </c>
      <c r="OC1" t="s">
        <v>181</v>
      </c>
      <c r="OD1" t="s">
        <v>182</v>
      </c>
      <c r="OE1" t="s">
        <v>183</v>
      </c>
      <c r="OF1" t="s">
        <v>184</v>
      </c>
      <c r="OG1" t="s">
        <v>185</v>
      </c>
      <c r="OH1" t="s">
        <v>186</v>
      </c>
      <c r="OI1" t="s">
        <v>187</v>
      </c>
      <c r="OJ1" t="s">
        <v>188</v>
      </c>
      <c r="OK1" t="s">
        <v>189</v>
      </c>
      <c r="OL1" t="s">
        <v>190</v>
      </c>
      <c r="OM1" t="s">
        <v>191</v>
      </c>
      <c r="ON1" t="s">
        <v>192</v>
      </c>
      <c r="OO1" t="s">
        <v>193</v>
      </c>
      <c r="OP1" t="s">
        <v>194</v>
      </c>
      <c r="OQ1" t="s">
        <v>195</v>
      </c>
      <c r="OR1" t="s">
        <v>196</v>
      </c>
      <c r="OS1" t="s">
        <v>197</v>
      </c>
      <c r="OT1" t="s">
        <v>198</v>
      </c>
      <c r="OU1" t="s">
        <v>199</v>
      </c>
      <c r="OV1" t="s">
        <v>200</v>
      </c>
      <c r="OW1" t="s">
        <v>201</v>
      </c>
      <c r="OX1" t="s">
        <v>202</v>
      </c>
      <c r="OY1" t="s">
        <v>203</v>
      </c>
      <c r="OZ1" t="s">
        <v>204</v>
      </c>
      <c r="PA1" t="s">
        <v>205</v>
      </c>
      <c r="PB1" t="s">
        <v>206</v>
      </c>
      <c r="PC1" t="s">
        <v>207</v>
      </c>
      <c r="PD1" t="s">
        <v>208</v>
      </c>
      <c r="PE1" t="s">
        <v>209</v>
      </c>
      <c r="PF1" t="s">
        <v>210</v>
      </c>
      <c r="PG1" t="s">
        <v>211</v>
      </c>
      <c r="PH1" t="s">
        <v>196</v>
      </c>
      <c r="PI1" t="s">
        <v>212</v>
      </c>
      <c r="PJ1" t="s">
        <v>213</v>
      </c>
      <c r="PK1" t="s">
        <v>214</v>
      </c>
      <c r="PL1" t="s">
        <v>215</v>
      </c>
      <c r="PM1" t="s">
        <v>216</v>
      </c>
      <c r="PN1" t="s">
        <v>217</v>
      </c>
      <c r="PO1" t="s">
        <v>218</v>
      </c>
      <c r="PP1" t="s">
        <v>219</v>
      </c>
      <c r="PQ1" t="s">
        <v>220</v>
      </c>
      <c r="PR1" t="s">
        <v>221</v>
      </c>
      <c r="PS1" t="s">
        <v>222</v>
      </c>
      <c r="PT1" t="s">
        <v>223</v>
      </c>
      <c r="PU1" t="s">
        <v>224</v>
      </c>
      <c r="PV1" t="s">
        <v>225</v>
      </c>
      <c r="PW1" t="s">
        <v>226</v>
      </c>
      <c r="PX1" t="s">
        <v>227</v>
      </c>
      <c r="PY1" t="s">
        <v>228</v>
      </c>
      <c r="PZ1" t="s">
        <v>229</v>
      </c>
      <c r="QA1" t="s">
        <v>230</v>
      </c>
      <c r="QB1" t="s">
        <v>231</v>
      </c>
      <c r="QC1" t="s">
        <v>232</v>
      </c>
      <c r="QD1" t="s">
        <v>233</v>
      </c>
      <c r="QE1" t="s">
        <v>234</v>
      </c>
      <c r="QF1" t="s">
        <v>235</v>
      </c>
      <c r="QG1" t="s">
        <v>236</v>
      </c>
      <c r="QH1" t="s">
        <v>237</v>
      </c>
      <c r="QI1" t="s">
        <v>238</v>
      </c>
      <c r="QJ1" t="s">
        <v>239</v>
      </c>
      <c r="QK1" t="s">
        <v>240</v>
      </c>
    </row>
    <row r="2" spans="1:453" x14ac:dyDescent="0.3">
      <c r="A2" t="s">
        <v>267</v>
      </c>
      <c r="B2" t="s">
        <v>277</v>
      </c>
      <c r="C2" t="s">
        <v>284</v>
      </c>
      <c r="D2" t="s">
        <v>289</v>
      </c>
      <c r="E2" t="s">
        <v>299</v>
      </c>
      <c r="F2" t="s">
        <v>300</v>
      </c>
      <c r="G2" t="s">
        <v>304</v>
      </c>
      <c r="H2" t="s">
        <v>314</v>
      </c>
      <c r="I2" t="s">
        <v>322</v>
      </c>
      <c r="J2" t="s">
        <v>327</v>
      </c>
      <c r="K2" t="s">
        <v>332</v>
      </c>
      <c r="L2" t="s">
        <v>338</v>
      </c>
      <c r="M2" t="s">
        <v>348</v>
      </c>
      <c r="N2" t="s">
        <v>355</v>
      </c>
      <c r="O2" t="s">
        <v>362</v>
      </c>
      <c r="P2" t="s">
        <v>367</v>
      </c>
      <c r="Q2" t="s">
        <v>371</v>
      </c>
      <c r="R2" t="s">
        <v>373</v>
      </c>
      <c r="S2" t="s">
        <v>383</v>
      </c>
      <c r="T2" t="s">
        <v>386</v>
      </c>
      <c r="U2" t="s">
        <v>390</v>
      </c>
      <c r="V2" t="s">
        <v>391</v>
      </c>
      <c r="W2" t="s">
        <v>395</v>
      </c>
      <c r="X2" t="s">
        <v>398</v>
      </c>
      <c r="Y2" t="s">
        <v>401</v>
      </c>
      <c r="Z2" t="s">
        <v>411</v>
      </c>
      <c r="AA2" t="s">
        <v>421</v>
      </c>
      <c r="AB2" t="s">
        <v>429</v>
      </c>
      <c r="AC2" t="s">
        <v>430</v>
      </c>
      <c r="AD2" t="s">
        <v>440</v>
      </c>
      <c r="AE2" t="s">
        <v>450</v>
      </c>
      <c r="AF2" t="s">
        <v>454</v>
      </c>
      <c r="AG2" t="s">
        <v>464</v>
      </c>
      <c r="AH2" t="s">
        <v>467</v>
      </c>
      <c r="AI2" t="s">
        <v>468</v>
      </c>
      <c r="AJ2" t="s">
        <v>478</v>
      </c>
      <c r="AK2" t="s">
        <v>484</v>
      </c>
      <c r="AL2" t="s">
        <v>491</v>
      </c>
      <c r="AM2" t="s">
        <v>501</v>
      </c>
      <c r="AN2" t="s">
        <v>511</v>
      </c>
      <c r="AO2" t="s">
        <v>521</v>
      </c>
      <c r="AP2" t="s">
        <v>531</v>
      </c>
      <c r="AQ2" t="s">
        <v>540</v>
      </c>
      <c r="AR2" t="s">
        <v>542</v>
      </c>
      <c r="AS2" t="s">
        <v>551</v>
      </c>
      <c r="AT2" t="s">
        <v>561</v>
      </c>
      <c r="AU2" t="s">
        <v>571</v>
      </c>
      <c r="AV2" t="s">
        <v>580</v>
      </c>
      <c r="AW2" t="s">
        <v>590</v>
      </c>
      <c r="AX2" t="s">
        <v>599</v>
      </c>
      <c r="AY2" t="s">
        <v>604</v>
      </c>
      <c r="AZ2" t="s">
        <v>614</v>
      </c>
      <c r="BA2" t="s">
        <v>624</v>
      </c>
      <c r="BB2" t="s">
        <v>629</v>
      </c>
      <c r="BC2" t="s">
        <v>639</v>
      </c>
      <c r="BD2" t="s">
        <v>640</v>
      </c>
      <c r="BE2" t="s">
        <v>650</v>
      </c>
      <c r="BF2" t="s">
        <v>660</v>
      </c>
      <c r="BG2" t="s">
        <v>662</v>
      </c>
      <c r="BH2" t="s">
        <v>672</v>
      </c>
      <c r="BI2" t="s">
        <v>678</v>
      </c>
      <c r="BJ2" t="s">
        <v>688</v>
      </c>
      <c r="BK2" t="s">
        <v>698</v>
      </c>
      <c r="BL2" t="s">
        <v>701</v>
      </c>
      <c r="BM2" t="s">
        <v>710</v>
      </c>
      <c r="BN2" t="s">
        <v>712</v>
      </c>
      <c r="BO2" t="s">
        <v>722</v>
      </c>
      <c r="BP2" t="s">
        <v>729</v>
      </c>
      <c r="BQ2" t="s">
        <v>735</v>
      </c>
      <c r="BR2" t="s">
        <v>738</v>
      </c>
      <c r="BS2" t="s">
        <v>747</v>
      </c>
      <c r="BT2" t="s">
        <v>750</v>
      </c>
      <c r="BU2" t="s">
        <v>760</v>
      </c>
      <c r="BV2" t="s">
        <v>764</v>
      </c>
      <c r="BW2" t="s">
        <v>774</v>
      </c>
      <c r="BX2" t="s">
        <v>784</v>
      </c>
      <c r="BY2" t="s">
        <v>789</v>
      </c>
      <c r="BZ2" t="s">
        <v>794</v>
      </c>
      <c r="CA2" t="s">
        <v>804</v>
      </c>
      <c r="CB2" t="s">
        <v>811</v>
      </c>
      <c r="CC2" t="s">
        <v>821</v>
      </c>
      <c r="CD2" t="s">
        <v>825</v>
      </c>
      <c r="CE2" t="s">
        <v>834</v>
      </c>
      <c r="CF2" t="s">
        <v>841</v>
      </c>
      <c r="CG2" t="s">
        <v>845</v>
      </c>
      <c r="CH2" t="s">
        <v>854</v>
      </c>
      <c r="CI2" t="s">
        <v>858</v>
      </c>
      <c r="CJ2" t="s">
        <v>863</v>
      </c>
      <c r="CK2" t="s">
        <v>869</v>
      </c>
      <c r="CL2" t="s">
        <v>870</v>
      </c>
      <c r="CM2" t="s">
        <v>879</v>
      </c>
      <c r="CN2" t="s">
        <v>884</v>
      </c>
      <c r="CO2" t="s">
        <v>894</v>
      </c>
      <c r="CP2" t="s">
        <v>902</v>
      </c>
      <c r="CQ2" t="s">
        <v>912</v>
      </c>
      <c r="CR2" t="s">
        <v>915</v>
      </c>
      <c r="CS2" t="s">
        <v>916</v>
      </c>
      <c r="CT2" t="s">
        <v>925</v>
      </c>
      <c r="CU2" t="s">
        <v>930</v>
      </c>
      <c r="CV2" t="s">
        <v>937</v>
      </c>
      <c r="CW2" t="s">
        <v>941</v>
      </c>
      <c r="CX2" t="s">
        <v>949</v>
      </c>
      <c r="CY2" t="s">
        <v>956</v>
      </c>
      <c r="CZ2" t="s">
        <v>961</v>
      </c>
      <c r="DA2" t="s">
        <v>971</v>
      </c>
      <c r="DB2" t="s">
        <v>981</v>
      </c>
      <c r="DC2" t="s">
        <v>983</v>
      </c>
      <c r="DD2" t="s">
        <v>993</v>
      </c>
      <c r="DE2" t="s">
        <v>1003</v>
      </c>
      <c r="DF2" t="s">
        <v>1004</v>
      </c>
      <c r="DG2" t="s">
        <v>1008</v>
      </c>
      <c r="DH2" t="s">
        <v>1018</v>
      </c>
      <c r="DI2" t="s">
        <v>1023</v>
      </c>
      <c r="DJ2" t="s">
        <v>1033</v>
      </c>
      <c r="DK2" t="s">
        <v>1038</v>
      </c>
      <c r="DL2" t="s">
        <v>1043</v>
      </c>
      <c r="DM2" t="s">
        <v>1045</v>
      </c>
      <c r="DN2" t="s">
        <v>1050</v>
      </c>
      <c r="DO2" t="s">
        <v>1060</v>
      </c>
      <c r="DP2" t="s">
        <v>1065</v>
      </c>
      <c r="DQ2" t="s">
        <v>1067</v>
      </c>
      <c r="DR2" t="s">
        <v>1070</v>
      </c>
      <c r="DS2" t="s">
        <v>1080</v>
      </c>
      <c r="DT2" t="s">
        <v>1084</v>
      </c>
      <c r="DU2" t="s">
        <v>1085</v>
      </c>
      <c r="DV2" t="s">
        <v>1095</v>
      </c>
      <c r="DW2" t="s">
        <v>1104</v>
      </c>
      <c r="DX2" t="s">
        <v>1114</v>
      </c>
      <c r="DY2" t="s">
        <v>1124</v>
      </c>
      <c r="DZ2" t="s">
        <v>1126</v>
      </c>
      <c r="EA2" t="s">
        <v>1130</v>
      </c>
      <c r="EB2" t="s">
        <v>1133</v>
      </c>
      <c r="EC2" t="s">
        <v>1143</v>
      </c>
      <c r="ED2" t="s">
        <v>1146</v>
      </c>
      <c r="EE2" t="s">
        <v>1148</v>
      </c>
      <c r="EF2" t="s">
        <v>1154</v>
      </c>
      <c r="EG2" t="s">
        <v>1159</v>
      </c>
      <c r="EH2" t="s">
        <v>1160</v>
      </c>
      <c r="EI2" t="s">
        <v>1170</v>
      </c>
      <c r="EJ2" t="s">
        <v>1175</v>
      </c>
      <c r="EK2" t="s">
        <v>1182</v>
      </c>
      <c r="EL2" t="s">
        <v>1190</v>
      </c>
      <c r="EM2" t="s">
        <v>1200</v>
      </c>
      <c r="EN2" t="s">
        <v>1210</v>
      </c>
      <c r="EO2" t="s">
        <v>1216</v>
      </c>
      <c r="EP2" t="s">
        <v>1221</v>
      </c>
      <c r="EQ2" t="s">
        <v>1231</v>
      </c>
      <c r="ER2" t="s">
        <v>1233</v>
      </c>
      <c r="ES2" t="s">
        <v>1237</v>
      </c>
      <c r="ET2" t="s">
        <v>1246</v>
      </c>
      <c r="EU2" t="s">
        <v>1256</v>
      </c>
      <c r="EV2" t="s">
        <v>1266</v>
      </c>
      <c r="EW2" t="s">
        <v>1269</v>
      </c>
      <c r="EX2" t="s">
        <v>1273</v>
      </c>
      <c r="EY2" t="s">
        <v>1279</v>
      </c>
      <c r="EZ2" t="s">
        <v>1284</v>
      </c>
      <c r="FA2" t="s">
        <v>1286</v>
      </c>
      <c r="FB2" t="s">
        <v>1291</v>
      </c>
      <c r="FC2" t="s">
        <v>1301</v>
      </c>
      <c r="FD2" t="s">
        <v>1304</v>
      </c>
      <c r="FE2" t="s">
        <v>1311</v>
      </c>
      <c r="FF2" t="s">
        <v>1320</v>
      </c>
      <c r="FG2" t="s">
        <v>1322</v>
      </c>
      <c r="FH2" t="s">
        <v>1325</v>
      </c>
      <c r="FI2" t="s">
        <v>1330</v>
      </c>
      <c r="FJ2" t="s">
        <v>1335</v>
      </c>
      <c r="FK2" t="s">
        <v>1345</v>
      </c>
      <c r="FL2" t="s">
        <v>1355</v>
      </c>
      <c r="FM2" t="s">
        <v>1365</v>
      </c>
      <c r="FN2" t="s">
        <v>1368</v>
      </c>
      <c r="FO2" t="s">
        <v>1369</v>
      </c>
      <c r="FP2" t="s">
        <v>1370</v>
      </c>
      <c r="FQ2" t="s">
        <v>1379</v>
      </c>
      <c r="FR2" t="s">
        <v>1382</v>
      </c>
      <c r="FS2" t="s">
        <v>1386</v>
      </c>
      <c r="FT2" t="s">
        <v>1389</v>
      </c>
      <c r="FU2" t="s">
        <v>1391</v>
      </c>
      <c r="FV2" t="s">
        <v>1395</v>
      </c>
      <c r="FW2" t="s">
        <v>1405</v>
      </c>
      <c r="FX2" t="s">
        <v>1406</v>
      </c>
      <c r="FY2" t="s">
        <v>1407</v>
      </c>
      <c r="FZ2" t="s">
        <v>1412</v>
      </c>
      <c r="GA2" t="s">
        <v>1420</v>
      </c>
      <c r="GB2" t="s">
        <v>1425</v>
      </c>
      <c r="GC2" t="s">
        <v>1432</v>
      </c>
      <c r="GD2" t="s">
        <v>1442</v>
      </c>
      <c r="GE2" t="s">
        <v>1446</v>
      </c>
      <c r="GF2" t="s">
        <v>1456</v>
      </c>
      <c r="GG2" t="s">
        <v>1466</v>
      </c>
      <c r="GH2" t="s">
        <v>1476</v>
      </c>
      <c r="GI2" t="s">
        <v>1477</v>
      </c>
      <c r="GJ2" t="s">
        <v>1482</v>
      </c>
      <c r="GK2" t="s">
        <v>1492</v>
      </c>
      <c r="GL2" t="s">
        <v>1496</v>
      </c>
      <c r="GM2" t="s">
        <v>1500</v>
      </c>
      <c r="GN2" t="s">
        <v>1508</v>
      </c>
      <c r="GO2" t="s">
        <v>1516</v>
      </c>
      <c r="GP2" t="s">
        <v>1518</v>
      </c>
      <c r="GQ2" t="s">
        <v>1520</v>
      </c>
      <c r="GR2" t="s">
        <v>1523</v>
      </c>
      <c r="GS2" t="s">
        <v>1531</v>
      </c>
      <c r="GT2" t="s">
        <v>1533</v>
      </c>
      <c r="GU2" t="s">
        <v>1543</v>
      </c>
      <c r="GV2" t="s">
        <v>1553</v>
      </c>
      <c r="GW2" t="s">
        <v>1558</v>
      </c>
      <c r="GX2" t="s">
        <v>1560</v>
      </c>
      <c r="GY2" t="s">
        <v>1561</v>
      </c>
      <c r="GZ2" t="s">
        <v>1564</v>
      </c>
      <c r="HA2" t="s">
        <v>1565</v>
      </c>
      <c r="HB2" t="s">
        <v>1572</v>
      </c>
      <c r="HC2" t="s">
        <v>1577</v>
      </c>
      <c r="HD2" t="s">
        <v>1585</v>
      </c>
      <c r="HE2" t="s">
        <v>1586</v>
      </c>
      <c r="HF2" t="s">
        <v>1596</v>
      </c>
      <c r="HG2" t="s">
        <v>1599</v>
      </c>
      <c r="HH2" t="s">
        <v>1604</v>
      </c>
      <c r="HI2" t="s">
        <v>1605</v>
      </c>
      <c r="HJ2" t="s">
        <v>1613</v>
      </c>
      <c r="HK2" t="s">
        <v>1617</v>
      </c>
      <c r="HL2" t="s">
        <v>1619</v>
      </c>
      <c r="HM2" t="s">
        <v>1629</v>
      </c>
      <c r="HN2" t="s">
        <v>1633</v>
      </c>
      <c r="HO2" t="s">
        <v>1635</v>
      </c>
      <c r="HP2" t="s">
        <v>1638</v>
      </c>
      <c r="HQ2" t="s">
        <v>1639</v>
      </c>
      <c r="HR2" t="s">
        <v>1640</v>
      </c>
      <c r="HT2" t="s">
        <v>267</v>
      </c>
      <c r="HU2" t="s">
        <v>277</v>
      </c>
      <c r="HV2" t="s">
        <v>284</v>
      </c>
      <c r="HW2" t="s">
        <v>289</v>
      </c>
      <c r="HX2" t="s">
        <v>299</v>
      </c>
      <c r="HY2" t="s">
        <v>300</v>
      </c>
      <c r="HZ2" t="s">
        <v>304</v>
      </c>
      <c r="IA2" t="s">
        <v>314</v>
      </c>
      <c r="IB2" t="s">
        <v>322</v>
      </c>
      <c r="IC2" t="s">
        <v>327</v>
      </c>
      <c r="ID2" t="s">
        <v>332</v>
      </c>
      <c r="IE2" t="s">
        <v>338</v>
      </c>
      <c r="IF2" t="s">
        <v>348</v>
      </c>
      <c r="IG2" t="s">
        <v>355</v>
      </c>
      <c r="IH2" t="s">
        <v>362</v>
      </c>
      <c r="II2" t="s">
        <v>367</v>
      </c>
      <c r="IJ2" t="s">
        <v>371</v>
      </c>
      <c r="IK2" t="s">
        <v>373</v>
      </c>
      <c r="IL2" t="s">
        <v>383</v>
      </c>
      <c r="IM2" t="s">
        <v>386</v>
      </c>
      <c r="IN2" t="s">
        <v>390</v>
      </c>
      <c r="IO2" t="s">
        <v>391</v>
      </c>
      <c r="IP2" t="s">
        <v>395</v>
      </c>
      <c r="IQ2" t="s">
        <v>398</v>
      </c>
      <c r="IR2" t="s">
        <v>401</v>
      </c>
      <c r="IS2" t="s">
        <v>411</v>
      </c>
      <c r="IT2" t="s">
        <v>421</v>
      </c>
      <c r="IU2" t="s">
        <v>429</v>
      </c>
      <c r="IV2" t="s">
        <v>430</v>
      </c>
      <c r="IW2" t="s">
        <v>440</v>
      </c>
      <c r="IX2" t="s">
        <v>450</v>
      </c>
      <c r="IY2" t="s">
        <v>454</v>
      </c>
      <c r="IZ2" t="s">
        <v>464</v>
      </c>
      <c r="JA2" t="s">
        <v>467</v>
      </c>
      <c r="JB2" t="s">
        <v>468</v>
      </c>
      <c r="JC2" t="s">
        <v>478</v>
      </c>
      <c r="JD2" t="s">
        <v>484</v>
      </c>
      <c r="JE2" t="s">
        <v>491</v>
      </c>
      <c r="JF2" t="s">
        <v>501</v>
      </c>
      <c r="JG2" t="s">
        <v>511</v>
      </c>
      <c r="JH2" t="s">
        <v>521</v>
      </c>
      <c r="JI2" t="s">
        <v>531</v>
      </c>
      <c r="JJ2" t="s">
        <v>540</v>
      </c>
      <c r="JK2" t="s">
        <v>542</v>
      </c>
      <c r="JL2" t="s">
        <v>551</v>
      </c>
      <c r="JM2" t="s">
        <v>561</v>
      </c>
      <c r="JN2" t="s">
        <v>571</v>
      </c>
      <c r="JO2" t="s">
        <v>580</v>
      </c>
      <c r="JP2" t="s">
        <v>590</v>
      </c>
      <c r="JQ2" t="s">
        <v>599</v>
      </c>
      <c r="JR2" t="s">
        <v>604</v>
      </c>
      <c r="JS2" t="s">
        <v>614</v>
      </c>
      <c r="JT2" t="s">
        <v>624</v>
      </c>
      <c r="JU2" t="s">
        <v>629</v>
      </c>
      <c r="JV2" t="s">
        <v>639</v>
      </c>
      <c r="JW2" t="s">
        <v>640</v>
      </c>
      <c r="JX2" t="s">
        <v>650</v>
      </c>
      <c r="JY2" t="s">
        <v>660</v>
      </c>
      <c r="JZ2" t="s">
        <v>662</v>
      </c>
      <c r="KA2" t="s">
        <v>672</v>
      </c>
      <c r="KB2" t="s">
        <v>678</v>
      </c>
      <c r="KC2" t="s">
        <v>688</v>
      </c>
      <c r="KD2" t="s">
        <v>698</v>
      </c>
      <c r="KE2" t="s">
        <v>701</v>
      </c>
      <c r="KF2" t="s">
        <v>710</v>
      </c>
      <c r="KG2" t="s">
        <v>712</v>
      </c>
      <c r="KH2" t="s">
        <v>722</v>
      </c>
      <c r="KI2" t="s">
        <v>729</v>
      </c>
      <c r="KJ2" t="s">
        <v>735</v>
      </c>
      <c r="KK2" t="s">
        <v>738</v>
      </c>
      <c r="KL2" t="s">
        <v>747</v>
      </c>
      <c r="KM2" t="s">
        <v>750</v>
      </c>
      <c r="KN2" t="s">
        <v>760</v>
      </c>
      <c r="KO2" t="s">
        <v>764</v>
      </c>
      <c r="KP2" t="s">
        <v>774</v>
      </c>
      <c r="KQ2" t="s">
        <v>784</v>
      </c>
      <c r="KR2" t="s">
        <v>789</v>
      </c>
      <c r="KS2" t="s">
        <v>794</v>
      </c>
      <c r="KT2" t="s">
        <v>804</v>
      </c>
      <c r="KU2" t="s">
        <v>811</v>
      </c>
      <c r="KV2" t="s">
        <v>821</v>
      </c>
      <c r="KW2" t="s">
        <v>825</v>
      </c>
      <c r="KX2" t="s">
        <v>834</v>
      </c>
      <c r="KY2" t="s">
        <v>841</v>
      </c>
      <c r="KZ2" t="s">
        <v>845</v>
      </c>
      <c r="LA2" t="s">
        <v>854</v>
      </c>
      <c r="LB2" t="s">
        <v>858</v>
      </c>
      <c r="LC2" t="s">
        <v>863</v>
      </c>
      <c r="LD2" t="s">
        <v>869</v>
      </c>
      <c r="LE2" t="s">
        <v>870</v>
      </c>
      <c r="LF2" t="s">
        <v>879</v>
      </c>
      <c r="LG2" t="s">
        <v>884</v>
      </c>
      <c r="LH2" t="s">
        <v>894</v>
      </c>
      <c r="LI2" t="s">
        <v>902</v>
      </c>
      <c r="LJ2" t="s">
        <v>912</v>
      </c>
      <c r="LK2" t="s">
        <v>915</v>
      </c>
      <c r="LL2" t="s">
        <v>916</v>
      </c>
      <c r="LM2" t="s">
        <v>925</v>
      </c>
      <c r="LN2" t="s">
        <v>930</v>
      </c>
      <c r="LO2" t="s">
        <v>937</v>
      </c>
      <c r="LP2" t="s">
        <v>941</v>
      </c>
      <c r="LQ2" t="s">
        <v>949</v>
      </c>
      <c r="LR2" t="s">
        <v>956</v>
      </c>
      <c r="LS2" t="s">
        <v>961</v>
      </c>
      <c r="LT2" t="s">
        <v>971</v>
      </c>
      <c r="LU2" t="s">
        <v>981</v>
      </c>
      <c r="LV2" t="s">
        <v>983</v>
      </c>
      <c r="LW2" t="s">
        <v>993</v>
      </c>
      <c r="LX2" t="s">
        <v>1003</v>
      </c>
      <c r="LY2" t="s">
        <v>1004</v>
      </c>
      <c r="LZ2" t="s">
        <v>1008</v>
      </c>
      <c r="MA2" t="s">
        <v>1018</v>
      </c>
      <c r="MB2" t="s">
        <v>1023</v>
      </c>
      <c r="MC2" t="s">
        <v>1033</v>
      </c>
      <c r="MD2" t="s">
        <v>1038</v>
      </c>
      <c r="ME2" t="s">
        <v>1043</v>
      </c>
      <c r="MF2" t="s">
        <v>1045</v>
      </c>
      <c r="MG2" t="s">
        <v>1050</v>
      </c>
      <c r="MH2" t="s">
        <v>1060</v>
      </c>
      <c r="MI2" t="s">
        <v>1065</v>
      </c>
      <c r="MJ2" t="s">
        <v>1067</v>
      </c>
      <c r="MK2" t="s">
        <v>1070</v>
      </c>
      <c r="ML2" t="s">
        <v>1080</v>
      </c>
      <c r="MM2" t="s">
        <v>1084</v>
      </c>
      <c r="MN2" t="s">
        <v>1085</v>
      </c>
      <c r="MO2" t="s">
        <v>1095</v>
      </c>
      <c r="MP2" t="s">
        <v>1104</v>
      </c>
      <c r="MQ2" t="s">
        <v>1114</v>
      </c>
      <c r="MR2" t="s">
        <v>1124</v>
      </c>
      <c r="MS2" t="s">
        <v>1126</v>
      </c>
      <c r="MT2" t="s">
        <v>1130</v>
      </c>
      <c r="MU2" t="s">
        <v>1133</v>
      </c>
      <c r="MV2" t="s">
        <v>1143</v>
      </c>
      <c r="MW2" t="s">
        <v>1146</v>
      </c>
      <c r="MX2" t="s">
        <v>1148</v>
      </c>
      <c r="MY2" t="s">
        <v>1154</v>
      </c>
      <c r="MZ2" t="s">
        <v>1159</v>
      </c>
      <c r="NA2" t="s">
        <v>1160</v>
      </c>
      <c r="NB2" t="s">
        <v>1170</v>
      </c>
      <c r="NC2" t="s">
        <v>1175</v>
      </c>
      <c r="ND2" t="s">
        <v>1182</v>
      </c>
      <c r="NE2" t="s">
        <v>1190</v>
      </c>
      <c r="NF2" t="s">
        <v>1200</v>
      </c>
      <c r="NG2" t="s">
        <v>1210</v>
      </c>
      <c r="NH2" t="s">
        <v>1216</v>
      </c>
      <c r="NI2" t="s">
        <v>1221</v>
      </c>
      <c r="NJ2" t="s">
        <v>1231</v>
      </c>
      <c r="NK2" t="s">
        <v>1233</v>
      </c>
      <c r="NL2" t="s">
        <v>1237</v>
      </c>
      <c r="NM2" t="s">
        <v>1246</v>
      </c>
      <c r="NN2" t="s">
        <v>1256</v>
      </c>
      <c r="NO2" t="s">
        <v>1266</v>
      </c>
      <c r="NP2" t="s">
        <v>1269</v>
      </c>
      <c r="NQ2" t="s">
        <v>1273</v>
      </c>
      <c r="NR2" t="s">
        <v>1279</v>
      </c>
      <c r="NS2" t="s">
        <v>1284</v>
      </c>
      <c r="NT2" t="s">
        <v>1286</v>
      </c>
      <c r="NU2" t="s">
        <v>1291</v>
      </c>
      <c r="NV2" t="s">
        <v>1301</v>
      </c>
      <c r="NW2" t="s">
        <v>1304</v>
      </c>
      <c r="NX2" t="s">
        <v>1311</v>
      </c>
      <c r="NY2" t="s">
        <v>1320</v>
      </c>
      <c r="NZ2" t="s">
        <v>1322</v>
      </c>
      <c r="OA2" t="s">
        <v>1325</v>
      </c>
      <c r="OB2" t="s">
        <v>1330</v>
      </c>
      <c r="OC2" t="s">
        <v>1335</v>
      </c>
      <c r="OD2" t="s">
        <v>1345</v>
      </c>
      <c r="OE2" t="s">
        <v>1355</v>
      </c>
      <c r="OF2" t="s">
        <v>1365</v>
      </c>
      <c r="OG2" t="s">
        <v>1368</v>
      </c>
      <c r="OH2" t="s">
        <v>1369</v>
      </c>
      <c r="OI2" t="s">
        <v>1370</v>
      </c>
      <c r="OJ2" t="s">
        <v>1379</v>
      </c>
      <c r="OK2" t="s">
        <v>1382</v>
      </c>
      <c r="OL2" t="s">
        <v>1386</v>
      </c>
      <c r="OM2" t="s">
        <v>1389</v>
      </c>
      <c r="ON2" t="s">
        <v>1391</v>
      </c>
      <c r="OO2" t="s">
        <v>1395</v>
      </c>
      <c r="OP2" t="s">
        <v>1405</v>
      </c>
      <c r="OQ2" t="s">
        <v>1406</v>
      </c>
      <c r="OR2" t="s">
        <v>1407</v>
      </c>
      <c r="OS2" t="s">
        <v>1412</v>
      </c>
      <c r="OT2" t="s">
        <v>1420</v>
      </c>
      <c r="OU2" t="s">
        <v>1425</v>
      </c>
      <c r="OV2" t="s">
        <v>1432</v>
      </c>
      <c r="OW2" t="s">
        <v>1442</v>
      </c>
      <c r="OX2" t="s">
        <v>1446</v>
      </c>
      <c r="OY2" t="s">
        <v>1456</v>
      </c>
      <c r="OZ2" t="s">
        <v>1466</v>
      </c>
      <c r="PA2" t="s">
        <v>1476</v>
      </c>
      <c r="PB2" t="s">
        <v>1477</v>
      </c>
      <c r="PC2" t="s">
        <v>1482</v>
      </c>
      <c r="PD2" t="s">
        <v>1492</v>
      </c>
      <c r="PE2" t="s">
        <v>1496</v>
      </c>
      <c r="PF2" t="s">
        <v>1500</v>
      </c>
      <c r="PG2" t="s">
        <v>1508</v>
      </c>
      <c r="PH2" t="s">
        <v>1516</v>
      </c>
      <c r="PI2" t="s">
        <v>1518</v>
      </c>
      <c r="PJ2" t="s">
        <v>1520</v>
      </c>
      <c r="PK2" t="s">
        <v>1523</v>
      </c>
      <c r="PL2" t="s">
        <v>1531</v>
      </c>
      <c r="PM2" t="s">
        <v>1533</v>
      </c>
      <c r="PN2" t="s">
        <v>1543</v>
      </c>
      <c r="PO2" t="s">
        <v>1553</v>
      </c>
      <c r="PP2" t="s">
        <v>1558</v>
      </c>
      <c r="PQ2" t="s">
        <v>1560</v>
      </c>
      <c r="PR2" t="s">
        <v>1561</v>
      </c>
      <c r="PS2" t="s">
        <v>1564</v>
      </c>
      <c r="PT2" t="s">
        <v>1565</v>
      </c>
      <c r="PU2" t="s">
        <v>1572</v>
      </c>
      <c r="PV2" t="s">
        <v>1577</v>
      </c>
      <c r="PW2" t="s">
        <v>1585</v>
      </c>
      <c r="PX2" t="s">
        <v>1586</v>
      </c>
      <c r="PY2" t="s">
        <v>1596</v>
      </c>
      <c r="PZ2" t="s">
        <v>1599</v>
      </c>
      <c r="QA2" t="s">
        <v>1604</v>
      </c>
      <c r="QB2" t="s">
        <v>1605</v>
      </c>
      <c r="QC2" t="s">
        <v>1613</v>
      </c>
      <c r="QD2" t="s">
        <v>1617</v>
      </c>
      <c r="QE2" t="s">
        <v>1619</v>
      </c>
      <c r="QF2" t="s">
        <v>1629</v>
      </c>
      <c r="QG2" t="s">
        <v>1633</v>
      </c>
      <c r="QH2" t="s">
        <v>1635</v>
      </c>
      <c r="QI2" t="s">
        <v>1638</v>
      </c>
      <c r="QJ2" t="s">
        <v>1639</v>
      </c>
      <c r="QK2" t="s">
        <v>1640</v>
      </c>
    </row>
    <row r="3" spans="1:453" x14ac:dyDescent="0.3">
      <c r="A3" t="s">
        <v>268</v>
      </c>
      <c r="B3" t="s">
        <v>278</v>
      </c>
      <c r="C3" t="s">
        <v>285</v>
      </c>
      <c r="D3" t="s">
        <v>290</v>
      </c>
      <c r="E3" t="s">
        <v>283</v>
      </c>
      <c r="F3" t="s">
        <v>301</v>
      </c>
      <c r="G3" t="s">
        <v>305</v>
      </c>
      <c r="H3" t="s">
        <v>315</v>
      </c>
      <c r="I3" t="s">
        <v>323</v>
      </c>
      <c r="J3" t="s">
        <v>328</v>
      </c>
      <c r="K3" t="s">
        <v>333</v>
      </c>
      <c r="L3" t="s">
        <v>339</v>
      </c>
      <c r="M3" t="s">
        <v>349</v>
      </c>
      <c r="N3" t="s">
        <v>356</v>
      </c>
      <c r="O3" t="s">
        <v>363</v>
      </c>
      <c r="P3" t="s">
        <v>368</v>
      </c>
      <c r="Q3" t="s">
        <v>372</v>
      </c>
      <c r="R3" t="s">
        <v>374</v>
      </c>
      <c r="S3" t="s">
        <v>384</v>
      </c>
      <c r="T3" t="s">
        <v>387</v>
      </c>
      <c r="U3" t="s">
        <v>283</v>
      </c>
      <c r="V3" t="s">
        <v>392</v>
      </c>
      <c r="W3" t="s">
        <v>396</v>
      </c>
      <c r="X3" t="s">
        <v>399</v>
      </c>
      <c r="Y3" t="s">
        <v>402</v>
      </c>
      <c r="Z3" t="s">
        <v>412</v>
      </c>
      <c r="AA3" t="s">
        <v>422</v>
      </c>
      <c r="AB3" t="s">
        <v>283</v>
      </c>
      <c r="AC3" t="s">
        <v>431</v>
      </c>
      <c r="AD3" t="s">
        <v>441</v>
      </c>
      <c r="AE3" t="s">
        <v>451</v>
      </c>
      <c r="AF3" t="s">
        <v>455</v>
      </c>
      <c r="AG3" t="s">
        <v>465</v>
      </c>
      <c r="AH3" t="s">
        <v>283</v>
      </c>
      <c r="AI3" t="s">
        <v>469</v>
      </c>
      <c r="AJ3" t="s">
        <v>479</v>
      </c>
      <c r="AK3" t="s">
        <v>485</v>
      </c>
      <c r="AL3" t="s">
        <v>492</v>
      </c>
      <c r="AM3" t="s">
        <v>502</v>
      </c>
      <c r="AN3" t="s">
        <v>512</v>
      </c>
      <c r="AO3" t="s">
        <v>522</v>
      </c>
      <c r="AP3" t="s">
        <v>532</v>
      </c>
      <c r="AQ3" t="s">
        <v>541</v>
      </c>
      <c r="AR3" t="s">
        <v>543</v>
      </c>
      <c r="AS3" t="s">
        <v>552</v>
      </c>
      <c r="AT3" t="s">
        <v>562</v>
      </c>
      <c r="AU3" t="s">
        <v>572</v>
      </c>
      <c r="AV3" t="s">
        <v>581</v>
      </c>
      <c r="AW3" t="s">
        <v>591</v>
      </c>
      <c r="AX3" t="s">
        <v>600</v>
      </c>
      <c r="AY3" t="s">
        <v>605</v>
      </c>
      <c r="AZ3" t="s">
        <v>615</v>
      </c>
      <c r="BA3" t="s">
        <v>625</v>
      </c>
      <c r="BB3" t="s">
        <v>630</v>
      </c>
      <c r="BC3" t="s">
        <v>283</v>
      </c>
      <c r="BD3" t="s">
        <v>641</v>
      </c>
      <c r="BE3" t="s">
        <v>651</v>
      </c>
      <c r="BF3" t="s">
        <v>661</v>
      </c>
      <c r="BG3" t="s">
        <v>663</v>
      </c>
      <c r="BH3" t="s">
        <v>673</v>
      </c>
      <c r="BI3" t="s">
        <v>679</v>
      </c>
      <c r="BJ3" t="s">
        <v>689</v>
      </c>
      <c r="BK3" t="s">
        <v>699</v>
      </c>
      <c r="BL3" t="s">
        <v>702</v>
      </c>
      <c r="BM3" t="s">
        <v>711</v>
      </c>
      <c r="BN3" t="s">
        <v>713</v>
      </c>
      <c r="BO3" t="s">
        <v>723</v>
      </c>
      <c r="BP3" t="s">
        <v>730</v>
      </c>
      <c r="BQ3" t="s">
        <v>736</v>
      </c>
      <c r="BR3" t="s">
        <v>739</v>
      </c>
      <c r="BS3" t="s">
        <v>748</v>
      </c>
      <c r="BT3" t="s">
        <v>751</v>
      </c>
      <c r="BU3" t="s">
        <v>761</v>
      </c>
      <c r="BV3" t="s">
        <v>765</v>
      </c>
      <c r="BW3" t="s">
        <v>775</v>
      </c>
      <c r="BX3" t="s">
        <v>785</v>
      </c>
      <c r="BY3" t="s">
        <v>790</v>
      </c>
      <c r="BZ3" t="s">
        <v>795</v>
      </c>
      <c r="CA3" t="s">
        <v>805</v>
      </c>
      <c r="CB3" t="s">
        <v>812</v>
      </c>
      <c r="CC3" t="s">
        <v>822</v>
      </c>
      <c r="CD3" t="s">
        <v>826</v>
      </c>
      <c r="CE3" t="s">
        <v>835</v>
      </c>
      <c r="CF3" t="s">
        <v>842</v>
      </c>
      <c r="CG3" t="s">
        <v>846</v>
      </c>
      <c r="CH3" t="s">
        <v>855</v>
      </c>
      <c r="CI3" t="s">
        <v>859</v>
      </c>
      <c r="CJ3" t="s">
        <v>864</v>
      </c>
      <c r="CK3" t="s">
        <v>283</v>
      </c>
      <c r="CL3" t="s">
        <v>871</v>
      </c>
      <c r="CM3" t="s">
        <v>880</v>
      </c>
      <c r="CN3" t="s">
        <v>885</v>
      </c>
      <c r="CO3" t="s">
        <v>895</v>
      </c>
      <c r="CP3" t="s">
        <v>903</v>
      </c>
      <c r="CQ3" t="s">
        <v>913</v>
      </c>
      <c r="CR3" t="s">
        <v>283</v>
      </c>
      <c r="CS3" t="s">
        <v>917</v>
      </c>
      <c r="CT3" t="s">
        <v>926</v>
      </c>
      <c r="CU3" t="s">
        <v>931</v>
      </c>
      <c r="CV3" t="s">
        <v>938</v>
      </c>
      <c r="CW3" t="s">
        <v>942</v>
      </c>
      <c r="CX3" t="s">
        <v>950</v>
      </c>
      <c r="CY3" t="s">
        <v>957</v>
      </c>
      <c r="CZ3" t="s">
        <v>962</v>
      </c>
      <c r="DA3" t="s">
        <v>972</v>
      </c>
      <c r="DB3" t="s">
        <v>982</v>
      </c>
      <c r="DC3" t="s">
        <v>984</v>
      </c>
      <c r="DD3" t="s">
        <v>994</v>
      </c>
      <c r="DE3" t="s">
        <v>283</v>
      </c>
      <c r="DF3" t="s">
        <v>1005</v>
      </c>
      <c r="DG3" t="s">
        <v>1009</v>
      </c>
      <c r="DH3" t="s">
        <v>1019</v>
      </c>
      <c r="DI3" t="s">
        <v>1024</v>
      </c>
      <c r="DJ3" t="s">
        <v>1034</v>
      </c>
      <c r="DK3" t="s">
        <v>1039</v>
      </c>
      <c r="DL3" t="s">
        <v>1044</v>
      </c>
      <c r="DM3" t="s">
        <v>1046</v>
      </c>
      <c r="DN3" t="s">
        <v>1051</v>
      </c>
      <c r="DO3" t="s">
        <v>1061</v>
      </c>
      <c r="DP3" t="s">
        <v>1066</v>
      </c>
      <c r="DQ3" t="s">
        <v>1068</v>
      </c>
      <c r="DR3" t="s">
        <v>1071</v>
      </c>
      <c r="DS3" t="s">
        <v>1081</v>
      </c>
      <c r="DT3" t="s">
        <v>283</v>
      </c>
      <c r="DU3" t="s">
        <v>1086</v>
      </c>
      <c r="DV3" t="s">
        <v>1096</v>
      </c>
      <c r="DW3" t="s">
        <v>1105</v>
      </c>
      <c r="DX3" t="s">
        <v>1115</v>
      </c>
      <c r="DY3" t="s">
        <v>1125</v>
      </c>
      <c r="DZ3" t="s">
        <v>1127</v>
      </c>
      <c r="EA3" t="s">
        <v>1131</v>
      </c>
      <c r="EB3" t="s">
        <v>1134</v>
      </c>
      <c r="EC3" t="s">
        <v>1144</v>
      </c>
      <c r="ED3" t="s">
        <v>1147</v>
      </c>
      <c r="EE3" t="s">
        <v>1149</v>
      </c>
      <c r="EF3" t="s">
        <v>1155</v>
      </c>
      <c r="EG3" t="s">
        <v>283</v>
      </c>
      <c r="EH3" t="s">
        <v>1161</v>
      </c>
      <c r="EI3" t="s">
        <v>1171</v>
      </c>
      <c r="EJ3" t="s">
        <v>1176</v>
      </c>
      <c r="EK3" t="s">
        <v>1183</v>
      </c>
      <c r="EL3" t="s">
        <v>1191</v>
      </c>
      <c r="EM3" t="s">
        <v>1201</v>
      </c>
      <c r="EN3" t="s">
        <v>1211</v>
      </c>
      <c r="EO3" t="s">
        <v>1217</v>
      </c>
      <c r="EP3" t="s">
        <v>1222</v>
      </c>
      <c r="EQ3" t="s">
        <v>1232</v>
      </c>
      <c r="ER3" t="s">
        <v>1234</v>
      </c>
      <c r="ES3" t="s">
        <v>1238</v>
      </c>
      <c r="ET3" t="s">
        <v>1247</v>
      </c>
      <c r="EU3" t="s">
        <v>1257</v>
      </c>
      <c r="EV3" t="s">
        <v>1267</v>
      </c>
      <c r="EW3" t="s">
        <v>1270</v>
      </c>
      <c r="EX3" t="s">
        <v>1274</v>
      </c>
      <c r="EY3" t="s">
        <v>1280</v>
      </c>
      <c r="EZ3" t="s">
        <v>1285</v>
      </c>
      <c r="FA3" t="s">
        <v>1287</v>
      </c>
      <c r="FB3" t="s">
        <v>1292</v>
      </c>
      <c r="FC3" t="s">
        <v>1302</v>
      </c>
      <c r="FD3" t="s">
        <v>1305</v>
      </c>
      <c r="FE3" t="s">
        <v>1312</v>
      </c>
      <c r="FF3" t="s">
        <v>1321</v>
      </c>
      <c r="FG3" t="s">
        <v>1323</v>
      </c>
      <c r="FH3" t="s">
        <v>1326</v>
      </c>
      <c r="FI3" t="s">
        <v>1331</v>
      </c>
      <c r="FJ3" t="s">
        <v>1336</v>
      </c>
      <c r="FK3" t="s">
        <v>1346</v>
      </c>
      <c r="FL3" t="s">
        <v>1356</v>
      </c>
      <c r="FM3" t="s">
        <v>1366</v>
      </c>
      <c r="FN3" t="s">
        <v>283</v>
      </c>
      <c r="FO3" t="s">
        <v>283</v>
      </c>
      <c r="FP3" t="s">
        <v>1371</v>
      </c>
      <c r="FQ3" t="s">
        <v>1380</v>
      </c>
      <c r="FR3" t="s">
        <v>1383</v>
      </c>
      <c r="FS3" t="s">
        <v>1387</v>
      </c>
      <c r="FT3" t="s">
        <v>1390</v>
      </c>
      <c r="FU3" t="s">
        <v>1392</v>
      </c>
      <c r="FV3" t="s">
        <v>1396</v>
      </c>
      <c r="FW3" t="s">
        <v>283</v>
      </c>
      <c r="FX3" t="s">
        <v>283</v>
      </c>
      <c r="FY3" t="s">
        <v>1408</v>
      </c>
      <c r="FZ3" t="s">
        <v>1413</v>
      </c>
      <c r="GA3" t="s">
        <v>1421</v>
      </c>
      <c r="GB3" t="s">
        <v>1426</v>
      </c>
      <c r="GC3" t="s">
        <v>1433</v>
      </c>
      <c r="GD3" t="s">
        <v>1443</v>
      </c>
      <c r="GE3" t="s">
        <v>1447</v>
      </c>
      <c r="GF3" t="s">
        <v>1457</v>
      </c>
      <c r="GG3" t="s">
        <v>1467</v>
      </c>
      <c r="GH3" t="s">
        <v>283</v>
      </c>
      <c r="GI3" t="s">
        <v>1478</v>
      </c>
      <c r="GJ3" t="s">
        <v>1483</v>
      </c>
      <c r="GK3" t="s">
        <v>1493</v>
      </c>
      <c r="GL3" t="s">
        <v>1497</v>
      </c>
      <c r="GM3" t="s">
        <v>1501</v>
      </c>
      <c r="GN3" t="s">
        <v>1509</v>
      </c>
      <c r="GO3" t="s">
        <v>1517</v>
      </c>
      <c r="GP3" t="s">
        <v>1519</v>
      </c>
      <c r="GQ3" t="s">
        <v>1521</v>
      </c>
      <c r="GR3" t="s">
        <v>1524</v>
      </c>
      <c r="GS3" t="s">
        <v>1532</v>
      </c>
      <c r="GT3" t="s">
        <v>1534</v>
      </c>
      <c r="GU3" t="s">
        <v>1544</v>
      </c>
      <c r="GV3" t="s">
        <v>1554</v>
      </c>
      <c r="GW3" t="s">
        <v>1559</v>
      </c>
      <c r="GX3" t="s">
        <v>283</v>
      </c>
      <c r="GY3" t="s">
        <v>1562</v>
      </c>
      <c r="GZ3" t="s">
        <v>283</v>
      </c>
      <c r="HA3" t="s">
        <v>1566</v>
      </c>
      <c r="HB3" t="s">
        <v>1573</v>
      </c>
      <c r="HC3" t="s">
        <v>1578</v>
      </c>
      <c r="HD3" t="s">
        <v>283</v>
      </c>
      <c r="HE3" t="s">
        <v>1587</v>
      </c>
      <c r="HF3" t="s">
        <v>1597</v>
      </c>
      <c r="HG3" t="s">
        <v>1600</v>
      </c>
      <c r="HH3" t="s">
        <v>283</v>
      </c>
      <c r="HI3" t="s">
        <v>1606</v>
      </c>
      <c r="HJ3" t="s">
        <v>1614</v>
      </c>
      <c r="HK3" t="s">
        <v>1618</v>
      </c>
      <c r="HL3" t="s">
        <v>1620</v>
      </c>
      <c r="HM3" t="s">
        <v>1630</v>
      </c>
      <c r="HN3" t="s">
        <v>1634</v>
      </c>
      <c r="HO3" t="s">
        <v>1636</v>
      </c>
      <c r="HP3" t="s">
        <v>283</v>
      </c>
      <c r="HQ3" t="s">
        <v>283</v>
      </c>
      <c r="HR3" t="s">
        <v>1641</v>
      </c>
      <c r="HT3" t="s">
        <v>268</v>
      </c>
      <c r="HU3" t="s">
        <v>278</v>
      </c>
      <c r="HV3" t="s">
        <v>285</v>
      </c>
      <c r="HW3" t="s">
        <v>290</v>
      </c>
      <c r="HX3" t="s">
        <v>283</v>
      </c>
      <c r="HY3" t="s">
        <v>301</v>
      </c>
      <c r="HZ3" t="s">
        <v>305</v>
      </c>
      <c r="IA3" t="s">
        <v>315</v>
      </c>
      <c r="IB3" t="s">
        <v>323</v>
      </c>
      <c r="IC3" t="s">
        <v>328</v>
      </c>
      <c r="ID3" t="s">
        <v>333</v>
      </c>
      <c r="IE3" t="s">
        <v>339</v>
      </c>
      <c r="IF3" t="s">
        <v>349</v>
      </c>
      <c r="IG3" t="s">
        <v>356</v>
      </c>
      <c r="IH3" t="s">
        <v>363</v>
      </c>
      <c r="II3" t="s">
        <v>368</v>
      </c>
      <c r="IJ3" t="s">
        <v>372</v>
      </c>
      <c r="IK3" t="s">
        <v>374</v>
      </c>
      <c r="IL3" t="s">
        <v>384</v>
      </c>
      <c r="IM3" t="s">
        <v>387</v>
      </c>
      <c r="IN3" t="s">
        <v>283</v>
      </c>
      <c r="IO3" t="s">
        <v>392</v>
      </c>
      <c r="IP3" t="s">
        <v>396</v>
      </c>
      <c r="IQ3" t="s">
        <v>399</v>
      </c>
      <c r="IR3" t="s">
        <v>402</v>
      </c>
      <c r="IS3" t="s">
        <v>412</v>
      </c>
      <c r="IT3" t="s">
        <v>422</v>
      </c>
      <c r="IU3" t="s">
        <v>283</v>
      </c>
      <c r="IV3" t="s">
        <v>431</v>
      </c>
      <c r="IW3" t="s">
        <v>441</v>
      </c>
      <c r="IX3" t="s">
        <v>451</v>
      </c>
      <c r="IY3" t="s">
        <v>455</v>
      </c>
      <c r="IZ3" t="s">
        <v>465</v>
      </c>
      <c r="JA3" t="s">
        <v>283</v>
      </c>
      <c r="JB3" t="s">
        <v>469</v>
      </c>
      <c r="JC3" t="s">
        <v>479</v>
      </c>
      <c r="JD3" t="s">
        <v>485</v>
      </c>
      <c r="JE3" t="s">
        <v>492</v>
      </c>
      <c r="JF3" t="s">
        <v>502</v>
      </c>
      <c r="JG3" t="s">
        <v>512</v>
      </c>
      <c r="JH3" t="s">
        <v>522</v>
      </c>
      <c r="JI3" t="s">
        <v>532</v>
      </c>
      <c r="JJ3" t="s">
        <v>541</v>
      </c>
      <c r="JK3" t="s">
        <v>543</v>
      </c>
      <c r="JL3" t="s">
        <v>552</v>
      </c>
      <c r="JM3" t="s">
        <v>562</v>
      </c>
      <c r="JN3" t="s">
        <v>572</v>
      </c>
      <c r="JO3" t="s">
        <v>581</v>
      </c>
      <c r="JP3" t="s">
        <v>591</v>
      </c>
      <c r="JQ3" t="s">
        <v>600</v>
      </c>
      <c r="JR3" t="s">
        <v>605</v>
      </c>
      <c r="JS3" t="s">
        <v>615</v>
      </c>
      <c r="JT3" t="s">
        <v>625</v>
      </c>
      <c r="JU3" t="s">
        <v>630</v>
      </c>
      <c r="JV3" t="s">
        <v>283</v>
      </c>
      <c r="JW3" t="s">
        <v>641</v>
      </c>
      <c r="JX3" t="s">
        <v>651</v>
      </c>
      <c r="JY3" t="s">
        <v>661</v>
      </c>
      <c r="JZ3" t="s">
        <v>663</v>
      </c>
      <c r="KA3" t="s">
        <v>673</v>
      </c>
      <c r="KB3" t="s">
        <v>679</v>
      </c>
      <c r="KC3" t="s">
        <v>689</v>
      </c>
      <c r="KD3" t="s">
        <v>699</v>
      </c>
      <c r="KE3" t="s">
        <v>702</v>
      </c>
      <c r="KF3" t="s">
        <v>711</v>
      </c>
      <c r="KG3" t="s">
        <v>713</v>
      </c>
      <c r="KH3" t="s">
        <v>723</v>
      </c>
      <c r="KI3" t="s">
        <v>730</v>
      </c>
      <c r="KJ3" t="s">
        <v>736</v>
      </c>
      <c r="KK3" t="s">
        <v>739</v>
      </c>
      <c r="KL3" t="s">
        <v>748</v>
      </c>
      <c r="KM3" t="s">
        <v>751</v>
      </c>
      <c r="KN3" t="s">
        <v>761</v>
      </c>
      <c r="KO3" t="s">
        <v>765</v>
      </c>
      <c r="KP3" t="s">
        <v>775</v>
      </c>
      <c r="KQ3" t="s">
        <v>785</v>
      </c>
      <c r="KR3" t="s">
        <v>790</v>
      </c>
      <c r="KS3" t="s">
        <v>795</v>
      </c>
      <c r="KT3" t="s">
        <v>805</v>
      </c>
      <c r="KU3" t="s">
        <v>812</v>
      </c>
      <c r="KV3" t="s">
        <v>822</v>
      </c>
      <c r="KW3" t="s">
        <v>826</v>
      </c>
      <c r="KX3" t="s">
        <v>835</v>
      </c>
      <c r="KY3" t="s">
        <v>842</v>
      </c>
      <c r="KZ3" t="s">
        <v>846</v>
      </c>
      <c r="LA3" t="s">
        <v>855</v>
      </c>
      <c r="LB3" t="s">
        <v>859</v>
      </c>
      <c r="LC3" t="s">
        <v>864</v>
      </c>
      <c r="LD3" t="s">
        <v>283</v>
      </c>
      <c r="LE3" t="s">
        <v>871</v>
      </c>
      <c r="LF3" t="s">
        <v>880</v>
      </c>
      <c r="LG3" t="s">
        <v>885</v>
      </c>
      <c r="LH3" t="s">
        <v>895</v>
      </c>
      <c r="LI3" t="s">
        <v>903</v>
      </c>
      <c r="LJ3" t="s">
        <v>913</v>
      </c>
      <c r="LK3" t="s">
        <v>283</v>
      </c>
      <c r="LL3" t="s">
        <v>917</v>
      </c>
      <c r="LM3" t="s">
        <v>926</v>
      </c>
      <c r="LN3" t="s">
        <v>931</v>
      </c>
      <c r="LO3" t="s">
        <v>938</v>
      </c>
      <c r="LP3" t="s">
        <v>942</v>
      </c>
      <c r="LQ3" t="s">
        <v>950</v>
      </c>
      <c r="LR3" t="s">
        <v>957</v>
      </c>
      <c r="LS3" t="s">
        <v>962</v>
      </c>
      <c r="LT3" t="s">
        <v>972</v>
      </c>
      <c r="LU3" t="s">
        <v>982</v>
      </c>
      <c r="LV3" t="s">
        <v>984</v>
      </c>
      <c r="LW3" t="s">
        <v>994</v>
      </c>
      <c r="LX3" t="s">
        <v>283</v>
      </c>
      <c r="LY3" t="s">
        <v>1005</v>
      </c>
      <c r="LZ3" t="s">
        <v>1009</v>
      </c>
      <c r="MA3" t="s">
        <v>1019</v>
      </c>
      <c r="MB3" t="s">
        <v>1024</v>
      </c>
      <c r="MC3" t="s">
        <v>1034</v>
      </c>
      <c r="MD3" t="s">
        <v>1039</v>
      </c>
      <c r="ME3" t="s">
        <v>1044</v>
      </c>
      <c r="MF3" t="s">
        <v>1046</v>
      </c>
      <c r="MG3" t="s">
        <v>1051</v>
      </c>
      <c r="MH3" t="s">
        <v>1061</v>
      </c>
      <c r="MI3" t="s">
        <v>1066</v>
      </c>
      <c r="MJ3" t="s">
        <v>1068</v>
      </c>
      <c r="MK3" t="s">
        <v>1071</v>
      </c>
      <c r="ML3" t="s">
        <v>1081</v>
      </c>
      <c r="MM3" t="s">
        <v>283</v>
      </c>
      <c r="MN3" t="s">
        <v>1086</v>
      </c>
      <c r="MO3" t="s">
        <v>1096</v>
      </c>
      <c r="MP3" t="s">
        <v>1105</v>
      </c>
      <c r="MQ3" t="s">
        <v>1115</v>
      </c>
      <c r="MR3" t="s">
        <v>1125</v>
      </c>
      <c r="MS3" t="s">
        <v>1127</v>
      </c>
      <c r="MT3" t="s">
        <v>1131</v>
      </c>
      <c r="MU3" t="s">
        <v>1134</v>
      </c>
      <c r="MV3" t="s">
        <v>1144</v>
      </c>
      <c r="MW3" t="s">
        <v>1147</v>
      </c>
      <c r="MX3" t="s">
        <v>1149</v>
      </c>
      <c r="MY3" t="s">
        <v>1155</v>
      </c>
      <c r="MZ3" t="s">
        <v>283</v>
      </c>
      <c r="NA3" t="s">
        <v>1161</v>
      </c>
      <c r="NB3" t="s">
        <v>1171</v>
      </c>
      <c r="NC3" t="s">
        <v>1176</v>
      </c>
      <c r="ND3" t="s">
        <v>1183</v>
      </c>
      <c r="NE3" t="s">
        <v>1191</v>
      </c>
      <c r="NF3" t="s">
        <v>1201</v>
      </c>
      <c r="NG3" t="s">
        <v>1211</v>
      </c>
      <c r="NH3" t="s">
        <v>1217</v>
      </c>
      <c r="NI3" t="s">
        <v>1222</v>
      </c>
      <c r="NJ3" t="s">
        <v>1232</v>
      </c>
      <c r="NK3" t="s">
        <v>1234</v>
      </c>
      <c r="NL3" t="s">
        <v>1238</v>
      </c>
      <c r="NM3" t="s">
        <v>1247</v>
      </c>
      <c r="NN3" t="s">
        <v>1257</v>
      </c>
      <c r="NO3" t="s">
        <v>1267</v>
      </c>
      <c r="NP3" t="s">
        <v>1270</v>
      </c>
      <c r="NQ3" t="s">
        <v>1274</v>
      </c>
      <c r="NR3" t="s">
        <v>1280</v>
      </c>
      <c r="NS3" t="s">
        <v>1285</v>
      </c>
      <c r="NT3" t="s">
        <v>1287</v>
      </c>
      <c r="NU3" t="s">
        <v>1292</v>
      </c>
      <c r="NV3" t="s">
        <v>1302</v>
      </c>
      <c r="NW3" t="s">
        <v>1305</v>
      </c>
      <c r="NX3" t="s">
        <v>1312</v>
      </c>
      <c r="NY3" t="s">
        <v>1321</v>
      </c>
      <c r="NZ3" t="s">
        <v>1323</v>
      </c>
      <c r="OA3" t="s">
        <v>1326</v>
      </c>
      <c r="OB3" t="s">
        <v>1331</v>
      </c>
      <c r="OC3" t="s">
        <v>1336</v>
      </c>
      <c r="OD3" t="s">
        <v>1346</v>
      </c>
      <c r="OE3" t="s">
        <v>1356</v>
      </c>
      <c r="OF3" t="s">
        <v>1366</v>
      </c>
      <c r="OG3" t="s">
        <v>283</v>
      </c>
      <c r="OH3" t="s">
        <v>283</v>
      </c>
      <c r="OI3" t="s">
        <v>1371</v>
      </c>
      <c r="OJ3" t="s">
        <v>1380</v>
      </c>
      <c r="OK3" t="s">
        <v>1383</v>
      </c>
      <c r="OL3" t="s">
        <v>1387</v>
      </c>
      <c r="OM3" t="s">
        <v>1390</v>
      </c>
      <c r="ON3" t="s">
        <v>1392</v>
      </c>
      <c r="OO3" t="s">
        <v>1396</v>
      </c>
      <c r="OP3" t="s">
        <v>283</v>
      </c>
      <c r="OQ3" t="s">
        <v>283</v>
      </c>
      <c r="OR3" t="s">
        <v>1408</v>
      </c>
      <c r="OS3" t="s">
        <v>1413</v>
      </c>
      <c r="OT3" t="s">
        <v>1421</v>
      </c>
      <c r="OU3" t="s">
        <v>1426</v>
      </c>
      <c r="OV3" t="s">
        <v>1433</v>
      </c>
      <c r="OW3" t="s">
        <v>1443</v>
      </c>
      <c r="OX3" t="s">
        <v>1447</v>
      </c>
      <c r="OY3" t="s">
        <v>1457</v>
      </c>
      <c r="OZ3" t="s">
        <v>1467</v>
      </c>
      <c r="PA3" t="s">
        <v>283</v>
      </c>
      <c r="PB3" t="s">
        <v>1478</v>
      </c>
      <c r="PC3" t="s">
        <v>1483</v>
      </c>
      <c r="PD3" t="s">
        <v>1493</v>
      </c>
      <c r="PE3" t="s">
        <v>1497</v>
      </c>
      <c r="PF3" t="s">
        <v>1501</v>
      </c>
      <c r="PG3" t="s">
        <v>1509</v>
      </c>
      <c r="PH3" t="s">
        <v>1517</v>
      </c>
      <c r="PI3" t="s">
        <v>1519</v>
      </c>
      <c r="PJ3" t="s">
        <v>1521</v>
      </c>
      <c r="PK3" t="s">
        <v>1524</v>
      </c>
      <c r="PL3" t="s">
        <v>1532</v>
      </c>
      <c r="PM3" t="s">
        <v>1534</v>
      </c>
      <c r="PN3" t="s">
        <v>1544</v>
      </c>
      <c r="PO3" t="s">
        <v>1554</v>
      </c>
      <c r="PP3" t="s">
        <v>1559</v>
      </c>
      <c r="PQ3" t="s">
        <v>283</v>
      </c>
      <c r="PR3" t="s">
        <v>1562</v>
      </c>
      <c r="PS3" t="s">
        <v>283</v>
      </c>
      <c r="PT3" t="s">
        <v>1566</v>
      </c>
      <c r="PU3" t="s">
        <v>1573</v>
      </c>
      <c r="PV3" t="s">
        <v>1578</v>
      </c>
      <c r="PW3" t="s">
        <v>283</v>
      </c>
      <c r="PX3" t="s">
        <v>1587</v>
      </c>
      <c r="PY3" t="s">
        <v>1597</v>
      </c>
      <c r="PZ3" t="s">
        <v>1600</v>
      </c>
      <c r="QA3" t="s">
        <v>283</v>
      </c>
      <c r="QB3" t="s">
        <v>1606</v>
      </c>
      <c r="QC3" t="s">
        <v>1614</v>
      </c>
      <c r="QD3" t="s">
        <v>1618</v>
      </c>
      <c r="QE3" t="s">
        <v>1620</v>
      </c>
      <c r="QF3" t="s">
        <v>1630</v>
      </c>
      <c r="QG3" t="s">
        <v>1634</v>
      </c>
      <c r="QH3" t="s">
        <v>1636</v>
      </c>
      <c r="QI3" t="s">
        <v>283</v>
      </c>
      <c r="QJ3" t="s">
        <v>283</v>
      </c>
      <c r="QK3" t="s">
        <v>1641</v>
      </c>
    </row>
    <row r="4" spans="1:453" x14ac:dyDescent="0.3">
      <c r="A4" t="s">
        <v>269</v>
      </c>
      <c r="B4" t="s">
        <v>279</v>
      </c>
      <c r="C4" t="s">
        <v>286</v>
      </c>
      <c r="D4" t="s">
        <v>291</v>
      </c>
      <c r="E4" t="s">
        <v>283</v>
      </c>
      <c r="F4" t="s">
        <v>302</v>
      </c>
      <c r="G4" t="s">
        <v>306</v>
      </c>
      <c r="H4" t="s">
        <v>316</v>
      </c>
      <c r="I4" t="s">
        <v>324</v>
      </c>
      <c r="J4" t="s">
        <v>329</v>
      </c>
      <c r="K4" t="s">
        <v>334</v>
      </c>
      <c r="L4" t="s">
        <v>340</v>
      </c>
      <c r="M4" t="s">
        <v>350</v>
      </c>
      <c r="N4" t="s">
        <v>357</v>
      </c>
      <c r="O4" t="s">
        <v>364</v>
      </c>
      <c r="P4" t="s">
        <v>369</v>
      </c>
      <c r="Q4" t="s">
        <v>283</v>
      </c>
      <c r="R4" t="s">
        <v>375</v>
      </c>
      <c r="S4" t="s">
        <v>385</v>
      </c>
      <c r="T4" t="s">
        <v>388</v>
      </c>
      <c r="U4" t="s">
        <v>283</v>
      </c>
      <c r="V4" t="s">
        <v>393</v>
      </c>
      <c r="W4" t="s">
        <v>397</v>
      </c>
      <c r="X4" t="s">
        <v>400</v>
      </c>
      <c r="Y4" t="s">
        <v>403</v>
      </c>
      <c r="Z4" t="s">
        <v>413</v>
      </c>
      <c r="AA4" t="s">
        <v>423</v>
      </c>
      <c r="AB4" t="s">
        <v>283</v>
      </c>
      <c r="AC4" t="s">
        <v>432</v>
      </c>
      <c r="AD4" t="s">
        <v>442</v>
      </c>
      <c r="AE4" t="s">
        <v>452</v>
      </c>
      <c r="AF4" t="s">
        <v>456</v>
      </c>
      <c r="AG4" t="s">
        <v>466</v>
      </c>
      <c r="AH4" t="s">
        <v>283</v>
      </c>
      <c r="AI4" t="s">
        <v>470</v>
      </c>
      <c r="AJ4" t="s">
        <v>480</v>
      </c>
      <c r="AK4" t="s">
        <v>486</v>
      </c>
      <c r="AL4" t="s">
        <v>493</v>
      </c>
      <c r="AM4" t="s">
        <v>503</v>
      </c>
      <c r="AN4" t="s">
        <v>513</v>
      </c>
      <c r="AO4" t="s">
        <v>523</v>
      </c>
      <c r="AP4" t="s">
        <v>533</v>
      </c>
      <c r="AQ4" t="s">
        <v>283</v>
      </c>
      <c r="AR4" t="s">
        <v>544</v>
      </c>
      <c r="AS4" t="s">
        <v>553</v>
      </c>
      <c r="AT4" t="s">
        <v>563</v>
      </c>
      <c r="AU4" t="s">
        <v>573</v>
      </c>
      <c r="AV4" t="s">
        <v>582</v>
      </c>
      <c r="AW4" t="s">
        <v>592</v>
      </c>
      <c r="AX4" t="s">
        <v>601</v>
      </c>
      <c r="AY4" t="s">
        <v>606</v>
      </c>
      <c r="AZ4" t="s">
        <v>616</v>
      </c>
      <c r="BA4" t="s">
        <v>626</v>
      </c>
      <c r="BB4" t="s">
        <v>631</v>
      </c>
      <c r="BC4" t="s">
        <v>283</v>
      </c>
      <c r="BD4" t="s">
        <v>642</v>
      </c>
      <c r="BE4" t="s">
        <v>652</v>
      </c>
      <c r="BF4" t="s">
        <v>283</v>
      </c>
      <c r="BG4" t="s">
        <v>664</v>
      </c>
      <c r="BH4" t="s">
        <v>674</v>
      </c>
      <c r="BI4" t="s">
        <v>680</v>
      </c>
      <c r="BJ4" t="s">
        <v>690</v>
      </c>
      <c r="BK4" t="s">
        <v>700</v>
      </c>
      <c r="BL4" t="s">
        <v>703</v>
      </c>
      <c r="BM4" t="s">
        <v>283</v>
      </c>
      <c r="BN4" t="s">
        <v>714</v>
      </c>
      <c r="BO4" t="s">
        <v>724</v>
      </c>
      <c r="BP4" t="s">
        <v>731</v>
      </c>
      <c r="BQ4" t="s">
        <v>737</v>
      </c>
      <c r="BR4" t="s">
        <v>740</v>
      </c>
      <c r="BS4" t="s">
        <v>749</v>
      </c>
      <c r="BT4" t="s">
        <v>752</v>
      </c>
      <c r="BU4" t="s">
        <v>762</v>
      </c>
      <c r="BV4" t="s">
        <v>766</v>
      </c>
      <c r="BW4" t="s">
        <v>776</v>
      </c>
      <c r="BX4" t="s">
        <v>786</v>
      </c>
      <c r="BY4" t="s">
        <v>791</v>
      </c>
      <c r="BZ4" t="s">
        <v>796</v>
      </c>
      <c r="CA4" t="s">
        <v>806</v>
      </c>
      <c r="CB4" t="s">
        <v>813</v>
      </c>
      <c r="CC4" t="s">
        <v>823</v>
      </c>
      <c r="CD4" t="s">
        <v>827</v>
      </c>
      <c r="CE4" t="s">
        <v>836</v>
      </c>
      <c r="CF4" t="s">
        <v>843</v>
      </c>
      <c r="CG4" t="s">
        <v>847</v>
      </c>
      <c r="CH4" t="s">
        <v>856</v>
      </c>
      <c r="CI4" t="s">
        <v>860</v>
      </c>
      <c r="CJ4" t="s">
        <v>865</v>
      </c>
      <c r="CK4" t="s">
        <v>283</v>
      </c>
      <c r="CL4" t="s">
        <v>872</v>
      </c>
      <c r="CM4" t="s">
        <v>881</v>
      </c>
      <c r="CN4" t="s">
        <v>886</v>
      </c>
      <c r="CO4" t="s">
        <v>896</v>
      </c>
      <c r="CP4" t="s">
        <v>904</v>
      </c>
      <c r="CQ4" t="s">
        <v>914</v>
      </c>
      <c r="CR4" t="s">
        <v>283</v>
      </c>
      <c r="CS4" t="s">
        <v>918</v>
      </c>
      <c r="CT4" t="s">
        <v>927</v>
      </c>
      <c r="CU4" t="s">
        <v>932</v>
      </c>
      <c r="CV4" t="s">
        <v>939</v>
      </c>
      <c r="CW4" t="s">
        <v>943</v>
      </c>
      <c r="CX4" t="s">
        <v>951</v>
      </c>
      <c r="CY4" t="s">
        <v>958</v>
      </c>
      <c r="CZ4" t="s">
        <v>963</v>
      </c>
      <c r="DA4" t="s">
        <v>973</v>
      </c>
      <c r="DB4" t="s">
        <v>283</v>
      </c>
      <c r="DC4" t="s">
        <v>985</v>
      </c>
      <c r="DD4" t="s">
        <v>995</v>
      </c>
      <c r="DE4" t="s">
        <v>283</v>
      </c>
      <c r="DF4" t="s">
        <v>1006</v>
      </c>
      <c r="DG4" t="s">
        <v>1010</v>
      </c>
      <c r="DH4" t="s">
        <v>1020</v>
      </c>
      <c r="DI4" t="s">
        <v>1025</v>
      </c>
      <c r="DJ4" t="s">
        <v>1035</v>
      </c>
      <c r="DK4" t="s">
        <v>1040</v>
      </c>
      <c r="DL4" t="s">
        <v>283</v>
      </c>
      <c r="DM4" t="s">
        <v>1047</v>
      </c>
      <c r="DN4" t="s">
        <v>1052</v>
      </c>
      <c r="DO4" t="s">
        <v>1062</v>
      </c>
      <c r="DP4" t="s">
        <v>283</v>
      </c>
      <c r="DQ4" t="s">
        <v>1069</v>
      </c>
      <c r="DR4" t="s">
        <v>1072</v>
      </c>
      <c r="DS4" t="s">
        <v>1082</v>
      </c>
      <c r="DT4" t="s">
        <v>283</v>
      </c>
      <c r="DU4" t="s">
        <v>1087</v>
      </c>
      <c r="DV4" t="s">
        <v>1097</v>
      </c>
      <c r="DW4" t="s">
        <v>1106</v>
      </c>
      <c r="DX4" t="s">
        <v>1116</v>
      </c>
      <c r="DY4" t="s">
        <v>283</v>
      </c>
      <c r="DZ4" t="s">
        <v>1128</v>
      </c>
      <c r="EA4" t="s">
        <v>1132</v>
      </c>
      <c r="EB4" t="s">
        <v>1135</v>
      </c>
      <c r="EC4" t="s">
        <v>1145</v>
      </c>
      <c r="ED4" t="s">
        <v>283</v>
      </c>
      <c r="EE4" t="s">
        <v>1150</v>
      </c>
      <c r="EF4" t="s">
        <v>1156</v>
      </c>
      <c r="EG4" t="s">
        <v>283</v>
      </c>
      <c r="EH4" t="s">
        <v>1162</v>
      </c>
      <c r="EI4" t="s">
        <v>1172</v>
      </c>
      <c r="EJ4" t="s">
        <v>1177</v>
      </c>
      <c r="EK4" t="s">
        <v>1184</v>
      </c>
      <c r="EL4" t="s">
        <v>1192</v>
      </c>
      <c r="EM4" t="s">
        <v>1202</v>
      </c>
      <c r="EN4" t="s">
        <v>1212</v>
      </c>
      <c r="EO4" t="s">
        <v>1218</v>
      </c>
      <c r="EP4" t="s">
        <v>1223</v>
      </c>
      <c r="EQ4" t="s">
        <v>283</v>
      </c>
      <c r="ER4" t="s">
        <v>1235</v>
      </c>
      <c r="ES4" t="s">
        <v>1239</v>
      </c>
      <c r="ET4" t="s">
        <v>1248</v>
      </c>
      <c r="EU4" t="s">
        <v>1258</v>
      </c>
      <c r="EV4" t="s">
        <v>1268</v>
      </c>
      <c r="EW4" t="s">
        <v>1271</v>
      </c>
      <c r="EX4" t="s">
        <v>1275</v>
      </c>
      <c r="EY4" t="s">
        <v>1281</v>
      </c>
      <c r="EZ4" t="s">
        <v>283</v>
      </c>
      <c r="FA4" t="s">
        <v>1288</v>
      </c>
      <c r="FB4" t="s">
        <v>1293</v>
      </c>
      <c r="FC4" t="s">
        <v>1303</v>
      </c>
      <c r="FD4" t="s">
        <v>1306</v>
      </c>
      <c r="FE4" t="s">
        <v>1313</v>
      </c>
      <c r="FF4" t="s">
        <v>283</v>
      </c>
      <c r="FG4" t="s">
        <v>1324</v>
      </c>
      <c r="FH4" t="s">
        <v>1327</v>
      </c>
      <c r="FI4" t="s">
        <v>1332</v>
      </c>
      <c r="FJ4" t="s">
        <v>1337</v>
      </c>
      <c r="FK4" t="s">
        <v>1347</v>
      </c>
      <c r="FL4" t="s">
        <v>1357</v>
      </c>
      <c r="FM4" t="s">
        <v>1367</v>
      </c>
      <c r="FN4" t="s">
        <v>283</v>
      </c>
      <c r="FO4" t="s">
        <v>283</v>
      </c>
      <c r="FP4" t="s">
        <v>1372</v>
      </c>
      <c r="FQ4" t="s">
        <v>1381</v>
      </c>
      <c r="FR4" t="s">
        <v>1384</v>
      </c>
      <c r="FS4" t="s">
        <v>1388</v>
      </c>
      <c r="FT4" t="s">
        <v>283</v>
      </c>
      <c r="FU4" t="s">
        <v>1393</v>
      </c>
      <c r="FV4" t="s">
        <v>1397</v>
      </c>
      <c r="FW4" t="s">
        <v>283</v>
      </c>
      <c r="FX4" t="s">
        <v>283</v>
      </c>
      <c r="FY4" t="s">
        <v>1409</v>
      </c>
      <c r="FZ4" t="s">
        <v>1414</v>
      </c>
      <c r="GA4" t="s">
        <v>1422</v>
      </c>
      <c r="GB4" t="s">
        <v>1427</v>
      </c>
      <c r="GC4" t="s">
        <v>1434</v>
      </c>
      <c r="GD4" t="s">
        <v>1444</v>
      </c>
      <c r="GE4" t="s">
        <v>1448</v>
      </c>
      <c r="GF4" t="s">
        <v>1458</v>
      </c>
      <c r="GG4" t="s">
        <v>1468</v>
      </c>
      <c r="GH4" t="s">
        <v>283</v>
      </c>
      <c r="GI4" t="s">
        <v>1479</v>
      </c>
      <c r="GJ4" t="s">
        <v>1484</v>
      </c>
      <c r="GK4" t="s">
        <v>1494</v>
      </c>
      <c r="GL4" t="s">
        <v>1498</v>
      </c>
      <c r="GM4" t="s">
        <v>1502</v>
      </c>
      <c r="GN4" t="s">
        <v>1510</v>
      </c>
      <c r="GO4" t="s">
        <v>283</v>
      </c>
      <c r="GP4" t="s">
        <v>283</v>
      </c>
      <c r="GQ4" t="s">
        <v>1522</v>
      </c>
      <c r="GR4" t="s">
        <v>1525</v>
      </c>
      <c r="GS4" t="s">
        <v>283</v>
      </c>
      <c r="GT4" t="s">
        <v>1535</v>
      </c>
      <c r="GU4" t="s">
        <v>1545</v>
      </c>
      <c r="GV4" t="s">
        <v>1555</v>
      </c>
      <c r="GW4" t="s">
        <v>283</v>
      </c>
      <c r="GX4" t="s">
        <v>283</v>
      </c>
      <c r="GY4" t="s">
        <v>1563</v>
      </c>
      <c r="GZ4" t="s">
        <v>283</v>
      </c>
      <c r="HA4" t="s">
        <v>1567</v>
      </c>
      <c r="HB4" t="s">
        <v>1574</v>
      </c>
      <c r="HC4" t="s">
        <v>1579</v>
      </c>
      <c r="HD4" t="s">
        <v>283</v>
      </c>
      <c r="HE4" t="s">
        <v>1588</v>
      </c>
      <c r="HF4" t="s">
        <v>1598</v>
      </c>
      <c r="HG4" t="s">
        <v>1601</v>
      </c>
      <c r="HH4" t="s">
        <v>283</v>
      </c>
      <c r="HI4" t="s">
        <v>1607</v>
      </c>
      <c r="HJ4" t="s">
        <v>1028</v>
      </c>
      <c r="HK4" t="s">
        <v>283</v>
      </c>
      <c r="HL4" t="s">
        <v>1621</v>
      </c>
      <c r="HM4" t="s">
        <v>1631</v>
      </c>
      <c r="HN4" t="s">
        <v>283</v>
      </c>
      <c r="HO4" t="s">
        <v>1637</v>
      </c>
      <c r="HP4" t="s">
        <v>283</v>
      </c>
      <c r="HQ4" t="s">
        <v>283</v>
      </c>
      <c r="HR4" t="s">
        <v>1642</v>
      </c>
      <c r="HT4" t="s">
        <v>269</v>
      </c>
      <c r="HU4" t="s">
        <v>279</v>
      </c>
      <c r="HV4" t="s">
        <v>286</v>
      </c>
      <c r="HW4" t="s">
        <v>291</v>
      </c>
      <c r="HX4" t="s">
        <v>283</v>
      </c>
      <c r="HY4" t="s">
        <v>302</v>
      </c>
      <c r="HZ4" t="s">
        <v>306</v>
      </c>
      <c r="IA4" t="s">
        <v>316</v>
      </c>
      <c r="IB4" t="s">
        <v>324</v>
      </c>
      <c r="IC4" t="s">
        <v>329</v>
      </c>
      <c r="ID4" t="s">
        <v>334</v>
      </c>
      <c r="IE4" t="s">
        <v>340</v>
      </c>
      <c r="IF4" t="s">
        <v>350</v>
      </c>
      <c r="IG4" t="s">
        <v>357</v>
      </c>
      <c r="IH4" t="s">
        <v>364</v>
      </c>
      <c r="II4" t="s">
        <v>369</v>
      </c>
      <c r="IJ4" t="s">
        <v>283</v>
      </c>
      <c r="IK4" t="s">
        <v>375</v>
      </c>
      <c r="IL4" t="s">
        <v>385</v>
      </c>
      <c r="IM4" t="s">
        <v>388</v>
      </c>
      <c r="IN4" t="s">
        <v>283</v>
      </c>
      <c r="IO4" t="s">
        <v>393</v>
      </c>
      <c r="IP4" t="s">
        <v>397</v>
      </c>
      <c r="IQ4" t="s">
        <v>400</v>
      </c>
      <c r="IR4" t="s">
        <v>403</v>
      </c>
      <c r="IS4" t="s">
        <v>413</v>
      </c>
      <c r="IT4" t="s">
        <v>423</v>
      </c>
      <c r="IU4" t="s">
        <v>283</v>
      </c>
      <c r="IV4" t="s">
        <v>432</v>
      </c>
      <c r="IW4" t="s">
        <v>442</v>
      </c>
      <c r="IX4" t="s">
        <v>452</v>
      </c>
      <c r="IY4" t="s">
        <v>456</v>
      </c>
      <c r="IZ4" t="s">
        <v>466</v>
      </c>
      <c r="JA4" t="s">
        <v>283</v>
      </c>
      <c r="JB4" t="s">
        <v>470</v>
      </c>
      <c r="JC4" t="s">
        <v>480</v>
      </c>
      <c r="JD4" t="s">
        <v>486</v>
      </c>
      <c r="JE4" t="s">
        <v>493</v>
      </c>
      <c r="JF4" t="s">
        <v>503</v>
      </c>
      <c r="JG4" t="s">
        <v>513</v>
      </c>
      <c r="JH4" t="s">
        <v>523</v>
      </c>
      <c r="JI4" t="s">
        <v>533</v>
      </c>
      <c r="JJ4" t="s">
        <v>283</v>
      </c>
      <c r="JK4" t="s">
        <v>544</v>
      </c>
      <c r="JL4" t="s">
        <v>553</v>
      </c>
      <c r="JM4" t="s">
        <v>563</v>
      </c>
      <c r="JN4" t="s">
        <v>573</v>
      </c>
      <c r="JO4" t="s">
        <v>582</v>
      </c>
      <c r="JP4" t="s">
        <v>592</v>
      </c>
      <c r="JQ4" t="s">
        <v>601</v>
      </c>
      <c r="JR4" t="s">
        <v>606</v>
      </c>
      <c r="JS4" t="s">
        <v>616</v>
      </c>
      <c r="JT4" t="s">
        <v>626</v>
      </c>
      <c r="JU4" t="s">
        <v>631</v>
      </c>
      <c r="JV4" t="s">
        <v>283</v>
      </c>
      <c r="JW4" t="s">
        <v>642</v>
      </c>
      <c r="JX4" t="s">
        <v>652</v>
      </c>
      <c r="JY4" t="s">
        <v>283</v>
      </c>
      <c r="JZ4" t="s">
        <v>664</v>
      </c>
      <c r="KA4" t="s">
        <v>674</v>
      </c>
      <c r="KB4" t="s">
        <v>680</v>
      </c>
      <c r="KC4" t="s">
        <v>690</v>
      </c>
      <c r="KD4" t="s">
        <v>700</v>
      </c>
      <c r="KE4" t="s">
        <v>703</v>
      </c>
      <c r="KF4" t="s">
        <v>283</v>
      </c>
      <c r="KG4" t="s">
        <v>714</v>
      </c>
      <c r="KH4" t="s">
        <v>724</v>
      </c>
      <c r="KI4" t="s">
        <v>731</v>
      </c>
      <c r="KJ4" t="s">
        <v>737</v>
      </c>
      <c r="KK4" t="s">
        <v>740</v>
      </c>
      <c r="KL4" t="s">
        <v>749</v>
      </c>
      <c r="KM4" t="s">
        <v>752</v>
      </c>
      <c r="KN4" t="s">
        <v>762</v>
      </c>
      <c r="KO4" t="s">
        <v>766</v>
      </c>
      <c r="KP4" t="s">
        <v>776</v>
      </c>
      <c r="KQ4" t="s">
        <v>786</v>
      </c>
      <c r="KR4" t="s">
        <v>791</v>
      </c>
      <c r="KS4" t="s">
        <v>796</v>
      </c>
      <c r="KT4" t="s">
        <v>806</v>
      </c>
      <c r="KU4" t="s">
        <v>813</v>
      </c>
      <c r="KV4" t="s">
        <v>823</v>
      </c>
      <c r="KW4" t="s">
        <v>827</v>
      </c>
      <c r="KX4" t="s">
        <v>836</v>
      </c>
      <c r="KY4" t="s">
        <v>843</v>
      </c>
      <c r="KZ4" t="s">
        <v>847</v>
      </c>
      <c r="LA4" t="s">
        <v>856</v>
      </c>
      <c r="LB4" t="s">
        <v>860</v>
      </c>
      <c r="LC4" t="s">
        <v>865</v>
      </c>
      <c r="LD4" t="s">
        <v>283</v>
      </c>
      <c r="LE4" t="s">
        <v>872</v>
      </c>
      <c r="LF4" t="s">
        <v>881</v>
      </c>
      <c r="LG4" t="s">
        <v>886</v>
      </c>
      <c r="LH4" t="s">
        <v>896</v>
      </c>
      <c r="LI4" t="s">
        <v>904</v>
      </c>
      <c r="LJ4" t="s">
        <v>914</v>
      </c>
      <c r="LK4" t="s">
        <v>283</v>
      </c>
      <c r="LL4" t="s">
        <v>918</v>
      </c>
      <c r="LM4" t="s">
        <v>927</v>
      </c>
      <c r="LN4" t="s">
        <v>932</v>
      </c>
      <c r="LO4" t="s">
        <v>939</v>
      </c>
      <c r="LP4" t="s">
        <v>943</v>
      </c>
      <c r="LQ4" t="s">
        <v>951</v>
      </c>
      <c r="LR4" t="s">
        <v>958</v>
      </c>
      <c r="LS4" t="s">
        <v>963</v>
      </c>
      <c r="LT4" t="s">
        <v>973</v>
      </c>
      <c r="LU4" t="s">
        <v>283</v>
      </c>
      <c r="LV4" t="s">
        <v>985</v>
      </c>
      <c r="LW4" t="s">
        <v>995</v>
      </c>
      <c r="LX4" t="s">
        <v>283</v>
      </c>
      <c r="LY4" t="s">
        <v>1006</v>
      </c>
      <c r="LZ4" t="s">
        <v>1010</v>
      </c>
      <c r="MA4" t="s">
        <v>1020</v>
      </c>
      <c r="MB4" t="s">
        <v>1025</v>
      </c>
      <c r="MC4" t="s">
        <v>1035</v>
      </c>
      <c r="MD4" t="s">
        <v>1040</v>
      </c>
      <c r="ME4" t="s">
        <v>283</v>
      </c>
      <c r="MF4" t="s">
        <v>1047</v>
      </c>
      <c r="MG4" t="s">
        <v>1052</v>
      </c>
      <c r="MH4" t="s">
        <v>1062</v>
      </c>
      <c r="MI4" t="s">
        <v>283</v>
      </c>
      <c r="MJ4" t="s">
        <v>1069</v>
      </c>
      <c r="MK4" t="s">
        <v>1072</v>
      </c>
      <c r="ML4" t="s">
        <v>1082</v>
      </c>
      <c r="MM4" t="s">
        <v>283</v>
      </c>
      <c r="MN4" t="s">
        <v>1087</v>
      </c>
      <c r="MO4" t="s">
        <v>1097</v>
      </c>
      <c r="MP4" t="s">
        <v>1106</v>
      </c>
      <c r="MQ4" t="s">
        <v>1116</v>
      </c>
      <c r="MR4" t="s">
        <v>283</v>
      </c>
      <c r="MS4" t="s">
        <v>1128</v>
      </c>
      <c r="MT4" t="s">
        <v>1132</v>
      </c>
      <c r="MU4" t="s">
        <v>1135</v>
      </c>
      <c r="MV4" t="s">
        <v>1145</v>
      </c>
      <c r="MW4" t="s">
        <v>283</v>
      </c>
      <c r="MX4" t="s">
        <v>1150</v>
      </c>
      <c r="MY4" t="s">
        <v>1156</v>
      </c>
      <c r="MZ4" t="s">
        <v>283</v>
      </c>
      <c r="NA4" t="s">
        <v>1162</v>
      </c>
      <c r="NB4" t="s">
        <v>1172</v>
      </c>
      <c r="NC4" t="s">
        <v>1177</v>
      </c>
      <c r="ND4" t="s">
        <v>1184</v>
      </c>
      <c r="NE4" t="s">
        <v>1192</v>
      </c>
      <c r="NF4" t="s">
        <v>1202</v>
      </c>
      <c r="NG4" t="s">
        <v>1212</v>
      </c>
      <c r="NH4" t="s">
        <v>1218</v>
      </c>
      <c r="NI4" t="s">
        <v>1223</v>
      </c>
      <c r="NJ4" t="s">
        <v>283</v>
      </c>
      <c r="NK4" t="s">
        <v>1235</v>
      </c>
      <c r="NL4" t="s">
        <v>1239</v>
      </c>
      <c r="NM4" t="s">
        <v>1248</v>
      </c>
      <c r="NN4" t="s">
        <v>1258</v>
      </c>
      <c r="NO4" t="s">
        <v>1268</v>
      </c>
      <c r="NP4" t="s">
        <v>1271</v>
      </c>
      <c r="NQ4" t="s">
        <v>1275</v>
      </c>
      <c r="NR4" t="s">
        <v>1281</v>
      </c>
      <c r="NS4" t="s">
        <v>283</v>
      </c>
      <c r="NT4" t="s">
        <v>1288</v>
      </c>
      <c r="NU4" t="s">
        <v>1293</v>
      </c>
      <c r="NV4" t="s">
        <v>1303</v>
      </c>
      <c r="NW4" t="s">
        <v>1306</v>
      </c>
      <c r="NX4" t="s">
        <v>1313</v>
      </c>
      <c r="NY4" t="s">
        <v>283</v>
      </c>
      <c r="NZ4" t="s">
        <v>1324</v>
      </c>
      <c r="OA4" t="s">
        <v>1327</v>
      </c>
      <c r="OB4" t="s">
        <v>1332</v>
      </c>
      <c r="OC4" t="s">
        <v>1337</v>
      </c>
      <c r="OD4" t="s">
        <v>1347</v>
      </c>
      <c r="OE4" t="s">
        <v>1357</v>
      </c>
      <c r="OF4" t="s">
        <v>1367</v>
      </c>
      <c r="OG4" t="s">
        <v>283</v>
      </c>
      <c r="OH4" t="s">
        <v>283</v>
      </c>
      <c r="OI4" t="s">
        <v>1372</v>
      </c>
      <c r="OJ4" t="s">
        <v>1381</v>
      </c>
      <c r="OK4" t="s">
        <v>1384</v>
      </c>
      <c r="OL4" t="s">
        <v>1388</v>
      </c>
      <c r="OM4" t="s">
        <v>283</v>
      </c>
      <c r="ON4" t="s">
        <v>1393</v>
      </c>
      <c r="OO4" t="s">
        <v>1397</v>
      </c>
      <c r="OP4" t="s">
        <v>283</v>
      </c>
      <c r="OQ4" t="s">
        <v>283</v>
      </c>
      <c r="OR4" t="s">
        <v>1409</v>
      </c>
      <c r="OS4" t="s">
        <v>1414</v>
      </c>
      <c r="OT4" t="s">
        <v>1422</v>
      </c>
      <c r="OU4" t="s">
        <v>1427</v>
      </c>
      <c r="OV4" t="s">
        <v>1434</v>
      </c>
      <c r="OW4" t="s">
        <v>1444</v>
      </c>
      <c r="OX4" t="s">
        <v>1448</v>
      </c>
      <c r="OY4" t="s">
        <v>1458</v>
      </c>
      <c r="OZ4" t="s">
        <v>1468</v>
      </c>
      <c r="PA4" t="s">
        <v>283</v>
      </c>
      <c r="PB4" t="s">
        <v>1479</v>
      </c>
      <c r="PC4" t="s">
        <v>1484</v>
      </c>
      <c r="PD4" t="s">
        <v>1494</v>
      </c>
      <c r="PE4" t="s">
        <v>1498</v>
      </c>
      <c r="PF4" t="s">
        <v>1502</v>
      </c>
      <c r="PG4" t="s">
        <v>1510</v>
      </c>
      <c r="PH4" t="s">
        <v>283</v>
      </c>
      <c r="PI4" t="s">
        <v>283</v>
      </c>
      <c r="PJ4" t="s">
        <v>1522</v>
      </c>
      <c r="PK4" t="s">
        <v>1525</v>
      </c>
      <c r="PL4" t="s">
        <v>283</v>
      </c>
      <c r="PM4" t="s">
        <v>1535</v>
      </c>
      <c r="PN4" t="s">
        <v>1545</v>
      </c>
      <c r="PO4" t="s">
        <v>1555</v>
      </c>
      <c r="PP4" t="s">
        <v>283</v>
      </c>
      <c r="PQ4" t="s">
        <v>283</v>
      </c>
      <c r="PR4" t="s">
        <v>1563</v>
      </c>
      <c r="PS4" t="s">
        <v>283</v>
      </c>
      <c r="PT4" t="s">
        <v>1567</v>
      </c>
      <c r="PU4" t="s">
        <v>1574</v>
      </c>
      <c r="PV4" t="s">
        <v>1579</v>
      </c>
      <c r="PW4" t="s">
        <v>283</v>
      </c>
      <c r="PX4" t="s">
        <v>1588</v>
      </c>
      <c r="PY4" t="s">
        <v>1598</v>
      </c>
      <c r="PZ4" t="s">
        <v>1601</v>
      </c>
      <c r="QA4" t="s">
        <v>283</v>
      </c>
      <c r="QB4" t="s">
        <v>1607</v>
      </c>
      <c r="QC4" t="s">
        <v>1028</v>
      </c>
      <c r="QD4" t="s">
        <v>283</v>
      </c>
      <c r="QE4" t="s">
        <v>1621</v>
      </c>
      <c r="QF4" t="s">
        <v>1631</v>
      </c>
      <c r="QG4" t="s">
        <v>283</v>
      </c>
      <c r="QH4" t="s">
        <v>1637</v>
      </c>
      <c r="QI4" t="s">
        <v>283</v>
      </c>
      <c r="QJ4" t="s">
        <v>283</v>
      </c>
      <c r="QK4" t="s">
        <v>1642</v>
      </c>
    </row>
    <row r="5" spans="1:453" x14ac:dyDescent="0.3">
      <c r="A5" t="s">
        <v>270</v>
      </c>
      <c r="B5" t="s">
        <v>280</v>
      </c>
      <c r="C5" t="s">
        <v>287</v>
      </c>
      <c r="D5" t="s">
        <v>292</v>
      </c>
      <c r="E5" t="s">
        <v>283</v>
      </c>
      <c r="F5" t="s">
        <v>303</v>
      </c>
      <c r="G5" t="s">
        <v>307</v>
      </c>
      <c r="H5" t="s">
        <v>317</v>
      </c>
      <c r="I5" t="s">
        <v>325</v>
      </c>
      <c r="J5" t="s">
        <v>330</v>
      </c>
      <c r="K5" t="s">
        <v>335</v>
      </c>
      <c r="L5" t="s">
        <v>341</v>
      </c>
      <c r="M5" t="s">
        <v>351</v>
      </c>
      <c r="N5" t="s">
        <v>358</v>
      </c>
      <c r="O5" t="s">
        <v>365</v>
      </c>
      <c r="P5" t="s">
        <v>370</v>
      </c>
      <c r="Q5" t="s">
        <v>283</v>
      </c>
      <c r="R5" t="s">
        <v>376</v>
      </c>
      <c r="S5" t="s">
        <v>283</v>
      </c>
      <c r="T5" t="s">
        <v>389</v>
      </c>
      <c r="U5" t="s">
        <v>283</v>
      </c>
      <c r="V5" t="s">
        <v>394</v>
      </c>
      <c r="W5" t="s">
        <v>283</v>
      </c>
      <c r="X5" t="s">
        <v>283</v>
      </c>
      <c r="Y5" t="s">
        <v>404</v>
      </c>
      <c r="Z5" t="s">
        <v>414</v>
      </c>
      <c r="AA5" t="s">
        <v>424</v>
      </c>
      <c r="AB5" t="s">
        <v>283</v>
      </c>
      <c r="AC5" t="s">
        <v>433</v>
      </c>
      <c r="AD5" t="s">
        <v>443</v>
      </c>
      <c r="AE5" t="s">
        <v>453</v>
      </c>
      <c r="AF5" t="s">
        <v>457</v>
      </c>
      <c r="AG5" t="s">
        <v>283</v>
      </c>
      <c r="AH5" t="s">
        <v>283</v>
      </c>
      <c r="AI5" t="s">
        <v>471</v>
      </c>
      <c r="AJ5" t="s">
        <v>481</v>
      </c>
      <c r="AK5" t="s">
        <v>487</v>
      </c>
      <c r="AL5" t="s">
        <v>494</v>
      </c>
      <c r="AM5" t="s">
        <v>504</v>
      </c>
      <c r="AN5" t="s">
        <v>514</v>
      </c>
      <c r="AO5" t="s">
        <v>524</v>
      </c>
      <c r="AP5" t="s">
        <v>534</v>
      </c>
      <c r="AQ5" t="s">
        <v>283</v>
      </c>
      <c r="AR5" t="s">
        <v>545</v>
      </c>
      <c r="AS5" t="s">
        <v>554</v>
      </c>
      <c r="AT5" t="s">
        <v>564</v>
      </c>
      <c r="AU5" t="s">
        <v>574</v>
      </c>
      <c r="AV5" t="s">
        <v>583</v>
      </c>
      <c r="AW5" t="s">
        <v>593</v>
      </c>
      <c r="AX5" t="s">
        <v>602</v>
      </c>
      <c r="AY5" t="s">
        <v>607</v>
      </c>
      <c r="AZ5" t="s">
        <v>617</v>
      </c>
      <c r="BA5" t="s">
        <v>627</v>
      </c>
      <c r="BB5" t="s">
        <v>632</v>
      </c>
      <c r="BC5" t="s">
        <v>283</v>
      </c>
      <c r="BD5" t="s">
        <v>643</v>
      </c>
      <c r="BE5" t="s">
        <v>653</v>
      </c>
      <c r="BF5" t="s">
        <v>283</v>
      </c>
      <c r="BG5" t="s">
        <v>665</v>
      </c>
      <c r="BH5" t="s">
        <v>675</v>
      </c>
      <c r="BI5" t="s">
        <v>681</v>
      </c>
      <c r="BJ5" t="s">
        <v>691</v>
      </c>
      <c r="BK5" t="s">
        <v>283</v>
      </c>
      <c r="BL5" t="s">
        <v>704</v>
      </c>
      <c r="BM5" t="s">
        <v>283</v>
      </c>
      <c r="BN5" t="s">
        <v>715</v>
      </c>
      <c r="BO5" t="s">
        <v>725</v>
      </c>
      <c r="BP5" t="s">
        <v>732</v>
      </c>
      <c r="BQ5" t="s">
        <v>283</v>
      </c>
      <c r="BR5" t="s">
        <v>741</v>
      </c>
      <c r="BS5" t="s">
        <v>283</v>
      </c>
      <c r="BT5" t="s">
        <v>753</v>
      </c>
      <c r="BU5" t="s">
        <v>763</v>
      </c>
      <c r="BV5" t="s">
        <v>767</v>
      </c>
      <c r="BW5" t="s">
        <v>777</v>
      </c>
      <c r="BX5" t="s">
        <v>787</v>
      </c>
      <c r="BY5" t="s">
        <v>792</v>
      </c>
      <c r="BZ5" t="s">
        <v>797</v>
      </c>
      <c r="CA5" t="s">
        <v>807</v>
      </c>
      <c r="CB5" t="s">
        <v>814</v>
      </c>
      <c r="CC5" t="s">
        <v>824</v>
      </c>
      <c r="CD5" t="s">
        <v>828</v>
      </c>
      <c r="CE5" t="s">
        <v>837</v>
      </c>
      <c r="CF5" t="s">
        <v>844</v>
      </c>
      <c r="CG5" t="s">
        <v>848</v>
      </c>
      <c r="CH5" t="s">
        <v>857</v>
      </c>
      <c r="CI5" t="s">
        <v>861</v>
      </c>
      <c r="CJ5" t="s">
        <v>866</v>
      </c>
      <c r="CK5" t="s">
        <v>283</v>
      </c>
      <c r="CL5" t="s">
        <v>873</v>
      </c>
      <c r="CM5" t="s">
        <v>882</v>
      </c>
      <c r="CN5" t="s">
        <v>887</v>
      </c>
      <c r="CO5" t="s">
        <v>897</v>
      </c>
      <c r="CP5" t="s">
        <v>905</v>
      </c>
      <c r="CQ5" t="s">
        <v>283</v>
      </c>
      <c r="CR5" t="s">
        <v>283</v>
      </c>
      <c r="CS5" t="s">
        <v>919</v>
      </c>
      <c r="CT5" t="s">
        <v>928</v>
      </c>
      <c r="CU5" t="s">
        <v>933</v>
      </c>
      <c r="CV5" t="s">
        <v>940</v>
      </c>
      <c r="CW5" t="s">
        <v>944</v>
      </c>
      <c r="CX5" t="s">
        <v>952</v>
      </c>
      <c r="CY5" t="s">
        <v>959</v>
      </c>
      <c r="CZ5" t="s">
        <v>964</v>
      </c>
      <c r="DA5" t="s">
        <v>974</v>
      </c>
      <c r="DB5" t="s">
        <v>283</v>
      </c>
      <c r="DC5" t="s">
        <v>986</v>
      </c>
      <c r="DD5" t="s">
        <v>996</v>
      </c>
      <c r="DE5" t="s">
        <v>283</v>
      </c>
      <c r="DF5" t="s">
        <v>1007</v>
      </c>
      <c r="DG5" t="s">
        <v>1011</v>
      </c>
      <c r="DH5" t="s">
        <v>1021</v>
      </c>
      <c r="DI5" t="s">
        <v>1026</v>
      </c>
      <c r="DJ5" t="s">
        <v>1036</v>
      </c>
      <c r="DK5" t="s">
        <v>1041</v>
      </c>
      <c r="DL5" t="s">
        <v>283</v>
      </c>
      <c r="DM5" t="s">
        <v>1048</v>
      </c>
      <c r="DN5" t="s">
        <v>1053</v>
      </c>
      <c r="DO5" t="s">
        <v>1063</v>
      </c>
      <c r="DP5" t="s">
        <v>283</v>
      </c>
      <c r="DQ5" t="s">
        <v>283</v>
      </c>
      <c r="DR5" t="s">
        <v>1073</v>
      </c>
      <c r="DS5" t="s">
        <v>1083</v>
      </c>
      <c r="DT5" t="s">
        <v>283</v>
      </c>
      <c r="DU5" t="s">
        <v>1088</v>
      </c>
      <c r="DV5" t="s">
        <v>1098</v>
      </c>
      <c r="DW5" t="s">
        <v>1107</v>
      </c>
      <c r="DX5" t="s">
        <v>1117</v>
      </c>
      <c r="DY5" t="s">
        <v>283</v>
      </c>
      <c r="DZ5" t="s">
        <v>1129</v>
      </c>
      <c r="EA5" t="s">
        <v>283</v>
      </c>
      <c r="EB5" t="s">
        <v>1136</v>
      </c>
      <c r="EC5" t="s">
        <v>283</v>
      </c>
      <c r="ED5" t="s">
        <v>283</v>
      </c>
      <c r="EE5" t="s">
        <v>1151</v>
      </c>
      <c r="EF5" t="s">
        <v>1157</v>
      </c>
      <c r="EG5" t="s">
        <v>283</v>
      </c>
      <c r="EH5" t="s">
        <v>1163</v>
      </c>
      <c r="EI5" t="s">
        <v>1173</v>
      </c>
      <c r="EJ5" t="s">
        <v>1178</v>
      </c>
      <c r="EK5" t="s">
        <v>1185</v>
      </c>
      <c r="EL5" t="s">
        <v>1193</v>
      </c>
      <c r="EM5" t="s">
        <v>1203</v>
      </c>
      <c r="EN5" t="s">
        <v>1213</v>
      </c>
      <c r="EO5" t="s">
        <v>1219</v>
      </c>
      <c r="EP5" t="s">
        <v>1224</v>
      </c>
      <c r="EQ5" t="s">
        <v>283</v>
      </c>
      <c r="ER5" t="s">
        <v>1236</v>
      </c>
      <c r="ES5" t="s">
        <v>1240</v>
      </c>
      <c r="ET5" t="s">
        <v>1249</v>
      </c>
      <c r="EU5" t="s">
        <v>1259</v>
      </c>
      <c r="EV5" t="s">
        <v>283</v>
      </c>
      <c r="EW5" t="s">
        <v>1272</v>
      </c>
      <c r="EX5" t="s">
        <v>1276</v>
      </c>
      <c r="EY5" t="s">
        <v>1282</v>
      </c>
      <c r="EZ5" t="s">
        <v>283</v>
      </c>
      <c r="FA5" t="s">
        <v>1289</v>
      </c>
      <c r="FB5" t="s">
        <v>1294</v>
      </c>
      <c r="FC5" t="s">
        <v>283</v>
      </c>
      <c r="FD5" t="s">
        <v>1307</v>
      </c>
      <c r="FE5" t="s">
        <v>1314</v>
      </c>
      <c r="FF5" t="s">
        <v>283</v>
      </c>
      <c r="FG5" t="s">
        <v>283</v>
      </c>
      <c r="FH5" t="s">
        <v>1328</v>
      </c>
      <c r="FI5" t="s">
        <v>1333</v>
      </c>
      <c r="FJ5" t="s">
        <v>1338</v>
      </c>
      <c r="FK5" t="s">
        <v>1348</v>
      </c>
      <c r="FL5" t="s">
        <v>1358</v>
      </c>
      <c r="FM5" t="s">
        <v>283</v>
      </c>
      <c r="FN5" t="s">
        <v>283</v>
      </c>
      <c r="FO5" t="s">
        <v>283</v>
      </c>
      <c r="FP5" t="s">
        <v>1373</v>
      </c>
      <c r="FQ5" t="s">
        <v>283</v>
      </c>
      <c r="FR5" t="s">
        <v>1385</v>
      </c>
      <c r="FS5" t="s">
        <v>283</v>
      </c>
      <c r="FT5" t="s">
        <v>283</v>
      </c>
      <c r="FU5" t="s">
        <v>1394</v>
      </c>
      <c r="FV5" t="s">
        <v>1398</v>
      </c>
      <c r="FW5" t="s">
        <v>283</v>
      </c>
      <c r="FX5" t="s">
        <v>283</v>
      </c>
      <c r="FY5" t="s">
        <v>1410</v>
      </c>
      <c r="FZ5" t="s">
        <v>1415</v>
      </c>
      <c r="GA5" t="s">
        <v>1423</v>
      </c>
      <c r="GB5" t="s">
        <v>1428</v>
      </c>
      <c r="GC5" t="s">
        <v>1435</v>
      </c>
      <c r="GD5" t="s">
        <v>1445</v>
      </c>
      <c r="GE5" t="s">
        <v>1449</v>
      </c>
      <c r="GF5" t="s">
        <v>1459</v>
      </c>
      <c r="GG5" t="s">
        <v>1469</v>
      </c>
      <c r="GH5" t="s">
        <v>283</v>
      </c>
      <c r="GI5" t="s">
        <v>1480</v>
      </c>
      <c r="GJ5" t="s">
        <v>1485</v>
      </c>
      <c r="GK5" t="s">
        <v>1495</v>
      </c>
      <c r="GL5" t="s">
        <v>1499</v>
      </c>
      <c r="GM5" t="s">
        <v>1503</v>
      </c>
      <c r="GN5" t="s">
        <v>1511</v>
      </c>
      <c r="GO5" t="s">
        <v>283</v>
      </c>
      <c r="GP5" t="s">
        <v>283</v>
      </c>
      <c r="GQ5" t="s">
        <v>283</v>
      </c>
      <c r="GR5" t="s">
        <v>1526</v>
      </c>
      <c r="GS5" t="s">
        <v>283</v>
      </c>
      <c r="GT5" t="s">
        <v>1536</v>
      </c>
      <c r="GU5" t="s">
        <v>1546</v>
      </c>
      <c r="GV5" t="s">
        <v>1556</v>
      </c>
      <c r="GW5" t="s">
        <v>283</v>
      </c>
      <c r="GX5" t="s">
        <v>283</v>
      </c>
      <c r="GY5" t="s">
        <v>283</v>
      </c>
      <c r="GZ5" t="s">
        <v>283</v>
      </c>
      <c r="HA5" t="s">
        <v>1568</v>
      </c>
      <c r="HB5" t="s">
        <v>1575</v>
      </c>
      <c r="HC5" t="s">
        <v>1580</v>
      </c>
      <c r="HD5" t="s">
        <v>283</v>
      </c>
      <c r="HE5" t="s">
        <v>1589</v>
      </c>
      <c r="HF5" t="s">
        <v>283</v>
      </c>
      <c r="HG5" t="s">
        <v>1602</v>
      </c>
      <c r="HH5" t="s">
        <v>283</v>
      </c>
      <c r="HI5" t="s">
        <v>1608</v>
      </c>
      <c r="HJ5" t="s">
        <v>1615</v>
      </c>
      <c r="HK5" t="s">
        <v>283</v>
      </c>
      <c r="HL5" t="s">
        <v>1622</v>
      </c>
      <c r="HM5" t="s">
        <v>1632</v>
      </c>
      <c r="HN5" t="s">
        <v>283</v>
      </c>
      <c r="HO5" t="s">
        <v>283</v>
      </c>
      <c r="HP5" t="s">
        <v>283</v>
      </c>
      <c r="HQ5" t="s">
        <v>283</v>
      </c>
      <c r="HR5" t="s">
        <v>1643</v>
      </c>
      <c r="HT5" t="s">
        <v>270</v>
      </c>
      <c r="HU5" t="s">
        <v>280</v>
      </c>
      <c r="HV5" t="s">
        <v>287</v>
      </c>
      <c r="HW5" t="s">
        <v>292</v>
      </c>
      <c r="HX5" t="s">
        <v>283</v>
      </c>
      <c r="HY5" t="s">
        <v>303</v>
      </c>
      <c r="HZ5" t="s">
        <v>307</v>
      </c>
      <c r="IA5" t="s">
        <v>317</v>
      </c>
      <c r="IB5" t="s">
        <v>325</v>
      </c>
      <c r="IC5" t="s">
        <v>330</v>
      </c>
      <c r="ID5" t="s">
        <v>335</v>
      </c>
      <c r="IE5" t="s">
        <v>341</v>
      </c>
      <c r="IF5" t="s">
        <v>351</v>
      </c>
      <c r="IG5" t="s">
        <v>358</v>
      </c>
      <c r="IH5" t="s">
        <v>365</v>
      </c>
      <c r="II5" t="s">
        <v>370</v>
      </c>
      <c r="IJ5" t="s">
        <v>283</v>
      </c>
      <c r="IK5" t="s">
        <v>376</v>
      </c>
      <c r="IL5" t="s">
        <v>283</v>
      </c>
      <c r="IM5" t="s">
        <v>389</v>
      </c>
      <c r="IN5" t="s">
        <v>283</v>
      </c>
      <c r="IO5" t="s">
        <v>394</v>
      </c>
      <c r="IP5" t="s">
        <v>283</v>
      </c>
      <c r="IQ5" t="s">
        <v>283</v>
      </c>
      <c r="IR5" t="s">
        <v>404</v>
      </c>
      <c r="IS5" t="s">
        <v>414</v>
      </c>
      <c r="IT5" t="s">
        <v>424</v>
      </c>
      <c r="IU5" t="s">
        <v>283</v>
      </c>
      <c r="IV5" t="s">
        <v>433</v>
      </c>
      <c r="IW5" t="s">
        <v>443</v>
      </c>
      <c r="IX5" t="s">
        <v>453</v>
      </c>
      <c r="IY5" t="s">
        <v>457</v>
      </c>
      <c r="IZ5" t="s">
        <v>283</v>
      </c>
      <c r="JA5" t="s">
        <v>283</v>
      </c>
      <c r="JB5" t="s">
        <v>471</v>
      </c>
      <c r="JC5" t="s">
        <v>481</v>
      </c>
      <c r="JD5" t="s">
        <v>487</v>
      </c>
      <c r="JE5" t="s">
        <v>494</v>
      </c>
      <c r="JF5" t="s">
        <v>504</v>
      </c>
      <c r="JG5" t="s">
        <v>514</v>
      </c>
      <c r="JH5" t="s">
        <v>524</v>
      </c>
      <c r="JI5" t="s">
        <v>534</v>
      </c>
      <c r="JJ5" t="s">
        <v>283</v>
      </c>
      <c r="JK5" t="s">
        <v>545</v>
      </c>
      <c r="JL5" t="s">
        <v>554</v>
      </c>
      <c r="JM5" t="s">
        <v>564</v>
      </c>
      <c r="JN5" t="s">
        <v>574</v>
      </c>
      <c r="JO5" t="s">
        <v>583</v>
      </c>
      <c r="JP5" t="s">
        <v>593</v>
      </c>
      <c r="JQ5" t="s">
        <v>602</v>
      </c>
      <c r="JR5" t="s">
        <v>607</v>
      </c>
      <c r="JS5" t="s">
        <v>617</v>
      </c>
      <c r="JT5" t="s">
        <v>627</v>
      </c>
      <c r="JU5" t="s">
        <v>632</v>
      </c>
      <c r="JV5" t="s">
        <v>283</v>
      </c>
      <c r="JW5" t="s">
        <v>643</v>
      </c>
      <c r="JX5" t="s">
        <v>653</v>
      </c>
      <c r="JY5" t="s">
        <v>283</v>
      </c>
      <c r="JZ5" t="s">
        <v>665</v>
      </c>
      <c r="KA5" t="s">
        <v>675</v>
      </c>
      <c r="KB5" t="s">
        <v>681</v>
      </c>
      <c r="KC5" t="s">
        <v>691</v>
      </c>
      <c r="KD5" t="s">
        <v>283</v>
      </c>
      <c r="KE5" t="s">
        <v>704</v>
      </c>
      <c r="KF5" t="s">
        <v>283</v>
      </c>
      <c r="KG5" t="s">
        <v>715</v>
      </c>
      <c r="KH5" t="s">
        <v>725</v>
      </c>
      <c r="KI5" t="s">
        <v>732</v>
      </c>
      <c r="KJ5" t="s">
        <v>283</v>
      </c>
      <c r="KK5" t="s">
        <v>741</v>
      </c>
      <c r="KL5" t="s">
        <v>283</v>
      </c>
      <c r="KM5" t="s">
        <v>753</v>
      </c>
      <c r="KN5" t="s">
        <v>763</v>
      </c>
      <c r="KO5" t="s">
        <v>767</v>
      </c>
      <c r="KP5" t="s">
        <v>777</v>
      </c>
      <c r="KQ5" t="s">
        <v>787</v>
      </c>
      <c r="KR5" t="s">
        <v>792</v>
      </c>
      <c r="KS5" t="s">
        <v>797</v>
      </c>
      <c r="KT5" t="s">
        <v>807</v>
      </c>
      <c r="KU5" t="s">
        <v>814</v>
      </c>
      <c r="KV5" t="s">
        <v>824</v>
      </c>
      <c r="KW5" t="s">
        <v>828</v>
      </c>
      <c r="KX5" t="s">
        <v>837</v>
      </c>
      <c r="KY5" t="s">
        <v>844</v>
      </c>
      <c r="KZ5" t="s">
        <v>848</v>
      </c>
      <c r="LA5" t="s">
        <v>857</v>
      </c>
      <c r="LB5" t="s">
        <v>861</v>
      </c>
      <c r="LC5" t="s">
        <v>866</v>
      </c>
      <c r="LD5" t="s">
        <v>283</v>
      </c>
      <c r="LE5" t="s">
        <v>873</v>
      </c>
      <c r="LF5" t="s">
        <v>882</v>
      </c>
      <c r="LG5" t="s">
        <v>887</v>
      </c>
      <c r="LH5" t="s">
        <v>897</v>
      </c>
      <c r="LI5" t="s">
        <v>905</v>
      </c>
      <c r="LJ5" t="s">
        <v>283</v>
      </c>
      <c r="LK5" t="s">
        <v>283</v>
      </c>
      <c r="LL5" t="s">
        <v>919</v>
      </c>
      <c r="LM5" t="s">
        <v>928</v>
      </c>
      <c r="LN5" t="s">
        <v>933</v>
      </c>
      <c r="LO5" t="s">
        <v>940</v>
      </c>
      <c r="LP5" t="s">
        <v>944</v>
      </c>
      <c r="LQ5" t="s">
        <v>952</v>
      </c>
      <c r="LR5" t="s">
        <v>959</v>
      </c>
      <c r="LS5" t="s">
        <v>964</v>
      </c>
      <c r="LT5" t="s">
        <v>974</v>
      </c>
      <c r="LU5" t="s">
        <v>283</v>
      </c>
      <c r="LV5" t="s">
        <v>986</v>
      </c>
      <c r="LW5" t="s">
        <v>996</v>
      </c>
      <c r="LX5" t="s">
        <v>283</v>
      </c>
      <c r="LY5" t="s">
        <v>1007</v>
      </c>
      <c r="LZ5" t="s">
        <v>1011</v>
      </c>
      <c r="MA5" t="s">
        <v>1021</v>
      </c>
      <c r="MB5" t="s">
        <v>1026</v>
      </c>
      <c r="MC5" t="s">
        <v>1036</v>
      </c>
      <c r="MD5" t="s">
        <v>1041</v>
      </c>
      <c r="ME5" t="s">
        <v>283</v>
      </c>
      <c r="MF5" t="s">
        <v>1048</v>
      </c>
      <c r="MG5" t="s">
        <v>1053</v>
      </c>
      <c r="MH5" t="s">
        <v>1063</v>
      </c>
      <c r="MI5" t="s">
        <v>283</v>
      </c>
      <c r="MJ5" t="s">
        <v>283</v>
      </c>
      <c r="MK5" t="s">
        <v>1073</v>
      </c>
      <c r="ML5" t="s">
        <v>1083</v>
      </c>
      <c r="MM5" t="s">
        <v>283</v>
      </c>
      <c r="MN5" t="s">
        <v>1088</v>
      </c>
      <c r="MO5" t="s">
        <v>1098</v>
      </c>
      <c r="MP5" t="s">
        <v>1107</v>
      </c>
      <c r="MQ5" t="s">
        <v>1117</v>
      </c>
      <c r="MR5" t="s">
        <v>283</v>
      </c>
      <c r="MS5" t="s">
        <v>1129</v>
      </c>
      <c r="MT5" t="s">
        <v>283</v>
      </c>
      <c r="MU5" t="s">
        <v>1136</v>
      </c>
      <c r="MV5" t="s">
        <v>283</v>
      </c>
      <c r="MW5" t="s">
        <v>283</v>
      </c>
      <c r="MX5" t="s">
        <v>1151</v>
      </c>
      <c r="MY5" t="s">
        <v>1157</v>
      </c>
      <c r="MZ5" t="s">
        <v>283</v>
      </c>
      <c r="NA5" t="s">
        <v>1163</v>
      </c>
      <c r="NB5" t="s">
        <v>1173</v>
      </c>
      <c r="NC5" t="s">
        <v>1178</v>
      </c>
      <c r="ND5" t="s">
        <v>1185</v>
      </c>
      <c r="NE5" t="s">
        <v>1193</v>
      </c>
      <c r="NF5" t="s">
        <v>1203</v>
      </c>
      <c r="NG5" t="s">
        <v>1213</v>
      </c>
      <c r="NH5" t="s">
        <v>1219</v>
      </c>
      <c r="NI5" t="s">
        <v>1224</v>
      </c>
      <c r="NJ5" t="s">
        <v>283</v>
      </c>
      <c r="NK5" t="s">
        <v>1236</v>
      </c>
      <c r="NL5" t="s">
        <v>1240</v>
      </c>
      <c r="NM5" t="s">
        <v>1249</v>
      </c>
      <c r="NN5" t="s">
        <v>1259</v>
      </c>
      <c r="NO5" t="s">
        <v>283</v>
      </c>
      <c r="NP5" t="s">
        <v>1272</v>
      </c>
      <c r="NQ5" t="s">
        <v>1276</v>
      </c>
      <c r="NR5" t="s">
        <v>1282</v>
      </c>
      <c r="NS5" t="s">
        <v>283</v>
      </c>
      <c r="NT5" t="s">
        <v>1289</v>
      </c>
      <c r="NU5" t="s">
        <v>1294</v>
      </c>
      <c r="NV5" t="s">
        <v>283</v>
      </c>
      <c r="NW5" t="s">
        <v>1307</v>
      </c>
      <c r="NX5" t="s">
        <v>1314</v>
      </c>
      <c r="NY5" t="s">
        <v>283</v>
      </c>
      <c r="NZ5" t="s">
        <v>283</v>
      </c>
      <c r="OA5" t="s">
        <v>1328</v>
      </c>
      <c r="OB5" t="s">
        <v>1333</v>
      </c>
      <c r="OC5" t="s">
        <v>1338</v>
      </c>
      <c r="OD5" t="s">
        <v>1348</v>
      </c>
      <c r="OE5" t="s">
        <v>1358</v>
      </c>
      <c r="OF5" t="s">
        <v>283</v>
      </c>
      <c r="OG5" t="s">
        <v>283</v>
      </c>
      <c r="OH5" t="s">
        <v>283</v>
      </c>
      <c r="OI5" t="s">
        <v>1373</v>
      </c>
      <c r="OJ5" t="s">
        <v>283</v>
      </c>
      <c r="OK5" t="s">
        <v>1385</v>
      </c>
      <c r="OL5" t="s">
        <v>283</v>
      </c>
      <c r="OM5" t="s">
        <v>283</v>
      </c>
      <c r="ON5" t="s">
        <v>1394</v>
      </c>
      <c r="OO5" t="s">
        <v>1398</v>
      </c>
      <c r="OP5" t="s">
        <v>283</v>
      </c>
      <c r="OQ5" t="s">
        <v>283</v>
      </c>
      <c r="OR5" t="s">
        <v>1410</v>
      </c>
      <c r="OS5" t="s">
        <v>1415</v>
      </c>
      <c r="OT5" t="s">
        <v>1423</v>
      </c>
      <c r="OU5" t="s">
        <v>1428</v>
      </c>
      <c r="OV5" t="s">
        <v>1435</v>
      </c>
      <c r="OW5" t="s">
        <v>1445</v>
      </c>
      <c r="OX5" t="s">
        <v>1449</v>
      </c>
      <c r="OY5" t="s">
        <v>1459</v>
      </c>
      <c r="OZ5" t="s">
        <v>1469</v>
      </c>
      <c r="PA5" t="s">
        <v>283</v>
      </c>
      <c r="PB5" t="s">
        <v>1480</v>
      </c>
      <c r="PC5" t="s">
        <v>1485</v>
      </c>
      <c r="PD5" t="s">
        <v>1495</v>
      </c>
      <c r="PE5" t="s">
        <v>1499</v>
      </c>
      <c r="PF5" t="s">
        <v>1503</v>
      </c>
      <c r="PG5" t="s">
        <v>1511</v>
      </c>
      <c r="PH5" t="s">
        <v>283</v>
      </c>
      <c r="PI5" t="s">
        <v>283</v>
      </c>
      <c r="PJ5" t="s">
        <v>283</v>
      </c>
      <c r="PK5" t="s">
        <v>1526</v>
      </c>
      <c r="PL5" t="s">
        <v>283</v>
      </c>
      <c r="PM5" t="s">
        <v>1536</v>
      </c>
      <c r="PN5" t="s">
        <v>1546</v>
      </c>
      <c r="PO5" t="s">
        <v>1556</v>
      </c>
      <c r="PP5" t="s">
        <v>283</v>
      </c>
      <c r="PQ5" t="s">
        <v>283</v>
      </c>
      <c r="PR5" t="s">
        <v>283</v>
      </c>
      <c r="PS5" t="s">
        <v>283</v>
      </c>
      <c r="PT5" t="s">
        <v>1568</v>
      </c>
      <c r="PU5" t="s">
        <v>1575</v>
      </c>
      <c r="PV5" t="s">
        <v>1580</v>
      </c>
      <c r="PW5" t="s">
        <v>283</v>
      </c>
      <c r="PX5" t="s">
        <v>1589</v>
      </c>
      <c r="PY5" t="s">
        <v>283</v>
      </c>
      <c r="PZ5" t="s">
        <v>1602</v>
      </c>
      <c r="QA5" t="s">
        <v>283</v>
      </c>
      <c r="QB5" t="s">
        <v>1608</v>
      </c>
      <c r="QC5" t="s">
        <v>1615</v>
      </c>
      <c r="QD5" t="s">
        <v>283</v>
      </c>
      <c r="QE5" t="s">
        <v>1622</v>
      </c>
      <c r="QF5" t="s">
        <v>1632</v>
      </c>
      <c r="QG5" t="s">
        <v>283</v>
      </c>
      <c r="QH5" t="s">
        <v>283</v>
      </c>
      <c r="QI5" t="s">
        <v>283</v>
      </c>
      <c r="QJ5" t="s">
        <v>283</v>
      </c>
      <c r="QK5" t="s">
        <v>1643</v>
      </c>
    </row>
    <row r="6" spans="1:453" x14ac:dyDescent="0.3">
      <c r="A6" t="s">
        <v>271</v>
      </c>
      <c r="B6" t="s">
        <v>281</v>
      </c>
      <c r="C6" t="s">
        <v>288</v>
      </c>
      <c r="D6" t="s">
        <v>293</v>
      </c>
      <c r="E6" t="s">
        <v>283</v>
      </c>
      <c r="F6" t="s">
        <v>283</v>
      </c>
      <c r="G6" t="s">
        <v>308</v>
      </c>
      <c r="H6" t="s">
        <v>318</v>
      </c>
      <c r="I6" t="s">
        <v>326</v>
      </c>
      <c r="J6" t="s">
        <v>331</v>
      </c>
      <c r="K6" t="s">
        <v>336</v>
      </c>
      <c r="L6" t="s">
        <v>342</v>
      </c>
      <c r="M6" t="s">
        <v>352</v>
      </c>
      <c r="N6" t="s">
        <v>359</v>
      </c>
      <c r="O6" t="s">
        <v>366</v>
      </c>
      <c r="P6" t="s">
        <v>283</v>
      </c>
      <c r="Q6" t="s">
        <v>283</v>
      </c>
      <c r="R6" t="s">
        <v>377</v>
      </c>
      <c r="S6" t="s">
        <v>283</v>
      </c>
      <c r="T6" t="s">
        <v>283</v>
      </c>
      <c r="U6" t="s">
        <v>283</v>
      </c>
      <c r="V6" t="s">
        <v>283</v>
      </c>
      <c r="W6" t="s">
        <v>283</v>
      </c>
      <c r="X6" t="s">
        <v>283</v>
      </c>
      <c r="Y6" t="s">
        <v>405</v>
      </c>
      <c r="Z6" t="s">
        <v>415</v>
      </c>
      <c r="AA6" t="s">
        <v>425</v>
      </c>
      <c r="AB6" t="s">
        <v>283</v>
      </c>
      <c r="AC6" t="s">
        <v>434</v>
      </c>
      <c r="AD6" t="s">
        <v>444</v>
      </c>
      <c r="AE6" t="s">
        <v>283</v>
      </c>
      <c r="AF6" t="s">
        <v>458</v>
      </c>
      <c r="AG6" t="s">
        <v>283</v>
      </c>
      <c r="AH6" t="s">
        <v>283</v>
      </c>
      <c r="AI6" t="s">
        <v>472</v>
      </c>
      <c r="AJ6" t="s">
        <v>482</v>
      </c>
      <c r="AK6" t="s">
        <v>488</v>
      </c>
      <c r="AL6" t="s">
        <v>495</v>
      </c>
      <c r="AM6" t="s">
        <v>505</v>
      </c>
      <c r="AN6" t="s">
        <v>515</v>
      </c>
      <c r="AO6" t="s">
        <v>525</v>
      </c>
      <c r="AP6" t="s">
        <v>535</v>
      </c>
      <c r="AQ6" t="s">
        <v>283</v>
      </c>
      <c r="AR6" t="s">
        <v>546</v>
      </c>
      <c r="AS6" t="s">
        <v>555</v>
      </c>
      <c r="AT6" t="s">
        <v>565</v>
      </c>
      <c r="AU6" t="s">
        <v>575</v>
      </c>
      <c r="AV6" t="s">
        <v>584</v>
      </c>
      <c r="AW6" t="s">
        <v>594</v>
      </c>
      <c r="AX6" t="s">
        <v>603</v>
      </c>
      <c r="AY6" t="s">
        <v>608</v>
      </c>
      <c r="AZ6" t="s">
        <v>618</v>
      </c>
      <c r="BA6" t="s">
        <v>628</v>
      </c>
      <c r="BB6" t="s">
        <v>633</v>
      </c>
      <c r="BC6" t="s">
        <v>283</v>
      </c>
      <c r="BD6" t="s">
        <v>644</v>
      </c>
      <c r="BE6" t="s">
        <v>654</v>
      </c>
      <c r="BF6" t="s">
        <v>283</v>
      </c>
      <c r="BG6" t="s">
        <v>666</v>
      </c>
      <c r="BH6" t="s">
        <v>676</v>
      </c>
      <c r="BI6" t="s">
        <v>682</v>
      </c>
      <c r="BJ6" t="s">
        <v>692</v>
      </c>
      <c r="BK6" t="s">
        <v>283</v>
      </c>
      <c r="BL6" t="s">
        <v>705</v>
      </c>
      <c r="BM6" t="s">
        <v>283</v>
      </c>
      <c r="BN6" t="s">
        <v>716</v>
      </c>
      <c r="BO6" t="s">
        <v>726</v>
      </c>
      <c r="BP6" t="s">
        <v>733</v>
      </c>
      <c r="BQ6" t="s">
        <v>283</v>
      </c>
      <c r="BR6" t="s">
        <v>742</v>
      </c>
      <c r="BS6" t="s">
        <v>283</v>
      </c>
      <c r="BT6" t="s">
        <v>754</v>
      </c>
      <c r="BU6" t="s">
        <v>283</v>
      </c>
      <c r="BV6" t="s">
        <v>768</v>
      </c>
      <c r="BW6" t="s">
        <v>778</v>
      </c>
      <c r="BX6" t="s">
        <v>788</v>
      </c>
      <c r="BY6" t="s">
        <v>793</v>
      </c>
      <c r="BZ6" t="s">
        <v>798</v>
      </c>
      <c r="CA6" t="s">
        <v>808</v>
      </c>
      <c r="CB6" t="s">
        <v>815</v>
      </c>
      <c r="CC6" t="s">
        <v>283</v>
      </c>
      <c r="CD6" t="s">
        <v>829</v>
      </c>
      <c r="CE6" t="s">
        <v>838</v>
      </c>
      <c r="CF6" t="s">
        <v>283</v>
      </c>
      <c r="CG6" t="s">
        <v>849</v>
      </c>
      <c r="CH6" t="s">
        <v>283</v>
      </c>
      <c r="CI6" t="s">
        <v>862</v>
      </c>
      <c r="CJ6" t="s">
        <v>867</v>
      </c>
      <c r="CK6" t="s">
        <v>283</v>
      </c>
      <c r="CL6" t="s">
        <v>874</v>
      </c>
      <c r="CM6" t="s">
        <v>883</v>
      </c>
      <c r="CN6" t="s">
        <v>888</v>
      </c>
      <c r="CO6" t="s">
        <v>898</v>
      </c>
      <c r="CP6" t="s">
        <v>906</v>
      </c>
      <c r="CQ6" t="s">
        <v>283</v>
      </c>
      <c r="CR6" t="s">
        <v>283</v>
      </c>
      <c r="CS6" t="s">
        <v>920</v>
      </c>
      <c r="CT6" t="s">
        <v>929</v>
      </c>
      <c r="CU6" t="s">
        <v>934</v>
      </c>
      <c r="CV6" t="s">
        <v>283</v>
      </c>
      <c r="CW6" t="s">
        <v>945</v>
      </c>
      <c r="CX6" t="s">
        <v>953</v>
      </c>
      <c r="CY6" t="s">
        <v>960</v>
      </c>
      <c r="CZ6" t="s">
        <v>965</v>
      </c>
      <c r="DA6" t="s">
        <v>975</v>
      </c>
      <c r="DB6" t="s">
        <v>283</v>
      </c>
      <c r="DC6" t="s">
        <v>987</v>
      </c>
      <c r="DD6" t="s">
        <v>997</v>
      </c>
      <c r="DE6" t="s">
        <v>283</v>
      </c>
      <c r="DF6" t="s">
        <v>283</v>
      </c>
      <c r="DG6" t="s">
        <v>1012</v>
      </c>
      <c r="DH6" t="s">
        <v>1022</v>
      </c>
      <c r="DI6" t="s">
        <v>1027</v>
      </c>
      <c r="DJ6" t="s">
        <v>1037</v>
      </c>
      <c r="DK6" t="s">
        <v>1042</v>
      </c>
      <c r="DL6" t="s">
        <v>283</v>
      </c>
      <c r="DM6" t="s">
        <v>1049</v>
      </c>
      <c r="DN6" t="s">
        <v>1054</v>
      </c>
      <c r="DO6" t="s">
        <v>1064</v>
      </c>
      <c r="DP6" t="s">
        <v>283</v>
      </c>
      <c r="DQ6" t="s">
        <v>283</v>
      </c>
      <c r="DR6" t="s">
        <v>1074</v>
      </c>
      <c r="DS6" t="s">
        <v>283</v>
      </c>
      <c r="DT6" t="s">
        <v>283</v>
      </c>
      <c r="DU6" t="s">
        <v>1089</v>
      </c>
      <c r="DV6" t="s">
        <v>1099</v>
      </c>
      <c r="DW6" t="s">
        <v>1108</v>
      </c>
      <c r="DX6" t="s">
        <v>1118</v>
      </c>
      <c r="DY6" t="s">
        <v>283</v>
      </c>
      <c r="DZ6" t="s">
        <v>283</v>
      </c>
      <c r="EA6" t="s">
        <v>283</v>
      </c>
      <c r="EB6" t="s">
        <v>1137</v>
      </c>
      <c r="EC6" t="s">
        <v>283</v>
      </c>
      <c r="ED6" t="s">
        <v>283</v>
      </c>
      <c r="EE6" t="s">
        <v>1152</v>
      </c>
      <c r="EF6" t="s">
        <v>1158</v>
      </c>
      <c r="EG6" t="s">
        <v>283</v>
      </c>
      <c r="EH6" t="s">
        <v>1164</v>
      </c>
      <c r="EI6" t="s">
        <v>1174</v>
      </c>
      <c r="EJ6" t="s">
        <v>1179</v>
      </c>
      <c r="EK6" t="s">
        <v>1186</v>
      </c>
      <c r="EL6" t="s">
        <v>1194</v>
      </c>
      <c r="EM6" t="s">
        <v>1204</v>
      </c>
      <c r="EN6" t="s">
        <v>1214</v>
      </c>
      <c r="EO6" t="s">
        <v>1220</v>
      </c>
      <c r="EP6" t="s">
        <v>1225</v>
      </c>
      <c r="EQ6" t="s">
        <v>283</v>
      </c>
      <c r="ER6" t="s">
        <v>283</v>
      </c>
      <c r="ES6" t="s">
        <v>1241</v>
      </c>
      <c r="ET6" t="s">
        <v>1250</v>
      </c>
      <c r="EU6" t="s">
        <v>1260</v>
      </c>
      <c r="EV6" t="s">
        <v>283</v>
      </c>
      <c r="EW6" t="s">
        <v>283</v>
      </c>
      <c r="EX6" t="s">
        <v>1277</v>
      </c>
      <c r="EY6" t="s">
        <v>1283</v>
      </c>
      <c r="EZ6" t="s">
        <v>283</v>
      </c>
      <c r="FA6" t="s">
        <v>1290</v>
      </c>
      <c r="FB6" t="s">
        <v>1295</v>
      </c>
      <c r="FC6" t="s">
        <v>283</v>
      </c>
      <c r="FD6" t="s">
        <v>1308</v>
      </c>
      <c r="FE6" t="s">
        <v>1315</v>
      </c>
      <c r="FF6" t="s">
        <v>283</v>
      </c>
      <c r="FG6" t="s">
        <v>283</v>
      </c>
      <c r="FH6" t="s">
        <v>1329</v>
      </c>
      <c r="FI6" t="s">
        <v>1334</v>
      </c>
      <c r="FJ6" t="s">
        <v>1339</v>
      </c>
      <c r="FK6" t="s">
        <v>1349</v>
      </c>
      <c r="FL6" t="s">
        <v>1359</v>
      </c>
      <c r="FM6" t="s">
        <v>283</v>
      </c>
      <c r="FN6" t="s">
        <v>283</v>
      </c>
      <c r="FO6" t="s">
        <v>283</v>
      </c>
      <c r="FP6" t="s">
        <v>1374</v>
      </c>
      <c r="FQ6" t="s">
        <v>283</v>
      </c>
      <c r="FR6" t="s">
        <v>283</v>
      </c>
      <c r="FS6" t="s">
        <v>283</v>
      </c>
      <c r="FT6" t="s">
        <v>283</v>
      </c>
      <c r="FU6" t="s">
        <v>283</v>
      </c>
      <c r="FV6" t="s">
        <v>1399</v>
      </c>
      <c r="FW6" t="s">
        <v>283</v>
      </c>
      <c r="FX6" t="s">
        <v>283</v>
      </c>
      <c r="FY6" t="s">
        <v>1411</v>
      </c>
      <c r="FZ6" t="s">
        <v>1416</v>
      </c>
      <c r="GA6" t="s">
        <v>1424</v>
      </c>
      <c r="GB6" t="s">
        <v>1429</v>
      </c>
      <c r="GC6" t="s">
        <v>1436</v>
      </c>
      <c r="GD6" t="s">
        <v>283</v>
      </c>
      <c r="GE6" t="s">
        <v>1450</v>
      </c>
      <c r="GF6" t="s">
        <v>1460</v>
      </c>
      <c r="GG6" t="s">
        <v>1470</v>
      </c>
      <c r="GH6" t="s">
        <v>283</v>
      </c>
      <c r="GI6" t="s">
        <v>1481</v>
      </c>
      <c r="GJ6" t="s">
        <v>1486</v>
      </c>
      <c r="GK6" t="s">
        <v>283</v>
      </c>
      <c r="GL6" t="s">
        <v>283</v>
      </c>
      <c r="GM6" t="s">
        <v>1504</v>
      </c>
      <c r="GN6" t="s">
        <v>1512</v>
      </c>
      <c r="GO6" t="s">
        <v>283</v>
      </c>
      <c r="GP6" t="s">
        <v>283</v>
      </c>
      <c r="GQ6" t="s">
        <v>283</v>
      </c>
      <c r="GR6" t="s">
        <v>1527</v>
      </c>
      <c r="GS6" t="s">
        <v>283</v>
      </c>
      <c r="GT6" t="s">
        <v>1537</v>
      </c>
      <c r="GU6" t="s">
        <v>1547</v>
      </c>
      <c r="GV6" t="s">
        <v>1557</v>
      </c>
      <c r="GW6" t="s">
        <v>283</v>
      </c>
      <c r="GX6" t="s">
        <v>283</v>
      </c>
      <c r="GY6" t="s">
        <v>283</v>
      </c>
      <c r="GZ6" t="s">
        <v>283</v>
      </c>
      <c r="HA6" t="s">
        <v>1569</v>
      </c>
      <c r="HB6" t="s">
        <v>1576</v>
      </c>
      <c r="HC6" t="s">
        <v>1581</v>
      </c>
      <c r="HD6" t="s">
        <v>283</v>
      </c>
      <c r="HE6" t="s">
        <v>1590</v>
      </c>
      <c r="HF6" t="s">
        <v>283</v>
      </c>
      <c r="HG6" t="s">
        <v>1603</v>
      </c>
      <c r="HH6" t="s">
        <v>283</v>
      </c>
      <c r="HI6" t="s">
        <v>1609</v>
      </c>
      <c r="HJ6" t="s">
        <v>1616</v>
      </c>
      <c r="HK6" t="s">
        <v>283</v>
      </c>
      <c r="HL6" t="s">
        <v>1623</v>
      </c>
      <c r="HM6" t="s">
        <v>283</v>
      </c>
      <c r="HN6" t="s">
        <v>283</v>
      </c>
      <c r="HO6" t="s">
        <v>283</v>
      </c>
      <c r="HP6" t="s">
        <v>283</v>
      </c>
      <c r="HQ6" t="s">
        <v>283</v>
      </c>
      <c r="HR6" t="s">
        <v>283</v>
      </c>
      <c r="HT6" t="s">
        <v>271</v>
      </c>
      <c r="HU6" t="s">
        <v>281</v>
      </c>
      <c r="HV6" t="s">
        <v>288</v>
      </c>
      <c r="HW6" t="s">
        <v>293</v>
      </c>
      <c r="HX6" t="s">
        <v>283</v>
      </c>
      <c r="HY6" t="s">
        <v>283</v>
      </c>
      <c r="HZ6" t="s">
        <v>308</v>
      </c>
      <c r="IA6" t="s">
        <v>318</v>
      </c>
      <c r="IB6" t="s">
        <v>326</v>
      </c>
      <c r="IC6" t="s">
        <v>331</v>
      </c>
      <c r="ID6" t="s">
        <v>336</v>
      </c>
      <c r="IE6" t="s">
        <v>342</v>
      </c>
      <c r="IF6" t="s">
        <v>352</v>
      </c>
      <c r="IG6" t="s">
        <v>359</v>
      </c>
      <c r="IH6" t="s">
        <v>366</v>
      </c>
      <c r="II6" t="s">
        <v>283</v>
      </c>
      <c r="IJ6" t="s">
        <v>283</v>
      </c>
      <c r="IK6" t="s">
        <v>377</v>
      </c>
      <c r="IL6" t="s">
        <v>283</v>
      </c>
      <c r="IM6" t="s">
        <v>283</v>
      </c>
      <c r="IN6" t="s">
        <v>283</v>
      </c>
      <c r="IO6" t="s">
        <v>283</v>
      </c>
      <c r="IP6" t="s">
        <v>283</v>
      </c>
      <c r="IQ6" t="s">
        <v>283</v>
      </c>
      <c r="IR6" t="s">
        <v>405</v>
      </c>
      <c r="IS6" t="s">
        <v>415</v>
      </c>
      <c r="IT6" t="s">
        <v>425</v>
      </c>
      <c r="IU6" t="s">
        <v>283</v>
      </c>
      <c r="IV6" t="s">
        <v>434</v>
      </c>
      <c r="IW6" t="s">
        <v>444</v>
      </c>
      <c r="IX6" t="s">
        <v>283</v>
      </c>
      <c r="IY6" t="s">
        <v>458</v>
      </c>
      <c r="IZ6" t="s">
        <v>283</v>
      </c>
      <c r="JA6" t="s">
        <v>283</v>
      </c>
      <c r="JB6" t="s">
        <v>472</v>
      </c>
      <c r="JC6" t="s">
        <v>482</v>
      </c>
      <c r="JD6" t="s">
        <v>488</v>
      </c>
      <c r="JE6" t="s">
        <v>495</v>
      </c>
      <c r="JF6" t="s">
        <v>505</v>
      </c>
      <c r="JG6" t="s">
        <v>515</v>
      </c>
      <c r="JH6" t="s">
        <v>525</v>
      </c>
      <c r="JI6" t="s">
        <v>535</v>
      </c>
      <c r="JJ6" t="s">
        <v>283</v>
      </c>
      <c r="JK6" t="s">
        <v>546</v>
      </c>
      <c r="JL6" t="s">
        <v>555</v>
      </c>
      <c r="JM6" t="s">
        <v>565</v>
      </c>
      <c r="JN6" t="s">
        <v>575</v>
      </c>
      <c r="JO6" t="s">
        <v>584</v>
      </c>
      <c r="JP6" t="s">
        <v>594</v>
      </c>
      <c r="JQ6" t="s">
        <v>603</v>
      </c>
      <c r="JR6" t="s">
        <v>608</v>
      </c>
      <c r="JS6" t="s">
        <v>618</v>
      </c>
      <c r="JT6" t="s">
        <v>628</v>
      </c>
      <c r="JU6" t="s">
        <v>633</v>
      </c>
      <c r="JV6" t="s">
        <v>283</v>
      </c>
      <c r="JW6" t="s">
        <v>644</v>
      </c>
      <c r="JX6" t="s">
        <v>654</v>
      </c>
      <c r="JY6" t="s">
        <v>283</v>
      </c>
      <c r="JZ6" t="s">
        <v>666</v>
      </c>
      <c r="KA6" t="s">
        <v>676</v>
      </c>
      <c r="KB6" t="s">
        <v>682</v>
      </c>
      <c r="KC6" t="s">
        <v>692</v>
      </c>
      <c r="KD6" t="s">
        <v>283</v>
      </c>
      <c r="KE6" t="s">
        <v>705</v>
      </c>
      <c r="KF6" t="s">
        <v>283</v>
      </c>
      <c r="KG6" t="s">
        <v>716</v>
      </c>
      <c r="KH6" t="s">
        <v>726</v>
      </c>
      <c r="KI6" t="s">
        <v>733</v>
      </c>
      <c r="KJ6" t="s">
        <v>283</v>
      </c>
      <c r="KK6" t="s">
        <v>742</v>
      </c>
      <c r="KL6" t="s">
        <v>283</v>
      </c>
      <c r="KM6" t="s">
        <v>754</v>
      </c>
      <c r="KN6" t="s">
        <v>283</v>
      </c>
      <c r="KO6" t="s">
        <v>768</v>
      </c>
      <c r="KP6" t="s">
        <v>778</v>
      </c>
      <c r="KQ6" t="s">
        <v>788</v>
      </c>
      <c r="KR6" t="s">
        <v>793</v>
      </c>
      <c r="KS6" t="s">
        <v>798</v>
      </c>
      <c r="KT6" t="s">
        <v>808</v>
      </c>
      <c r="KU6" t="s">
        <v>815</v>
      </c>
      <c r="KV6" t="s">
        <v>283</v>
      </c>
      <c r="KW6" t="s">
        <v>829</v>
      </c>
      <c r="KX6" t="s">
        <v>838</v>
      </c>
      <c r="KY6" t="s">
        <v>283</v>
      </c>
      <c r="KZ6" t="s">
        <v>849</v>
      </c>
      <c r="LA6" t="s">
        <v>283</v>
      </c>
      <c r="LB6" t="s">
        <v>862</v>
      </c>
      <c r="LC6" t="s">
        <v>867</v>
      </c>
      <c r="LD6" t="s">
        <v>283</v>
      </c>
      <c r="LE6" t="s">
        <v>874</v>
      </c>
      <c r="LF6" t="s">
        <v>883</v>
      </c>
      <c r="LG6" t="s">
        <v>888</v>
      </c>
      <c r="LH6" t="s">
        <v>898</v>
      </c>
      <c r="LI6" t="s">
        <v>906</v>
      </c>
      <c r="LJ6" t="s">
        <v>283</v>
      </c>
      <c r="LK6" t="s">
        <v>283</v>
      </c>
      <c r="LL6" t="s">
        <v>920</v>
      </c>
      <c r="LM6" t="s">
        <v>929</v>
      </c>
      <c r="LN6" t="s">
        <v>934</v>
      </c>
      <c r="LO6" t="s">
        <v>283</v>
      </c>
      <c r="LP6" t="s">
        <v>945</v>
      </c>
      <c r="LQ6" t="s">
        <v>953</v>
      </c>
      <c r="LR6" t="s">
        <v>960</v>
      </c>
      <c r="LS6" t="s">
        <v>965</v>
      </c>
      <c r="LT6" t="s">
        <v>975</v>
      </c>
      <c r="LU6" t="s">
        <v>283</v>
      </c>
      <c r="LV6" t="s">
        <v>987</v>
      </c>
      <c r="LW6" t="s">
        <v>997</v>
      </c>
      <c r="LX6" t="s">
        <v>283</v>
      </c>
      <c r="LY6" t="s">
        <v>283</v>
      </c>
      <c r="LZ6" t="s">
        <v>1012</v>
      </c>
      <c r="MA6" t="s">
        <v>1022</v>
      </c>
      <c r="MB6" t="s">
        <v>1027</v>
      </c>
      <c r="MC6" t="s">
        <v>1037</v>
      </c>
      <c r="MD6" t="s">
        <v>1042</v>
      </c>
      <c r="ME6" t="s">
        <v>283</v>
      </c>
      <c r="MF6" t="s">
        <v>1049</v>
      </c>
      <c r="MG6" t="s">
        <v>1054</v>
      </c>
      <c r="MH6" t="s">
        <v>1064</v>
      </c>
      <c r="MI6" t="s">
        <v>283</v>
      </c>
      <c r="MJ6" t="s">
        <v>283</v>
      </c>
      <c r="MK6" t="s">
        <v>1074</v>
      </c>
      <c r="ML6" t="s">
        <v>283</v>
      </c>
      <c r="MM6" t="s">
        <v>283</v>
      </c>
      <c r="MN6" t="s">
        <v>1089</v>
      </c>
      <c r="MO6" t="s">
        <v>1099</v>
      </c>
      <c r="MP6" t="s">
        <v>1108</v>
      </c>
      <c r="MQ6" t="s">
        <v>1118</v>
      </c>
      <c r="MR6" t="s">
        <v>283</v>
      </c>
      <c r="MS6" t="s">
        <v>283</v>
      </c>
      <c r="MT6" t="s">
        <v>283</v>
      </c>
      <c r="MU6" t="s">
        <v>1137</v>
      </c>
      <c r="MV6" t="s">
        <v>283</v>
      </c>
      <c r="MW6" t="s">
        <v>283</v>
      </c>
      <c r="MX6" t="s">
        <v>1152</v>
      </c>
      <c r="MY6" t="s">
        <v>1158</v>
      </c>
      <c r="MZ6" t="s">
        <v>283</v>
      </c>
      <c r="NA6" t="s">
        <v>1164</v>
      </c>
      <c r="NB6" t="s">
        <v>1174</v>
      </c>
      <c r="NC6" t="s">
        <v>1179</v>
      </c>
      <c r="ND6" t="s">
        <v>1186</v>
      </c>
      <c r="NE6" t="s">
        <v>1194</v>
      </c>
      <c r="NF6" t="s">
        <v>1204</v>
      </c>
      <c r="NG6" t="s">
        <v>1214</v>
      </c>
      <c r="NH6" t="s">
        <v>1220</v>
      </c>
      <c r="NI6" t="s">
        <v>1225</v>
      </c>
      <c r="NJ6" t="s">
        <v>283</v>
      </c>
      <c r="NK6" t="s">
        <v>283</v>
      </c>
      <c r="NL6" t="s">
        <v>1241</v>
      </c>
      <c r="NM6" t="s">
        <v>1250</v>
      </c>
      <c r="NN6" t="s">
        <v>1260</v>
      </c>
      <c r="NO6" t="s">
        <v>283</v>
      </c>
      <c r="NP6" t="s">
        <v>283</v>
      </c>
      <c r="NQ6" t="s">
        <v>1277</v>
      </c>
      <c r="NR6" t="s">
        <v>1283</v>
      </c>
      <c r="NS6" t="s">
        <v>283</v>
      </c>
      <c r="NT6" t="s">
        <v>1290</v>
      </c>
      <c r="NU6" t="s">
        <v>1295</v>
      </c>
      <c r="NV6" t="s">
        <v>283</v>
      </c>
      <c r="NW6" t="s">
        <v>1308</v>
      </c>
      <c r="NX6" t="s">
        <v>1315</v>
      </c>
      <c r="NY6" t="s">
        <v>283</v>
      </c>
      <c r="NZ6" t="s">
        <v>283</v>
      </c>
      <c r="OA6" t="s">
        <v>1329</v>
      </c>
      <c r="OB6" t="s">
        <v>1334</v>
      </c>
      <c r="OC6" t="s">
        <v>1339</v>
      </c>
      <c r="OD6" t="s">
        <v>1349</v>
      </c>
      <c r="OE6" t="s">
        <v>1359</v>
      </c>
      <c r="OF6" t="s">
        <v>283</v>
      </c>
      <c r="OG6" t="s">
        <v>283</v>
      </c>
      <c r="OH6" t="s">
        <v>283</v>
      </c>
      <c r="OI6" t="s">
        <v>1374</v>
      </c>
      <c r="OJ6" t="s">
        <v>283</v>
      </c>
      <c r="OK6" t="s">
        <v>283</v>
      </c>
      <c r="OL6" t="s">
        <v>283</v>
      </c>
      <c r="OM6" t="s">
        <v>283</v>
      </c>
      <c r="ON6" t="s">
        <v>283</v>
      </c>
      <c r="OO6" t="s">
        <v>1399</v>
      </c>
      <c r="OP6" t="s">
        <v>283</v>
      </c>
      <c r="OQ6" t="s">
        <v>283</v>
      </c>
      <c r="OR6" t="s">
        <v>1411</v>
      </c>
      <c r="OS6" t="s">
        <v>1416</v>
      </c>
      <c r="OT6" t="s">
        <v>1424</v>
      </c>
      <c r="OU6" t="s">
        <v>1429</v>
      </c>
      <c r="OV6" t="s">
        <v>1436</v>
      </c>
      <c r="OW6" t="s">
        <v>283</v>
      </c>
      <c r="OX6" t="s">
        <v>1450</v>
      </c>
      <c r="OY6" t="s">
        <v>1460</v>
      </c>
      <c r="OZ6" t="s">
        <v>1470</v>
      </c>
      <c r="PA6" t="s">
        <v>283</v>
      </c>
      <c r="PB6" t="s">
        <v>1481</v>
      </c>
      <c r="PC6" t="s">
        <v>1486</v>
      </c>
      <c r="PD6" t="s">
        <v>283</v>
      </c>
      <c r="PE6" t="s">
        <v>283</v>
      </c>
      <c r="PF6" t="s">
        <v>1504</v>
      </c>
      <c r="PG6" t="s">
        <v>1512</v>
      </c>
      <c r="PH6" t="s">
        <v>283</v>
      </c>
      <c r="PI6" t="s">
        <v>283</v>
      </c>
      <c r="PJ6" t="s">
        <v>283</v>
      </c>
      <c r="PK6" t="s">
        <v>1527</v>
      </c>
      <c r="PL6" t="s">
        <v>283</v>
      </c>
      <c r="PM6" t="s">
        <v>1537</v>
      </c>
      <c r="PN6" t="s">
        <v>1547</v>
      </c>
      <c r="PO6" t="s">
        <v>1557</v>
      </c>
      <c r="PP6" t="s">
        <v>283</v>
      </c>
      <c r="PQ6" t="s">
        <v>283</v>
      </c>
      <c r="PR6" t="s">
        <v>283</v>
      </c>
      <c r="PS6" t="s">
        <v>283</v>
      </c>
      <c r="PT6" t="s">
        <v>1569</v>
      </c>
      <c r="PU6" t="s">
        <v>1576</v>
      </c>
      <c r="PV6" t="s">
        <v>1581</v>
      </c>
      <c r="PW6" t="s">
        <v>283</v>
      </c>
      <c r="PX6" t="s">
        <v>1590</v>
      </c>
      <c r="PY6" t="s">
        <v>283</v>
      </c>
      <c r="PZ6" t="s">
        <v>1603</v>
      </c>
      <c r="QA6" t="s">
        <v>283</v>
      </c>
      <c r="QB6" t="s">
        <v>1609</v>
      </c>
      <c r="QC6" t="s">
        <v>1616</v>
      </c>
      <c r="QD6" t="s">
        <v>283</v>
      </c>
      <c r="QE6" t="s">
        <v>1623</v>
      </c>
      <c r="QF6" t="s">
        <v>283</v>
      </c>
      <c r="QG6" t="s">
        <v>283</v>
      </c>
      <c r="QH6" t="s">
        <v>283</v>
      </c>
      <c r="QI6" t="s">
        <v>283</v>
      </c>
      <c r="QJ6" t="s">
        <v>283</v>
      </c>
      <c r="QK6" t="s">
        <v>283</v>
      </c>
    </row>
    <row r="7" spans="1:453" x14ac:dyDescent="0.3">
      <c r="A7" t="s">
        <v>272</v>
      </c>
      <c r="B7" t="s">
        <v>282</v>
      </c>
      <c r="C7" t="s">
        <v>283</v>
      </c>
      <c r="D7" t="s">
        <v>294</v>
      </c>
      <c r="E7" t="s">
        <v>283</v>
      </c>
      <c r="F7" t="s">
        <v>283</v>
      </c>
      <c r="G7" t="s">
        <v>309</v>
      </c>
      <c r="H7" t="s">
        <v>319</v>
      </c>
      <c r="I7" t="s">
        <v>283</v>
      </c>
      <c r="J7" t="s">
        <v>283</v>
      </c>
      <c r="K7" t="s">
        <v>337</v>
      </c>
      <c r="L7" t="s">
        <v>343</v>
      </c>
      <c r="M7" t="s">
        <v>353</v>
      </c>
      <c r="N7" t="s">
        <v>360</v>
      </c>
      <c r="O7" t="s">
        <v>283</v>
      </c>
      <c r="P7" t="s">
        <v>283</v>
      </c>
      <c r="Q7" t="s">
        <v>283</v>
      </c>
      <c r="R7" t="s">
        <v>378</v>
      </c>
      <c r="S7" t="s">
        <v>283</v>
      </c>
      <c r="T7" t="s">
        <v>283</v>
      </c>
      <c r="U7" t="s">
        <v>283</v>
      </c>
      <c r="V7" t="s">
        <v>283</v>
      </c>
      <c r="W7" t="s">
        <v>283</v>
      </c>
      <c r="X7" t="s">
        <v>283</v>
      </c>
      <c r="Y7" t="s">
        <v>406</v>
      </c>
      <c r="Z7" t="s">
        <v>416</v>
      </c>
      <c r="AA7" t="s">
        <v>426</v>
      </c>
      <c r="AB7" t="s">
        <v>283</v>
      </c>
      <c r="AC7" t="s">
        <v>435</v>
      </c>
      <c r="AD7" t="s">
        <v>445</v>
      </c>
      <c r="AE7" t="s">
        <v>283</v>
      </c>
      <c r="AF7" t="s">
        <v>459</v>
      </c>
      <c r="AG7" t="s">
        <v>283</v>
      </c>
      <c r="AH7" t="s">
        <v>283</v>
      </c>
      <c r="AI7" t="s">
        <v>473</v>
      </c>
      <c r="AJ7" t="s">
        <v>483</v>
      </c>
      <c r="AK7" t="s">
        <v>489</v>
      </c>
      <c r="AL7" t="s">
        <v>496</v>
      </c>
      <c r="AM7" t="s">
        <v>506</v>
      </c>
      <c r="AN7" t="s">
        <v>516</v>
      </c>
      <c r="AO7" t="s">
        <v>526</v>
      </c>
      <c r="AP7" t="s">
        <v>536</v>
      </c>
      <c r="AQ7" t="s">
        <v>283</v>
      </c>
      <c r="AR7" t="s">
        <v>547</v>
      </c>
      <c r="AS7" t="s">
        <v>556</v>
      </c>
      <c r="AT7" t="s">
        <v>566</v>
      </c>
      <c r="AU7" t="s">
        <v>576</v>
      </c>
      <c r="AV7" t="s">
        <v>585</v>
      </c>
      <c r="AW7" t="s">
        <v>595</v>
      </c>
      <c r="AX7" t="s">
        <v>283</v>
      </c>
      <c r="AY7" t="s">
        <v>609</v>
      </c>
      <c r="AZ7" t="s">
        <v>619</v>
      </c>
      <c r="BA7" t="s">
        <v>283</v>
      </c>
      <c r="BB7" t="s">
        <v>634</v>
      </c>
      <c r="BC7" t="s">
        <v>283</v>
      </c>
      <c r="BD7" t="s">
        <v>645</v>
      </c>
      <c r="BE7" t="s">
        <v>655</v>
      </c>
      <c r="BF7" t="s">
        <v>283</v>
      </c>
      <c r="BG7" t="s">
        <v>667</v>
      </c>
      <c r="BH7" t="s">
        <v>677</v>
      </c>
      <c r="BI7" t="s">
        <v>683</v>
      </c>
      <c r="BJ7" t="s">
        <v>693</v>
      </c>
      <c r="BK7" t="s">
        <v>283</v>
      </c>
      <c r="BL7" t="s">
        <v>706</v>
      </c>
      <c r="BM7" t="s">
        <v>283</v>
      </c>
      <c r="BN7" t="s">
        <v>717</v>
      </c>
      <c r="BO7" t="s">
        <v>727</v>
      </c>
      <c r="BP7" t="s">
        <v>734</v>
      </c>
      <c r="BQ7" t="s">
        <v>283</v>
      </c>
      <c r="BR7" t="s">
        <v>743</v>
      </c>
      <c r="BS7" t="s">
        <v>283</v>
      </c>
      <c r="BT7" t="s">
        <v>755</v>
      </c>
      <c r="BU7" t="s">
        <v>283</v>
      </c>
      <c r="BV7" t="s">
        <v>769</v>
      </c>
      <c r="BW7" t="s">
        <v>779</v>
      </c>
      <c r="BX7" t="s">
        <v>283</v>
      </c>
      <c r="BY7" t="s">
        <v>283</v>
      </c>
      <c r="BZ7" t="s">
        <v>799</v>
      </c>
      <c r="CA7" t="s">
        <v>809</v>
      </c>
      <c r="CB7" t="s">
        <v>816</v>
      </c>
      <c r="CC7" t="s">
        <v>283</v>
      </c>
      <c r="CD7" t="s">
        <v>830</v>
      </c>
      <c r="CE7" t="s">
        <v>839</v>
      </c>
      <c r="CF7" t="s">
        <v>283</v>
      </c>
      <c r="CG7" t="s">
        <v>850</v>
      </c>
      <c r="CH7" t="s">
        <v>283</v>
      </c>
      <c r="CI7" t="s">
        <v>283</v>
      </c>
      <c r="CJ7" t="s">
        <v>868</v>
      </c>
      <c r="CK7" t="s">
        <v>283</v>
      </c>
      <c r="CL7" t="s">
        <v>875</v>
      </c>
      <c r="CM7" t="s">
        <v>283</v>
      </c>
      <c r="CN7" t="s">
        <v>889</v>
      </c>
      <c r="CO7" t="s">
        <v>899</v>
      </c>
      <c r="CP7" t="s">
        <v>907</v>
      </c>
      <c r="CQ7" t="s">
        <v>283</v>
      </c>
      <c r="CR7" t="s">
        <v>283</v>
      </c>
      <c r="CS7" t="s">
        <v>921</v>
      </c>
      <c r="CT7" t="s">
        <v>283</v>
      </c>
      <c r="CU7" t="s">
        <v>935</v>
      </c>
      <c r="CV7" t="s">
        <v>283</v>
      </c>
      <c r="CW7" t="s">
        <v>946</v>
      </c>
      <c r="CX7" t="s">
        <v>954</v>
      </c>
      <c r="CY7" t="s">
        <v>283</v>
      </c>
      <c r="CZ7" t="s">
        <v>966</v>
      </c>
      <c r="DA7" t="s">
        <v>976</v>
      </c>
      <c r="DB7" t="s">
        <v>283</v>
      </c>
      <c r="DC7" t="s">
        <v>988</v>
      </c>
      <c r="DD7" t="s">
        <v>998</v>
      </c>
      <c r="DE7" t="s">
        <v>283</v>
      </c>
      <c r="DF7" t="s">
        <v>283</v>
      </c>
      <c r="DG7" t="s">
        <v>1013</v>
      </c>
      <c r="DH7" t="s">
        <v>283</v>
      </c>
      <c r="DI7" t="s">
        <v>1028</v>
      </c>
      <c r="DJ7" t="s">
        <v>283</v>
      </c>
      <c r="DK7" t="s">
        <v>283</v>
      </c>
      <c r="DL7" t="s">
        <v>283</v>
      </c>
      <c r="DM7" t="s">
        <v>283</v>
      </c>
      <c r="DN7" t="s">
        <v>1055</v>
      </c>
      <c r="DO7" t="s">
        <v>283</v>
      </c>
      <c r="DP7" t="s">
        <v>283</v>
      </c>
      <c r="DQ7" t="s">
        <v>283</v>
      </c>
      <c r="DR7" t="s">
        <v>1075</v>
      </c>
      <c r="DS7" t="s">
        <v>283</v>
      </c>
      <c r="DT7" t="s">
        <v>283</v>
      </c>
      <c r="DU7" t="s">
        <v>1090</v>
      </c>
      <c r="DV7" t="s">
        <v>1100</v>
      </c>
      <c r="DW7" t="s">
        <v>1109</v>
      </c>
      <c r="DX7" t="s">
        <v>1119</v>
      </c>
      <c r="DY7" t="s">
        <v>283</v>
      </c>
      <c r="DZ7" t="s">
        <v>283</v>
      </c>
      <c r="EA7" t="s">
        <v>283</v>
      </c>
      <c r="EB7" t="s">
        <v>1138</v>
      </c>
      <c r="EC7" t="s">
        <v>283</v>
      </c>
      <c r="ED7" t="s">
        <v>283</v>
      </c>
      <c r="EE7" t="s">
        <v>1153</v>
      </c>
      <c r="EF7" t="s">
        <v>283</v>
      </c>
      <c r="EG7" t="s">
        <v>283</v>
      </c>
      <c r="EH7" t="s">
        <v>1165</v>
      </c>
      <c r="EI7" t="s">
        <v>283</v>
      </c>
      <c r="EJ7" t="s">
        <v>1180</v>
      </c>
      <c r="EK7" t="s">
        <v>1187</v>
      </c>
      <c r="EL7" t="s">
        <v>1195</v>
      </c>
      <c r="EM7" t="s">
        <v>1205</v>
      </c>
      <c r="EN7" t="s">
        <v>1215</v>
      </c>
      <c r="EO7" t="s">
        <v>283</v>
      </c>
      <c r="EP7" t="s">
        <v>1226</v>
      </c>
      <c r="EQ7" t="s">
        <v>283</v>
      </c>
      <c r="ER7" t="s">
        <v>283</v>
      </c>
      <c r="ES7" t="s">
        <v>1242</v>
      </c>
      <c r="ET7" t="s">
        <v>1251</v>
      </c>
      <c r="EU7" t="s">
        <v>1261</v>
      </c>
      <c r="EV7" t="s">
        <v>283</v>
      </c>
      <c r="EW7" t="s">
        <v>283</v>
      </c>
      <c r="EX7" t="s">
        <v>1278</v>
      </c>
      <c r="EY7" t="s">
        <v>283</v>
      </c>
      <c r="EZ7" t="s">
        <v>283</v>
      </c>
      <c r="FA7" t="s">
        <v>283</v>
      </c>
      <c r="FB7" t="s">
        <v>1296</v>
      </c>
      <c r="FC7" t="s">
        <v>283</v>
      </c>
      <c r="FD7" t="s">
        <v>1309</v>
      </c>
      <c r="FE7" t="s">
        <v>1316</v>
      </c>
      <c r="FF7" t="s">
        <v>283</v>
      </c>
      <c r="FG7" t="s">
        <v>283</v>
      </c>
      <c r="FH7" t="s">
        <v>283</v>
      </c>
      <c r="FI7" t="s">
        <v>283</v>
      </c>
      <c r="FJ7" t="s">
        <v>1340</v>
      </c>
      <c r="FK7" t="s">
        <v>1350</v>
      </c>
      <c r="FL7" t="s">
        <v>1360</v>
      </c>
      <c r="FM7" t="s">
        <v>283</v>
      </c>
      <c r="FN7" t="s">
        <v>283</v>
      </c>
      <c r="FO7" t="s">
        <v>283</v>
      </c>
      <c r="FP7" t="s">
        <v>1375</v>
      </c>
      <c r="FQ7" t="s">
        <v>283</v>
      </c>
      <c r="FR7" t="s">
        <v>283</v>
      </c>
      <c r="FS7" t="s">
        <v>283</v>
      </c>
      <c r="FT7" t="s">
        <v>283</v>
      </c>
      <c r="FU7" t="s">
        <v>283</v>
      </c>
      <c r="FV7" t="s">
        <v>1400</v>
      </c>
      <c r="FW7" t="s">
        <v>283</v>
      </c>
      <c r="FX7" t="s">
        <v>283</v>
      </c>
      <c r="FY7" t="s">
        <v>283</v>
      </c>
      <c r="FZ7" t="s">
        <v>1417</v>
      </c>
      <c r="GA7" t="s">
        <v>283</v>
      </c>
      <c r="GB7" t="s">
        <v>1430</v>
      </c>
      <c r="GC7" t="s">
        <v>1437</v>
      </c>
      <c r="GD7" t="s">
        <v>283</v>
      </c>
      <c r="GE7" t="s">
        <v>1451</v>
      </c>
      <c r="GF7" t="s">
        <v>1461</v>
      </c>
      <c r="GG7" t="s">
        <v>1471</v>
      </c>
      <c r="GH7" t="s">
        <v>283</v>
      </c>
      <c r="GI7" t="s">
        <v>283</v>
      </c>
      <c r="GJ7" t="s">
        <v>1487</v>
      </c>
      <c r="GK7" t="s">
        <v>283</v>
      </c>
      <c r="GL7" t="s">
        <v>283</v>
      </c>
      <c r="GM7" t="s">
        <v>1505</v>
      </c>
      <c r="GN7" t="s">
        <v>1513</v>
      </c>
      <c r="GO7" t="s">
        <v>283</v>
      </c>
      <c r="GP7" t="s">
        <v>283</v>
      </c>
      <c r="GQ7" t="s">
        <v>283</v>
      </c>
      <c r="GR7" t="s">
        <v>1528</v>
      </c>
      <c r="GS7" t="s">
        <v>283</v>
      </c>
      <c r="GT7" t="s">
        <v>1538</v>
      </c>
      <c r="GU7" t="s">
        <v>1548</v>
      </c>
      <c r="GV7" t="s">
        <v>283</v>
      </c>
      <c r="GW7" t="s">
        <v>283</v>
      </c>
      <c r="GX7" t="s">
        <v>283</v>
      </c>
      <c r="GY7" t="s">
        <v>283</v>
      </c>
      <c r="GZ7" t="s">
        <v>283</v>
      </c>
      <c r="HA7" t="s">
        <v>1570</v>
      </c>
      <c r="HB7" t="s">
        <v>283</v>
      </c>
      <c r="HC7" t="s">
        <v>1582</v>
      </c>
      <c r="HD7" t="s">
        <v>283</v>
      </c>
      <c r="HE7" t="s">
        <v>1591</v>
      </c>
      <c r="HF7" t="s">
        <v>283</v>
      </c>
      <c r="HG7" t="s">
        <v>283</v>
      </c>
      <c r="HH7" t="s">
        <v>283</v>
      </c>
      <c r="HI7" t="s">
        <v>1610</v>
      </c>
      <c r="HJ7" t="s">
        <v>283</v>
      </c>
      <c r="HK7" t="s">
        <v>283</v>
      </c>
      <c r="HL7" t="s">
        <v>1624</v>
      </c>
      <c r="HM7" t="s">
        <v>283</v>
      </c>
      <c r="HN7" t="s">
        <v>283</v>
      </c>
      <c r="HO7" t="s">
        <v>283</v>
      </c>
      <c r="HP7" t="s">
        <v>283</v>
      </c>
      <c r="HQ7" t="s">
        <v>283</v>
      </c>
      <c r="HR7" t="s">
        <v>283</v>
      </c>
      <c r="HT7" t="s">
        <v>272</v>
      </c>
      <c r="HU7" t="s">
        <v>282</v>
      </c>
      <c r="HV7" t="s">
        <v>283</v>
      </c>
      <c r="HW7" t="s">
        <v>294</v>
      </c>
      <c r="HX7" t="s">
        <v>283</v>
      </c>
      <c r="HY7" t="s">
        <v>283</v>
      </c>
      <c r="HZ7" t="s">
        <v>309</v>
      </c>
      <c r="IA7" t="s">
        <v>319</v>
      </c>
      <c r="IB7" t="s">
        <v>283</v>
      </c>
      <c r="IC7" t="s">
        <v>283</v>
      </c>
      <c r="ID7" t="s">
        <v>337</v>
      </c>
      <c r="IE7" t="s">
        <v>343</v>
      </c>
      <c r="IF7" t="s">
        <v>353</v>
      </c>
      <c r="IG7" t="s">
        <v>360</v>
      </c>
      <c r="IH7" t="s">
        <v>283</v>
      </c>
      <c r="II7" t="s">
        <v>283</v>
      </c>
      <c r="IJ7" t="s">
        <v>283</v>
      </c>
      <c r="IK7" t="s">
        <v>378</v>
      </c>
      <c r="IL7" t="s">
        <v>283</v>
      </c>
      <c r="IM7" t="s">
        <v>283</v>
      </c>
      <c r="IN7" t="s">
        <v>283</v>
      </c>
      <c r="IO7" t="s">
        <v>283</v>
      </c>
      <c r="IP7" t="s">
        <v>283</v>
      </c>
      <c r="IQ7" t="s">
        <v>283</v>
      </c>
      <c r="IR7" t="s">
        <v>406</v>
      </c>
      <c r="IS7" t="s">
        <v>416</v>
      </c>
      <c r="IT7" t="s">
        <v>426</v>
      </c>
      <c r="IU7" t="s">
        <v>283</v>
      </c>
      <c r="IV7" t="s">
        <v>435</v>
      </c>
      <c r="IW7" t="s">
        <v>445</v>
      </c>
      <c r="IX7" t="s">
        <v>283</v>
      </c>
      <c r="IY7" t="s">
        <v>459</v>
      </c>
      <c r="IZ7" t="s">
        <v>283</v>
      </c>
      <c r="JA7" t="s">
        <v>283</v>
      </c>
      <c r="JB7" t="s">
        <v>473</v>
      </c>
      <c r="JC7" t="s">
        <v>483</v>
      </c>
      <c r="JD7" t="s">
        <v>489</v>
      </c>
      <c r="JE7" t="s">
        <v>496</v>
      </c>
      <c r="JF7" t="s">
        <v>506</v>
      </c>
      <c r="JG7" t="s">
        <v>516</v>
      </c>
      <c r="JH7" t="s">
        <v>526</v>
      </c>
      <c r="JI7" t="s">
        <v>536</v>
      </c>
      <c r="JJ7" t="s">
        <v>283</v>
      </c>
      <c r="JK7" t="s">
        <v>547</v>
      </c>
      <c r="JL7" t="s">
        <v>556</v>
      </c>
      <c r="JM7" t="s">
        <v>566</v>
      </c>
      <c r="JN7" t="s">
        <v>576</v>
      </c>
      <c r="JO7" t="s">
        <v>585</v>
      </c>
      <c r="JP7" t="s">
        <v>595</v>
      </c>
      <c r="JQ7" t="s">
        <v>283</v>
      </c>
      <c r="JR7" t="s">
        <v>609</v>
      </c>
      <c r="JS7" t="s">
        <v>619</v>
      </c>
      <c r="JT7" t="s">
        <v>283</v>
      </c>
      <c r="JU7" t="s">
        <v>634</v>
      </c>
      <c r="JV7" t="s">
        <v>283</v>
      </c>
      <c r="JW7" t="s">
        <v>645</v>
      </c>
      <c r="JX7" t="s">
        <v>655</v>
      </c>
      <c r="JY7" t="s">
        <v>283</v>
      </c>
      <c r="JZ7" t="s">
        <v>667</v>
      </c>
      <c r="KA7" t="s">
        <v>677</v>
      </c>
      <c r="KB7" t="s">
        <v>683</v>
      </c>
      <c r="KC7" t="s">
        <v>693</v>
      </c>
      <c r="KD7" t="s">
        <v>283</v>
      </c>
      <c r="KE7" t="s">
        <v>706</v>
      </c>
      <c r="KF7" t="s">
        <v>283</v>
      </c>
      <c r="KG7" t="s">
        <v>717</v>
      </c>
      <c r="KH7" t="s">
        <v>727</v>
      </c>
      <c r="KI7" t="s">
        <v>734</v>
      </c>
      <c r="KJ7" t="s">
        <v>283</v>
      </c>
      <c r="KK7" t="s">
        <v>743</v>
      </c>
      <c r="KL7" t="s">
        <v>283</v>
      </c>
      <c r="KM7" t="s">
        <v>755</v>
      </c>
      <c r="KN7" t="s">
        <v>283</v>
      </c>
      <c r="KO7" t="s">
        <v>769</v>
      </c>
      <c r="KP7" t="s">
        <v>779</v>
      </c>
      <c r="KQ7" t="s">
        <v>283</v>
      </c>
      <c r="KR7" t="s">
        <v>283</v>
      </c>
      <c r="KS7" t="s">
        <v>799</v>
      </c>
      <c r="KT7" t="s">
        <v>809</v>
      </c>
      <c r="KU7" t="s">
        <v>816</v>
      </c>
      <c r="KV7" t="s">
        <v>283</v>
      </c>
      <c r="KW7" t="s">
        <v>830</v>
      </c>
      <c r="KX7" t="s">
        <v>839</v>
      </c>
      <c r="KY7" t="s">
        <v>283</v>
      </c>
      <c r="KZ7" t="s">
        <v>850</v>
      </c>
      <c r="LA7" t="s">
        <v>283</v>
      </c>
      <c r="LB7" t="s">
        <v>283</v>
      </c>
      <c r="LC7" t="s">
        <v>868</v>
      </c>
      <c r="LD7" t="s">
        <v>283</v>
      </c>
      <c r="LE7" t="s">
        <v>875</v>
      </c>
      <c r="LF7" t="s">
        <v>283</v>
      </c>
      <c r="LG7" t="s">
        <v>889</v>
      </c>
      <c r="LH7" t="s">
        <v>899</v>
      </c>
      <c r="LI7" t="s">
        <v>907</v>
      </c>
      <c r="LJ7" t="s">
        <v>283</v>
      </c>
      <c r="LK7" t="s">
        <v>283</v>
      </c>
      <c r="LL7" t="s">
        <v>921</v>
      </c>
      <c r="LM7" t="s">
        <v>283</v>
      </c>
      <c r="LN7" t="s">
        <v>935</v>
      </c>
      <c r="LO7" t="s">
        <v>283</v>
      </c>
      <c r="LP7" t="s">
        <v>946</v>
      </c>
      <c r="LQ7" t="s">
        <v>954</v>
      </c>
      <c r="LR7" t="s">
        <v>283</v>
      </c>
      <c r="LS7" t="s">
        <v>966</v>
      </c>
      <c r="LT7" t="s">
        <v>976</v>
      </c>
      <c r="LU7" t="s">
        <v>283</v>
      </c>
      <c r="LV7" t="s">
        <v>988</v>
      </c>
      <c r="LW7" t="s">
        <v>998</v>
      </c>
      <c r="LX7" t="s">
        <v>283</v>
      </c>
      <c r="LY7" t="s">
        <v>283</v>
      </c>
      <c r="LZ7" t="s">
        <v>1013</v>
      </c>
      <c r="MA7" t="s">
        <v>283</v>
      </c>
      <c r="MB7" t="s">
        <v>1028</v>
      </c>
      <c r="MC7" t="s">
        <v>283</v>
      </c>
      <c r="MD7" t="s">
        <v>283</v>
      </c>
      <c r="ME7" t="s">
        <v>283</v>
      </c>
      <c r="MF7" t="s">
        <v>283</v>
      </c>
      <c r="MG7" t="s">
        <v>1055</v>
      </c>
      <c r="MH7" t="s">
        <v>283</v>
      </c>
      <c r="MI7" t="s">
        <v>283</v>
      </c>
      <c r="MJ7" t="s">
        <v>283</v>
      </c>
      <c r="MK7" t="s">
        <v>1075</v>
      </c>
      <c r="ML7" t="s">
        <v>283</v>
      </c>
      <c r="MM7" t="s">
        <v>283</v>
      </c>
      <c r="MN7" t="s">
        <v>1090</v>
      </c>
      <c r="MO7" t="s">
        <v>1100</v>
      </c>
      <c r="MP7" t="s">
        <v>1109</v>
      </c>
      <c r="MQ7" t="s">
        <v>1119</v>
      </c>
      <c r="MR7" t="s">
        <v>283</v>
      </c>
      <c r="MS7" t="s">
        <v>283</v>
      </c>
      <c r="MT7" t="s">
        <v>283</v>
      </c>
      <c r="MU7" t="s">
        <v>1138</v>
      </c>
      <c r="MV7" t="s">
        <v>283</v>
      </c>
      <c r="MW7" t="s">
        <v>283</v>
      </c>
      <c r="MX7" t="s">
        <v>1153</v>
      </c>
      <c r="MY7" t="s">
        <v>283</v>
      </c>
      <c r="MZ7" t="s">
        <v>283</v>
      </c>
      <c r="NA7" t="s">
        <v>1165</v>
      </c>
      <c r="NB7" t="s">
        <v>283</v>
      </c>
      <c r="NC7" t="s">
        <v>1180</v>
      </c>
      <c r="ND7" t="s">
        <v>1187</v>
      </c>
      <c r="NE7" t="s">
        <v>1195</v>
      </c>
      <c r="NF7" t="s">
        <v>1205</v>
      </c>
      <c r="NG7" t="s">
        <v>1215</v>
      </c>
      <c r="NH7" t="s">
        <v>283</v>
      </c>
      <c r="NI7" t="s">
        <v>1226</v>
      </c>
      <c r="NJ7" t="s">
        <v>283</v>
      </c>
      <c r="NK7" t="s">
        <v>283</v>
      </c>
      <c r="NL7" t="s">
        <v>1242</v>
      </c>
      <c r="NM7" t="s">
        <v>1251</v>
      </c>
      <c r="NN7" t="s">
        <v>1261</v>
      </c>
      <c r="NO7" t="s">
        <v>283</v>
      </c>
      <c r="NP7" t="s">
        <v>283</v>
      </c>
      <c r="NQ7" t="s">
        <v>1278</v>
      </c>
      <c r="NR7" t="s">
        <v>283</v>
      </c>
      <c r="NS7" t="s">
        <v>283</v>
      </c>
      <c r="NT7" t="s">
        <v>283</v>
      </c>
      <c r="NU7" t="s">
        <v>1296</v>
      </c>
      <c r="NV7" t="s">
        <v>283</v>
      </c>
      <c r="NW7" t="s">
        <v>1309</v>
      </c>
      <c r="NX7" t="s">
        <v>1316</v>
      </c>
      <c r="NY7" t="s">
        <v>283</v>
      </c>
      <c r="NZ7" t="s">
        <v>283</v>
      </c>
      <c r="OA7" t="s">
        <v>283</v>
      </c>
      <c r="OB7" t="s">
        <v>283</v>
      </c>
      <c r="OC7" t="s">
        <v>1340</v>
      </c>
      <c r="OD7" t="s">
        <v>1350</v>
      </c>
      <c r="OE7" t="s">
        <v>1360</v>
      </c>
      <c r="OF7" t="s">
        <v>283</v>
      </c>
      <c r="OG7" t="s">
        <v>283</v>
      </c>
      <c r="OH7" t="s">
        <v>283</v>
      </c>
      <c r="OI7" t="s">
        <v>1375</v>
      </c>
      <c r="OJ7" t="s">
        <v>283</v>
      </c>
      <c r="OK7" t="s">
        <v>283</v>
      </c>
      <c r="OL7" t="s">
        <v>283</v>
      </c>
      <c r="OM7" t="s">
        <v>283</v>
      </c>
      <c r="ON7" t="s">
        <v>283</v>
      </c>
      <c r="OO7" t="s">
        <v>1400</v>
      </c>
      <c r="OP7" t="s">
        <v>283</v>
      </c>
      <c r="OQ7" t="s">
        <v>283</v>
      </c>
      <c r="OR7" t="s">
        <v>283</v>
      </c>
      <c r="OS7" t="s">
        <v>1417</v>
      </c>
      <c r="OT7" t="s">
        <v>283</v>
      </c>
      <c r="OU7" t="s">
        <v>1430</v>
      </c>
      <c r="OV7" t="s">
        <v>1437</v>
      </c>
      <c r="OW7" t="s">
        <v>283</v>
      </c>
      <c r="OX7" t="s">
        <v>1451</v>
      </c>
      <c r="OY7" t="s">
        <v>1461</v>
      </c>
      <c r="OZ7" t="s">
        <v>1471</v>
      </c>
      <c r="PA7" t="s">
        <v>283</v>
      </c>
      <c r="PB7" t="s">
        <v>283</v>
      </c>
      <c r="PC7" t="s">
        <v>1487</v>
      </c>
      <c r="PD7" t="s">
        <v>283</v>
      </c>
      <c r="PE7" t="s">
        <v>283</v>
      </c>
      <c r="PF7" t="s">
        <v>1505</v>
      </c>
      <c r="PG7" t="s">
        <v>1513</v>
      </c>
      <c r="PH7" t="s">
        <v>283</v>
      </c>
      <c r="PI7" t="s">
        <v>283</v>
      </c>
      <c r="PJ7" t="s">
        <v>283</v>
      </c>
      <c r="PK7" t="s">
        <v>1528</v>
      </c>
      <c r="PL7" t="s">
        <v>283</v>
      </c>
      <c r="PM7" t="s">
        <v>1538</v>
      </c>
      <c r="PN7" t="s">
        <v>1548</v>
      </c>
      <c r="PO7" t="s">
        <v>283</v>
      </c>
      <c r="PP7" t="s">
        <v>283</v>
      </c>
      <c r="PQ7" t="s">
        <v>283</v>
      </c>
      <c r="PR7" t="s">
        <v>283</v>
      </c>
      <c r="PS7" t="s">
        <v>283</v>
      </c>
      <c r="PT7" t="s">
        <v>1570</v>
      </c>
      <c r="PU7" t="s">
        <v>283</v>
      </c>
      <c r="PV7" t="s">
        <v>1582</v>
      </c>
      <c r="PW7" t="s">
        <v>283</v>
      </c>
      <c r="PX7" t="s">
        <v>1591</v>
      </c>
      <c r="PY7" t="s">
        <v>283</v>
      </c>
      <c r="PZ7" t="s">
        <v>283</v>
      </c>
      <c r="QA7" t="s">
        <v>283</v>
      </c>
      <c r="QB7" t="s">
        <v>1610</v>
      </c>
      <c r="QC7" t="s">
        <v>283</v>
      </c>
      <c r="QD7" t="s">
        <v>283</v>
      </c>
      <c r="QE7" t="s">
        <v>1624</v>
      </c>
      <c r="QF7" t="s">
        <v>283</v>
      </c>
      <c r="QG7" t="s">
        <v>283</v>
      </c>
      <c r="QH7" t="s">
        <v>283</v>
      </c>
      <c r="QI7" t="s">
        <v>283</v>
      </c>
      <c r="QJ7" t="s">
        <v>283</v>
      </c>
      <c r="QK7" t="s">
        <v>283</v>
      </c>
    </row>
    <row r="8" spans="1:453" x14ac:dyDescent="0.3">
      <c r="A8" t="s">
        <v>273</v>
      </c>
      <c r="B8" t="s">
        <v>283</v>
      </c>
      <c r="C8" t="s">
        <v>283</v>
      </c>
      <c r="D8" t="s">
        <v>295</v>
      </c>
      <c r="E8" t="s">
        <v>283</v>
      </c>
      <c r="F8" t="s">
        <v>283</v>
      </c>
      <c r="G8" t="s">
        <v>310</v>
      </c>
      <c r="H8" t="s">
        <v>320</v>
      </c>
      <c r="I8" t="s">
        <v>283</v>
      </c>
      <c r="J8" t="s">
        <v>283</v>
      </c>
      <c r="K8" t="s">
        <v>283</v>
      </c>
      <c r="L8" t="s">
        <v>344</v>
      </c>
      <c r="M8" t="s">
        <v>354</v>
      </c>
      <c r="N8" t="s">
        <v>361</v>
      </c>
      <c r="O8" t="s">
        <v>283</v>
      </c>
      <c r="P8" t="s">
        <v>283</v>
      </c>
      <c r="Q8" t="s">
        <v>283</v>
      </c>
      <c r="R8" t="s">
        <v>379</v>
      </c>
      <c r="S8" t="s">
        <v>283</v>
      </c>
      <c r="T8" t="s">
        <v>283</v>
      </c>
      <c r="U8" t="s">
        <v>283</v>
      </c>
      <c r="V8" t="s">
        <v>283</v>
      </c>
      <c r="W8" t="s">
        <v>283</v>
      </c>
      <c r="X8" t="s">
        <v>283</v>
      </c>
      <c r="Y8" t="s">
        <v>407</v>
      </c>
      <c r="Z8" t="s">
        <v>417</v>
      </c>
      <c r="AA8" t="s">
        <v>427</v>
      </c>
      <c r="AB8" t="s">
        <v>283</v>
      </c>
      <c r="AC8" t="s">
        <v>436</v>
      </c>
      <c r="AD8" t="s">
        <v>446</v>
      </c>
      <c r="AE8" t="s">
        <v>283</v>
      </c>
      <c r="AF8" t="s">
        <v>460</v>
      </c>
      <c r="AG8" t="s">
        <v>283</v>
      </c>
      <c r="AH8" t="s">
        <v>283</v>
      </c>
      <c r="AI8" t="s">
        <v>474</v>
      </c>
      <c r="AJ8" t="s">
        <v>283</v>
      </c>
      <c r="AK8" t="s">
        <v>490</v>
      </c>
      <c r="AL8" t="s">
        <v>497</v>
      </c>
      <c r="AM8" t="s">
        <v>507</v>
      </c>
      <c r="AN8" t="s">
        <v>517</v>
      </c>
      <c r="AO8" t="s">
        <v>527</v>
      </c>
      <c r="AP8" t="s">
        <v>537</v>
      </c>
      <c r="AQ8" t="s">
        <v>283</v>
      </c>
      <c r="AR8" t="s">
        <v>548</v>
      </c>
      <c r="AS8" t="s">
        <v>557</v>
      </c>
      <c r="AT8" t="s">
        <v>567</v>
      </c>
      <c r="AU8" t="s">
        <v>577</v>
      </c>
      <c r="AV8" t="s">
        <v>586</v>
      </c>
      <c r="AW8" t="s">
        <v>596</v>
      </c>
      <c r="AX8" t="s">
        <v>283</v>
      </c>
      <c r="AY8" t="s">
        <v>610</v>
      </c>
      <c r="AZ8" t="s">
        <v>620</v>
      </c>
      <c r="BA8" t="s">
        <v>283</v>
      </c>
      <c r="BB8" t="s">
        <v>635</v>
      </c>
      <c r="BC8" t="s">
        <v>283</v>
      </c>
      <c r="BD8" t="s">
        <v>646</v>
      </c>
      <c r="BE8" t="s">
        <v>656</v>
      </c>
      <c r="BF8" t="s">
        <v>283</v>
      </c>
      <c r="BG8" t="s">
        <v>668</v>
      </c>
      <c r="BH8" t="s">
        <v>283</v>
      </c>
      <c r="BI8" t="s">
        <v>684</v>
      </c>
      <c r="BJ8" t="s">
        <v>694</v>
      </c>
      <c r="BK8" t="s">
        <v>283</v>
      </c>
      <c r="BL8" t="s">
        <v>707</v>
      </c>
      <c r="BM8" t="s">
        <v>283</v>
      </c>
      <c r="BN8" t="s">
        <v>718</v>
      </c>
      <c r="BO8" t="s">
        <v>728</v>
      </c>
      <c r="BP8" t="s">
        <v>283</v>
      </c>
      <c r="BQ8" t="s">
        <v>283</v>
      </c>
      <c r="BR8" t="s">
        <v>744</v>
      </c>
      <c r="BS8" t="s">
        <v>283</v>
      </c>
      <c r="BT8" t="s">
        <v>756</v>
      </c>
      <c r="BU8" t="s">
        <v>283</v>
      </c>
      <c r="BV8" t="s">
        <v>770</v>
      </c>
      <c r="BW8" t="s">
        <v>780</v>
      </c>
      <c r="BX8" t="s">
        <v>283</v>
      </c>
      <c r="BY8" t="s">
        <v>283</v>
      </c>
      <c r="BZ8" t="s">
        <v>800</v>
      </c>
      <c r="CA8" t="s">
        <v>810</v>
      </c>
      <c r="CB8" t="s">
        <v>817</v>
      </c>
      <c r="CC8" t="s">
        <v>283</v>
      </c>
      <c r="CD8" t="s">
        <v>831</v>
      </c>
      <c r="CE8" t="s">
        <v>840</v>
      </c>
      <c r="CF8" t="s">
        <v>283</v>
      </c>
      <c r="CG8" t="s">
        <v>851</v>
      </c>
      <c r="CH8" t="s">
        <v>283</v>
      </c>
      <c r="CI8" t="s">
        <v>283</v>
      </c>
      <c r="CJ8" t="s">
        <v>283</v>
      </c>
      <c r="CK8" t="s">
        <v>283</v>
      </c>
      <c r="CL8" t="s">
        <v>876</v>
      </c>
      <c r="CM8" t="s">
        <v>283</v>
      </c>
      <c r="CN8" t="s">
        <v>890</v>
      </c>
      <c r="CO8" t="s">
        <v>900</v>
      </c>
      <c r="CP8" t="s">
        <v>908</v>
      </c>
      <c r="CQ8" t="s">
        <v>283</v>
      </c>
      <c r="CR8" t="s">
        <v>283</v>
      </c>
      <c r="CS8" t="s">
        <v>922</v>
      </c>
      <c r="CT8" t="s">
        <v>283</v>
      </c>
      <c r="CU8" t="s">
        <v>936</v>
      </c>
      <c r="CV8" t="s">
        <v>283</v>
      </c>
      <c r="CW8" t="s">
        <v>947</v>
      </c>
      <c r="CX8" t="s">
        <v>955</v>
      </c>
      <c r="CY8" t="s">
        <v>283</v>
      </c>
      <c r="CZ8" t="s">
        <v>967</v>
      </c>
      <c r="DA8" t="s">
        <v>977</v>
      </c>
      <c r="DB8" t="s">
        <v>283</v>
      </c>
      <c r="DC8" t="s">
        <v>989</v>
      </c>
      <c r="DD8" t="s">
        <v>999</v>
      </c>
      <c r="DE8" t="s">
        <v>283</v>
      </c>
      <c r="DF8" t="s">
        <v>283</v>
      </c>
      <c r="DG8" t="s">
        <v>1014</v>
      </c>
      <c r="DH8" t="s">
        <v>283</v>
      </c>
      <c r="DI8" t="s">
        <v>1029</v>
      </c>
      <c r="DJ8" t="s">
        <v>283</v>
      </c>
      <c r="DK8" t="s">
        <v>283</v>
      </c>
      <c r="DL8" t="s">
        <v>283</v>
      </c>
      <c r="DM8" t="s">
        <v>283</v>
      </c>
      <c r="DN8" t="s">
        <v>1056</v>
      </c>
      <c r="DO8" t="s">
        <v>283</v>
      </c>
      <c r="DP8" t="s">
        <v>283</v>
      </c>
      <c r="DQ8" t="s">
        <v>283</v>
      </c>
      <c r="DR8" t="s">
        <v>1076</v>
      </c>
      <c r="DS8" t="s">
        <v>283</v>
      </c>
      <c r="DT8" t="s">
        <v>283</v>
      </c>
      <c r="DU8" t="s">
        <v>1091</v>
      </c>
      <c r="DV8" t="s">
        <v>1101</v>
      </c>
      <c r="DW8" t="s">
        <v>1110</v>
      </c>
      <c r="DX8" t="s">
        <v>1120</v>
      </c>
      <c r="DY8" t="s">
        <v>283</v>
      </c>
      <c r="DZ8" t="s">
        <v>283</v>
      </c>
      <c r="EA8" t="s">
        <v>283</v>
      </c>
      <c r="EB8" t="s">
        <v>1139</v>
      </c>
      <c r="EC8" t="s">
        <v>283</v>
      </c>
      <c r="ED8" t="s">
        <v>283</v>
      </c>
      <c r="EE8" t="s">
        <v>283</v>
      </c>
      <c r="EF8" t="s">
        <v>283</v>
      </c>
      <c r="EG8" t="s">
        <v>283</v>
      </c>
      <c r="EH8" t="s">
        <v>1166</v>
      </c>
      <c r="EI8" t="s">
        <v>283</v>
      </c>
      <c r="EJ8" t="s">
        <v>1181</v>
      </c>
      <c r="EK8" t="s">
        <v>1188</v>
      </c>
      <c r="EL8" t="s">
        <v>1196</v>
      </c>
      <c r="EM8" t="s">
        <v>1206</v>
      </c>
      <c r="EN8" t="s">
        <v>283</v>
      </c>
      <c r="EO8" t="s">
        <v>283</v>
      </c>
      <c r="EP8" t="s">
        <v>1227</v>
      </c>
      <c r="EQ8" t="s">
        <v>283</v>
      </c>
      <c r="ER8" t="s">
        <v>283</v>
      </c>
      <c r="ES8" t="s">
        <v>1243</v>
      </c>
      <c r="ET8" t="s">
        <v>1252</v>
      </c>
      <c r="EU8" t="s">
        <v>1262</v>
      </c>
      <c r="EV8" t="s">
        <v>283</v>
      </c>
      <c r="EW8" t="s">
        <v>283</v>
      </c>
      <c r="EX8" t="s">
        <v>283</v>
      </c>
      <c r="EY8" t="s">
        <v>283</v>
      </c>
      <c r="EZ8" t="s">
        <v>283</v>
      </c>
      <c r="FA8" t="s">
        <v>283</v>
      </c>
      <c r="FB8" t="s">
        <v>1297</v>
      </c>
      <c r="FC8" t="s">
        <v>283</v>
      </c>
      <c r="FD8" t="s">
        <v>1310</v>
      </c>
      <c r="FE8" t="s">
        <v>1317</v>
      </c>
      <c r="FF8" t="s">
        <v>283</v>
      </c>
      <c r="FG8" t="s">
        <v>283</v>
      </c>
      <c r="FH8" t="s">
        <v>283</v>
      </c>
      <c r="FI8" t="s">
        <v>283</v>
      </c>
      <c r="FJ8" t="s">
        <v>1341</v>
      </c>
      <c r="FK8" t="s">
        <v>1351</v>
      </c>
      <c r="FL8" t="s">
        <v>1361</v>
      </c>
      <c r="FM8" t="s">
        <v>283</v>
      </c>
      <c r="FN8" t="s">
        <v>283</v>
      </c>
      <c r="FO8" t="s">
        <v>283</v>
      </c>
      <c r="FP8" t="s">
        <v>1376</v>
      </c>
      <c r="FQ8" t="s">
        <v>283</v>
      </c>
      <c r="FR8" t="s">
        <v>283</v>
      </c>
      <c r="FS8" t="s">
        <v>283</v>
      </c>
      <c r="FT8" t="s">
        <v>283</v>
      </c>
      <c r="FU8" t="s">
        <v>283</v>
      </c>
      <c r="FV8" t="s">
        <v>1401</v>
      </c>
      <c r="FW8" t="s">
        <v>283</v>
      </c>
      <c r="FX8" t="s">
        <v>283</v>
      </c>
      <c r="FY8" t="s">
        <v>283</v>
      </c>
      <c r="FZ8" t="s">
        <v>1418</v>
      </c>
      <c r="GA8" t="s">
        <v>283</v>
      </c>
      <c r="GB8" t="s">
        <v>1431</v>
      </c>
      <c r="GC8" t="s">
        <v>1438</v>
      </c>
      <c r="GD8" t="s">
        <v>283</v>
      </c>
      <c r="GE8" t="s">
        <v>1452</v>
      </c>
      <c r="GF8" t="s">
        <v>1462</v>
      </c>
      <c r="GG8" t="s">
        <v>1472</v>
      </c>
      <c r="GH8" t="s">
        <v>283</v>
      </c>
      <c r="GI8" t="s">
        <v>283</v>
      </c>
      <c r="GJ8" t="s">
        <v>1488</v>
      </c>
      <c r="GK8" t="s">
        <v>283</v>
      </c>
      <c r="GL8" t="s">
        <v>283</v>
      </c>
      <c r="GM8" t="s">
        <v>1506</v>
      </c>
      <c r="GN8" t="s">
        <v>1514</v>
      </c>
      <c r="GO8" t="s">
        <v>283</v>
      </c>
      <c r="GP8" t="s">
        <v>283</v>
      </c>
      <c r="GQ8" t="s">
        <v>283</v>
      </c>
      <c r="GR8" t="s">
        <v>1529</v>
      </c>
      <c r="GS8" t="s">
        <v>283</v>
      </c>
      <c r="GT8" t="s">
        <v>1539</v>
      </c>
      <c r="GU8" t="s">
        <v>1549</v>
      </c>
      <c r="GV8" t="s">
        <v>283</v>
      </c>
      <c r="GW8" t="s">
        <v>283</v>
      </c>
      <c r="GX8" t="s">
        <v>283</v>
      </c>
      <c r="GY8" t="s">
        <v>283</v>
      </c>
      <c r="GZ8" t="s">
        <v>283</v>
      </c>
      <c r="HA8" t="s">
        <v>1571</v>
      </c>
      <c r="HB8" t="s">
        <v>283</v>
      </c>
      <c r="HC8" t="s">
        <v>1583</v>
      </c>
      <c r="HD8" t="s">
        <v>283</v>
      </c>
      <c r="HE8" t="s">
        <v>1592</v>
      </c>
      <c r="HF8" t="s">
        <v>283</v>
      </c>
      <c r="HG8" t="s">
        <v>283</v>
      </c>
      <c r="HH8" t="s">
        <v>283</v>
      </c>
      <c r="HI8" t="s">
        <v>1611</v>
      </c>
      <c r="HJ8" t="s">
        <v>283</v>
      </c>
      <c r="HK8" t="s">
        <v>283</v>
      </c>
      <c r="HL8" t="s">
        <v>1625</v>
      </c>
      <c r="HM8" t="s">
        <v>283</v>
      </c>
      <c r="HN8" t="s">
        <v>283</v>
      </c>
      <c r="HO8" t="s">
        <v>283</v>
      </c>
      <c r="HP8" t="s">
        <v>283</v>
      </c>
      <c r="HQ8" t="s">
        <v>283</v>
      </c>
      <c r="HR8" t="s">
        <v>283</v>
      </c>
      <c r="HT8" t="s">
        <v>273</v>
      </c>
      <c r="HU8" t="s">
        <v>283</v>
      </c>
      <c r="HV8" t="s">
        <v>283</v>
      </c>
      <c r="HW8" t="s">
        <v>295</v>
      </c>
      <c r="HX8" t="s">
        <v>283</v>
      </c>
      <c r="HY8" t="s">
        <v>283</v>
      </c>
      <c r="HZ8" t="s">
        <v>310</v>
      </c>
      <c r="IA8" t="s">
        <v>320</v>
      </c>
      <c r="IB8" t="s">
        <v>283</v>
      </c>
      <c r="IC8" t="s">
        <v>283</v>
      </c>
      <c r="ID8" t="s">
        <v>283</v>
      </c>
      <c r="IE8" t="s">
        <v>344</v>
      </c>
      <c r="IF8" t="s">
        <v>354</v>
      </c>
      <c r="IG8" t="s">
        <v>361</v>
      </c>
      <c r="IH8" t="s">
        <v>283</v>
      </c>
      <c r="II8" t="s">
        <v>283</v>
      </c>
      <c r="IJ8" t="s">
        <v>283</v>
      </c>
      <c r="IK8" t="s">
        <v>379</v>
      </c>
      <c r="IL8" t="s">
        <v>283</v>
      </c>
      <c r="IM8" t="s">
        <v>283</v>
      </c>
      <c r="IN8" t="s">
        <v>283</v>
      </c>
      <c r="IO8" t="s">
        <v>283</v>
      </c>
      <c r="IP8" t="s">
        <v>283</v>
      </c>
      <c r="IQ8" t="s">
        <v>283</v>
      </c>
      <c r="IR8" t="s">
        <v>407</v>
      </c>
      <c r="IS8" t="s">
        <v>417</v>
      </c>
      <c r="IT8" t="s">
        <v>427</v>
      </c>
      <c r="IU8" t="s">
        <v>283</v>
      </c>
      <c r="IV8" t="s">
        <v>436</v>
      </c>
      <c r="IW8" t="s">
        <v>446</v>
      </c>
      <c r="IX8" t="s">
        <v>283</v>
      </c>
      <c r="IY8" t="s">
        <v>460</v>
      </c>
      <c r="IZ8" t="s">
        <v>283</v>
      </c>
      <c r="JA8" t="s">
        <v>283</v>
      </c>
      <c r="JB8" t="s">
        <v>474</v>
      </c>
      <c r="JC8" t="s">
        <v>283</v>
      </c>
      <c r="JD8" t="s">
        <v>490</v>
      </c>
      <c r="JE8" t="s">
        <v>497</v>
      </c>
      <c r="JF8" t="s">
        <v>507</v>
      </c>
      <c r="JG8" t="s">
        <v>517</v>
      </c>
      <c r="JH8" t="s">
        <v>527</v>
      </c>
      <c r="JI8" t="s">
        <v>537</v>
      </c>
      <c r="JJ8" t="s">
        <v>283</v>
      </c>
      <c r="JK8" t="s">
        <v>548</v>
      </c>
      <c r="JL8" t="s">
        <v>557</v>
      </c>
      <c r="JM8" t="s">
        <v>567</v>
      </c>
      <c r="JN8" t="s">
        <v>577</v>
      </c>
      <c r="JO8" t="s">
        <v>586</v>
      </c>
      <c r="JP8" t="s">
        <v>596</v>
      </c>
      <c r="JQ8" t="s">
        <v>283</v>
      </c>
      <c r="JR8" t="s">
        <v>610</v>
      </c>
      <c r="JS8" t="s">
        <v>620</v>
      </c>
      <c r="JT8" t="s">
        <v>283</v>
      </c>
      <c r="JU8" t="s">
        <v>635</v>
      </c>
      <c r="JV8" t="s">
        <v>283</v>
      </c>
      <c r="JW8" t="s">
        <v>646</v>
      </c>
      <c r="JX8" t="s">
        <v>656</v>
      </c>
      <c r="JY8" t="s">
        <v>283</v>
      </c>
      <c r="JZ8" t="s">
        <v>668</v>
      </c>
      <c r="KA8" t="s">
        <v>283</v>
      </c>
      <c r="KB8" t="s">
        <v>684</v>
      </c>
      <c r="KC8" t="s">
        <v>694</v>
      </c>
      <c r="KD8" t="s">
        <v>283</v>
      </c>
      <c r="KE8" t="s">
        <v>707</v>
      </c>
      <c r="KF8" t="s">
        <v>283</v>
      </c>
      <c r="KG8" t="s">
        <v>718</v>
      </c>
      <c r="KH8" t="s">
        <v>728</v>
      </c>
      <c r="KI8" t="s">
        <v>283</v>
      </c>
      <c r="KJ8" t="s">
        <v>283</v>
      </c>
      <c r="KK8" t="s">
        <v>744</v>
      </c>
      <c r="KL8" t="s">
        <v>283</v>
      </c>
      <c r="KM8" t="s">
        <v>756</v>
      </c>
      <c r="KN8" t="s">
        <v>283</v>
      </c>
      <c r="KO8" t="s">
        <v>770</v>
      </c>
      <c r="KP8" t="s">
        <v>780</v>
      </c>
      <c r="KQ8" t="s">
        <v>283</v>
      </c>
      <c r="KR8" t="s">
        <v>283</v>
      </c>
      <c r="KS8" t="s">
        <v>800</v>
      </c>
      <c r="KT8" t="s">
        <v>810</v>
      </c>
      <c r="KU8" t="s">
        <v>817</v>
      </c>
      <c r="KV8" t="s">
        <v>283</v>
      </c>
      <c r="KW8" t="s">
        <v>831</v>
      </c>
      <c r="KX8" t="s">
        <v>840</v>
      </c>
      <c r="KY8" t="s">
        <v>283</v>
      </c>
      <c r="KZ8" t="s">
        <v>851</v>
      </c>
      <c r="LA8" t="s">
        <v>283</v>
      </c>
      <c r="LB8" t="s">
        <v>283</v>
      </c>
      <c r="LC8" t="s">
        <v>283</v>
      </c>
      <c r="LD8" t="s">
        <v>283</v>
      </c>
      <c r="LE8" t="s">
        <v>876</v>
      </c>
      <c r="LF8" t="s">
        <v>283</v>
      </c>
      <c r="LG8" t="s">
        <v>890</v>
      </c>
      <c r="LH8" t="s">
        <v>900</v>
      </c>
      <c r="LI8" t="s">
        <v>908</v>
      </c>
      <c r="LJ8" t="s">
        <v>283</v>
      </c>
      <c r="LK8" t="s">
        <v>283</v>
      </c>
      <c r="LL8" t="s">
        <v>922</v>
      </c>
      <c r="LM8" t="s">
        <v>283</v>
      </c>
      <c r="LN8" t="s">
        <v>936</v>
      </c>
      <c r="LO8" t="s">
        <v>283</v>
      </c>
      <c r="LP8" t="s">
        <v>947</v>
      </c>
      <c r="LQ8" t="s">
        <v>955</v>
      </c>
      <c r="LR8" t="s">
        <v>283</v>
      </c>
      <c r="LS8" t="s">
        <v>967</v>
      </c>
      <c r="LT8" t="s">
        <v>977</v>
      </c>
      <c r="LU8" t="s">
        <v>283</v>
      </c>
      <c r="LV8" t="s">
        <v>989</v>
      </c>
      <c r="LW8" t="s">
        <v>999</v>
      </c>
      <c r="LX8" t="s">
        <v>283</v>
      </c>
      <c r="LY8" t="s">
        <v>283</v>
      </c>
      <c r="LZ8" t="s">
        <v>1014</v>
      </c>
      <c r="MA8" t="s">
        <v>283</v>
      </c>
      <c r="MB8" t="s">
        <v>1029</v>
      </c>
      <c r="MC8" t="s">
        <v>283</v>
      </c>
      <c r="MD8" t="s">
        <v>283</v>
      </c>
      <c r="ME8" t="s">
        <v>283</v>
      </c>
      <c r="MF8" t="s">
        <v>283</v>
      </c>
      <c r="MG8" t="s">
        <v>1056</v>
      </c>
      <c r="MH8" t="s">
        <v>283</v>
      </c>
      <c r="MI8" t="s">
        <v>283</v>
      </c>
      <c r="MJ8" t="s">
        <v>283</v>
      </c>
      <c r="MK8" t="s">
        <v>1076</v>
      </c>
      <c r="ML8" t="s">
        <v>283</v>
      </c>
      <c r="MM8" t="s">
        <v>283</v>
      </c>
      <c r="MN8" t="s">
        <v>1091</v>
      </c>
      <c r="MO8" t="s">
        <v>1101</v>
      </c>
      <c r="MP8" t="s">
        <v>1110</v>
      </c>
      <c r="MQ8" t="s">
        <v>1120</v>
      </c>
      <c r="MR8" t="s">
        <v>283</v>
      </c>
      <c r="MS8" t="s">
        <v>283</v>
      </c>
      <c r="MT8" t="s">
        <v>283</v>
      </c>
      <c r="MU8" t="s">
        <v>1139</v>
      </c>
      <c r="MV8" t="s">
        <v>283</v>
      </c>
      <c r="MW8" t="s">
        <v>283</v>
      </c>
      <c r="MX8" t="s">
        <v>283</v>
      </c>
      <c r="MY8" t="s">
        <v>283</v>
      </c>
      <c r="MZ8" t="s">
        <v>283</v>
      </c>
      <c r="NA8" t="s">
        <v>1166</v>
      </c>
      <c r="NB8" t="s">
        <v>283</v>
      </c>
      <c r="NC8" t="s">
        <v>1181</v>
      </c>
      <c r="ND8" t="s">
        <v>1188</v>
      </c>
      <c r="NE8" t="s">
        <v>1196</v>
      </c>
      <c r="NF8" t="s">
        <v>1206</v>
      </c>
      <c r="NG8" t="s">
        <v>283</v>
      </c>
      <c r="NH8" t="s">
        <v>283</v>
      </c>
      <c r="NI8" t="s">
        <v>1227</v>
      </c>
      <c r="NJ8" t="s">
        <v>283</v>
      </c>
      <c r="NK8" t="s">
        <v>283</v>
      </c>
      <c r="NL8" t="s">
        <v>1243</v>
      </c>
      <c r="NM8" t="s">
        <v>1252</v>
      </c>
      <c r="NN8" t="s">
        <v>1262</v>
      </c>
      <c r="NO8" t="s">
        <v>283</v>
      </c>
      <c r="NP8" t="s">
        <v>283</v>
      </c>
      <c r="NQ8" t="s">
        <v>283</v>
      </c>
      <c r="NR8" t="s">
        <v>283</v>
      </c>
      <c r="NS8" t="s">
        <v>283</v>
      </c>
      <c r="NT8" t="s">
        <v>283</v>
      </c>
      <c r="NU8" t="s">
        <v>1297</v>
      </c>
      <c r="NV8" t="s">
        <v>283</v>
      </c>
      <c r="NW8" t="s">
        <v>1310</v>
      </c>
      <c r="NX8" t="s">
        <v>1317</v>
      </c>
      <c r="NY8" t="s">
        <v>283</v>
      </c>
      <c r="NZ8" t="s">
        <v>283</v>
      </c>
      <c r="OA8" t="s">
        <v>283</v>
      </c>
      <c r="OB8" t="s">
        <v>283</v>
      </c>
      <c r="OC8" t="s">
        <v>1341</v>
      </c>
      <c r="OD8" t="s">
        <v>1351</v>
      </c>
      <c r="OE8" t="s">
        <v>1361</v>
      </c>
      <c r="OF8" t="s">
        <v>283</v>
      </c>
      <c r="OG8" t="s">
        <v>283</v>
      </c>
      <c r="OH8" t="s">
        <v>283</v>
      </c>
      <c r="OI8" t="s">
        <v>1376</v>
      </c>
      <c r="OJ8" t="s">
        <v>283</v>
      </c>
      <c r="OK8" t="s">
        <v>283</v>
      </c>
      <c r="OL8" t="s">
        <v>283</v>
      </c>
      <c r="OM8" t="s">
        <v>283</v>
      </c>
      <c r="ON8" t="s">
        <v>283</v>
      </c>
      <c r="OO8" t="s">
        <v>1401</v>
      </c>
      <c r="OP8" t="s">
        <v>283</v>
      </c>
      <c r="OQ8" t="s">
        <v>283</v>
      </c>
      <c r="OR8" t="s">
        <v>283</v>
      </c>
      <c r="OS8" t="s">
        <v>1418</v>
      </c>
      <c r="OT8" t="s">
        <v>283</v>
      </c>
      <c r="OU8" t="s">
        <v>1431</v>
      </c>
      <c r="OV8" t="s">
        <v>1438</v>
      </c>
      <c r="OW8" t="s">
        <v>283</v>
      </c>
      <c r="OX8" t="s">
        <v>1452</v>
      </c>
      <c r="OY8" t="s">
        <v>1462</v>
      </c>
      <c r="OZ8" t="s">
        <v>1472</v>
      </c>
      <c r="PA8" t="s">
        <v>283</v>
      </c>
      <c r="PB8" t="s">
        <v>283</v>
      </c>
      <c r="PC8" t="s">
        <v>1488</v>
      </c>
      <c r="PD8" t="s">
        <v>283</v>
      </c>
      <c r="PE8" t="s">
        <v>283</v>
      </c>
      <c r="PF8" t="s">
        <v>1506</v>
      </c>
      <c r="PG8" t="s">
        <v>1514</v>
      </c>
      <c r="PH8" t="s">
        <v>283</v>
      </c>
      <c r="PI8" t="s">
        <v>283</v>
      </c>
      <c r="PJ8" t="s">
        <v>283</v>
      </c>
      <c r="PK8" t="s">
        <v>1529</v>
      </c>
      <c r="PL8" t="s">
        <v>283</v>
      </c>
      <c r="PM8" t="s">
        <v>1539</v>
      </c>
      <c r="PN8" t="s">
        <v>1549</v>
      </c>
      <c r="PO8" t="s">
        <v>283</v>
      </c>
      <c r="PP8" t="s">
        <v>283</v>
      </c>
      <c r="PQ8" t="s">
        <v>283</v>
      </c>
      <c r="PR8" t="s">
        <v>283</v>
      </c>
      <c r="PS8" t="s">
        <v>283</v>
      </c>
      <c r="PT8" t="s">
        <v>1571</v>
      </c>
      <c r="PU8" t="s">
        <v>283</v>
      </c>
      <c r="PV8" t="s">
        <v>1583</v>
      </c>
      <c r="PW8" t="s">
        <v>283</v>
      </c>
      <c r="PX8" t="s">
        <v>1592</v>
      </c>
      <c r="PY8" t="s">
        <v>283</v>
      </c>
      <c r="PZ8" t="s">
        <v>283</v>
      </c>
      <c r="QA8" t="s">
        <v>283</v>
      </c>
      <c r="QB8" t="s">
        <v>1611</v>
      </c>
      <c r="QC8" t="s">
        <v>283</v>
      </c>
      <c r="QD8" t="s">
        <v>283</v>
      </c>
      <c r="QE8" t="s">
        <v>1625</v>
      </c>
      <c r="QF8" t="s">
        <v>283</v>
      </c>
      <c r="QG8" t="s">
        <v>283</v>
      </c>
      <c r="QH8" t="s">
        <v>283</v>
      </c>
      <c r="QI8" t="s">
        <v>283</v>
      </c>
      <c r="QJ8" t="s">
        <v>283</v>
      </c>
      <c r="QK8" t="s">
        <v>283</v>
      </c>
    </row>
    <row r="9" spans="1:453" x14ac:dyDescent="0.3">
      <c r="A9" t="s">
        <v>274</v>
      </c>
      <c r="B9" t="s">
        <v>283</v>
      </c>
      <c r="C9" t="s">
        <v>283</v>
      </c>
      <c r="D9" t="s">
        <v>296</v>
      </c>
      <c r="E9" t="s">
        <v>283</v>
      </c>
      <c r="F9" t="s">
        <v>283</v>
      </c>
      <c r="G9" t="s">
        <v>311</v>
      </c>
      <c r="H9" t="s">
        <v>321</v>
      </c>
      <c r="I9" t="s">
        <v>283</v>
      </c>
      <c r="J9" t="s">
        <v>283</v>
      </c>
      <c r="K9" t="s">
        <v>283</v>
      </c>
      <c r="L9" t="s">
        <v>345</v>
      </c>
      <c r="M9" t="s">
        <v>283</v>
      </c>
      <c r="N9" t="s">
        <v>283</v>
      </c>
      <c r="O9" t="s">
        <v>283</v>
      </c>
      <c r="P9" t="s">
        <v>283</v>
      </c>
      <c r="Q9" t="s">
        <v>283</v>
      </c>
      <c r="R9" t="s">
        <v>380</v>
      </c>
      <c r="S9" t="s">
        <v>283</v>
      </c>
      <c r="T9" t="s">
        <v>283</v>
      </c>
      <c r="U9" t="s">
        <v>283</v>
      </c>
      <c r="V9" t="s">
        <v>283</v>
      </c>
      <c r="W9" t="s">
        <v>283</v>
      </c>
      <c r="X9" t="s">
        <v>283</v>
      </c>
      <c r="Y9" t="s">
        <v>408</v>
      </c>
      <c r="Z9" t="s">
        <v>418</v>
      </c>
      <c r="AA9" t="s">
        <v>428</v>
      </c>
      <c r="AB9" t="s">
        <v>283</v>
      </c>
      <c r="AC9" t="s">
        <v>437</v>
      </c>
      <c r="AD9" t="s">
        <v>447</v>
      </c>
      <c r="AE9" t="s">
        <v>283</v>
      </c>
      <c r="AF9" t="s">
        <v>461</v>
      </c>
      <c r="AG9" t="s">
        <v>283</v>
      </c>
      <c r="AH9" t="s">
        <v>283</v>
      </c>
      <c r="AI9" t="s">
        <v>475</v>
      </c>
      <c r="AJ9" t="s">
        <v>283</v>
      </c>
      <c r="AK9" t="s">
        <v>283</v>
      </c>
      <c r="AL9" t="s">
        <v>498</v>
      </c>
      <c r="AM9" t="s">
        <v>508</v>
      </c>
      <c r="AN9" t="s">
        <v>518</v>
      </c>
      <c r="AO9" t="s">
        <v>528</v>
      </c>
      <c r="AP9" t="s">
        <v>538</v>
      </c>
      <c r="AQ9" t="s">
        <v>283</v>
      </c>
      <c r="AR9" t="s">
        <v>549</v>
      </c>
      <c r="AS9" t="s">
        <v>558</v>
      </c>
      <c r="AT9" t="s">
        <v>568</v>
      </c>
      <c r="AU9" t="s">
        <v>578</v>
      </c>
      <c r="AV9" t="s">
        <v>587</v>
      </c>
      <c r="AW9" t="s">
        <v>597</v>
      </c>
      <c r="AX9" t="s">
        <v>283</v>
      </c>
      <c r="AY9" t="s">
        <v>611</v>
      </c>
      <c r="AZ9" t="s">
        <v>621</v>
      </c>
      <c r="BA9" t="s">
        <v>283</v>
      </c>
      <c r="BB9" t="s">
        <v>636</v>
      </c>
      <c r="BC9" t="s">
        <v>283</v>
      </c>
      <c r="BD9" t="s">
        <v>647</v>
      </c>
      <c r="BE9" t="s">
        <v>657</v>
      </c>
      <c r="BF9" t="s">
        <v>283</v>
      </c>
      <c r="BG9" t="s">
        <v>669</v>
      </c>
      <c r="BH9" t="s">
        <v>283</v>
      </c>
      <c r="BI9" t="s">
        <v>685</v>
      </c>
      <c r="BJ9" t="s">
        <v>695</v>
      </c>
      <c r="BK9" t="s">
        <v>283</v>
      </c>
      <c r="BL9" t="s">
        <v>708</v>
      </c>
      <c r="BM9" t="s">
        <v>283</v>
      </c>
      <c r="BN9" t="s">
        <v>719</v>
      </c>
      <c r="BO9" t="s">
        <v>283</v>
      </c>
      <c r="BP9" t="s">
        <v>283</v>
      </c>
      <c r="BQ9" t="s">
        <v>283</v>
      </c>
      <c r="BR9" t="s">
        <v>745</v>
      </c>
      <c r="BS9" t="s">
        <v>283</v>
      </c>
      <c r="BT9" t="s">
        <v>757</v>
      </c>
      <c r="BU9" t="s">
        <v>283</v>
      </c>
      <c r="BV9" t="s">
        <v>771</v>
      </c>
      <c r="BW9" t="s">
        <v>781</v>
      </c>
      <c r="BX9" t="s">
        <v>283</v>
      </c>
      <c r="BY9" t="s">
        <v>283</v>
      </c>
      <c r="BZ9" t="s">
        <v>801</v>
      </c>
      <c r="CA9" t="s">
        <v>283</v>
      </c>
      <c r="CB9" t="s">
        <v>818</v>
      </c>
      <c r="CC9" t="s">
        <v>283</v>
      </c>
      <c r="CD9" t="s">
        <v>832</v>
      </c>
      <c r="CE9" t="s">
        <v>283</v>
      </c>
      <c r="CF9" t="s">
        <v>283</v>
      </c>
      <c r="CG9" t="s">
        <v>852</v>
      </c>
      <c r="CH9" t="s">
        <v>283</v>
      </c>
      <c r="CI9" t="s">
        <v>283</v>
      </c>
      <c r="CJ9" t="s">
        <v>283</v>
      </c>
      <c r="CK9" t="s">
        <v>283</v>
      </c>
      <c r="CL9" t="s">
        <v>877</v>
      </c>
      <c r="CM9" t="s">
        <v>283</v>
      </c>
      <c r="CN9" t="s">
        <v>891</v>
      </c>
      <c r="CO9" t="s">
        <v>901</v>
      </c>
      <c r="CP9" t="s">
        <v>909</v>
      </c>
      <c r="CQ9" t="s">
        <v>283</v>
      </c>
      <c r="CR9" t="s">
        <v>283</v>
      </c>
      <c r="CS9" t="s">
        <v>923</v>
      </c>
      <c r="CT9" t="s">
        <v>283</v>
      </c>
      <c r="CU9" t="s">
        <v>283</v>
      </c>
      <c r="CV9" t="s">
        <v>283</v>
      </c>
      <c r="CW9" t="s">
        <v>948</v>
      </c>
      <c r="CX9" t="s">
        <v>283</v>
      </c>
      <c r="CY9" t="s">
        <v>283</v>
      </c>
      <c r="CZ9" t="s">
        <v>968</v>
      </c>
      <c r="DA9" t="s">
        <v>978</v>
      </c>
      <c r="DB9" t="s">
        <v>283</v>
      </c>
      <c r="DC9" t="s">
        <v>990</v>
      </c>
      <c r="DD9" t="s">
        <v>1000</v>
      </c>
      <c r="DE9" t="s">
        <v>283</v>
      </c>
      <c r="DF9" t="s">
        <v>283</v>
      </c>
      <c r="DG9" t="s">
        <v>1015</v>
      </c>
      <c r="DH9" t="s">
        <v>283</v>
      </c>
      <c r="DI9" t="s">
        <v>1030</v>
      </c>
      <c r="DJ9" t="s">
        <v>283</v>
      </c>
      <c r="DK9" t="s">
        <v>283</v>
      </c>
      <c r="DL9" t="s">
        <v>283</v>
      </c>
      <c r="DM9" t="s">
        <v>283</v>
      </c>
      <c r="DN9" t="s">
        <v>1057</v>
      </c>
      <c r="DO9" t="s">
        <v>283</v>
      </c>
      <c r="DP9" t="s">
        <v>283</v>
      </c>
      <c r="DQ9" t="s">
        <v>283</v>
      </c>
      <c r="DR9" t="s">
        <v>1077</v>
      </c>
      <c r="DS9" t="s">
        <v>283</v>
      </c>
      <c r="DT9" t="s">
        <v>283</v>
      </c>
      <c r="DU9" t="s">
        <v>1092</v>
      </c>
      <c r="DV9" t="s">
        <v>1102</v>
      </c>
      <c r="DW9" t="s">
        <v>1111</v>
      </c>
      <c r="DX9" t="s">
        <v>1121</v>
      </c>
      <c r="DY9" t="s">
        <v>283</v>
      </c>
      <c r="DZ9" t="s">
        <v>283</v>
      </c>
      <c r="EA9" t="s">
        <v>283</v>
      </c>
      <c r="EB9" t="s">
        <v>1140</v>
      </c>
      <c r="EC9" t="s">
        <v>283</v>
      </c>
      <c r="ED9" t="s">
        <v>283</v>
      </c>
      <c r="EE9" t="s">
        <v>283</v>
      </c>
      <c r="EF9" t="s">
        <v>283</v>
      </c>
      <c r="EG9" t="s">
        <v>283</v>
      </c>
      <c r="EH9" t="s">
        <v>1167</v>
      </c>
      <c r="EI9" t="s">
        <v>283</v>
      </c>
      <c r="EJ9" t="s">
        <v>283</v>
      </c>
      <c r="EK9" t="s">
        <v>1189</v>
      </c>
      <c r="EL9" t="s">
        <v>1197</v>
      </c>
      <c r="EM9" t="s">
        <v>1207</v>
      </c>
      <c r="EN9" t="s">
        <v>283</v>
      </c>
      <c r="EO9" t="s">
        <v>283</v>
      </c>
      <c r="EP9" t="s">
        <v>1228</v>
      </c>
      <c r="EQ9" t="s">
        <v>283</v>
      </c>
      <c r="ER9" t="s">
        <v>283</v>
      </c>
      <c r="ES9" t="s">
        <v>1244</v>
      </c>
      <c r="ET9" t="s">
        <v>1253</v>
      </c>
      <c r="EU9" t="s">
        <v>1263</v>
      </c>
      <c r="EV9" t="s">
        <v>283</v>
      </c>
      <c r="EW9" t="s">
        <v>283</v>
      </c>
      <c r="EX9" t="s">
        <v>283</v>
      </c>
      <c r="EY9" t="s">
        <v>283</v>
      </c>
      <c r="EZ9" t="s">
        <v>283</v>
      </c>
      <c r="FA9" t="s">
        <v>283</v>
      </c>
      <c r="FB9" t="s">
        <v>1298</v>
      </c>
      <c r="FC9" t="s">
        <v>283</v>
      </c>
      <c r="FD9" t="s">
        <v>283</v>
      </c>
      <c r="FE9" t="s">
        <v>1318</v>
      </c>
      <c r="FF9" t="s">
        <v>283</v>
      </c>
      <c r="FG9" t="s">
        <v>283</v>
      </c>
      <c r="FH9" t="s">
        <v>283</v>
      </c>
      <c r="FI9" t="s">
        <v>283</v>
      </c>
      <c r="FJ9" t="s">
        <v>1342</v>
      </c>
      <c r="FK9" t="s">
        <v>1352</v>
      </c>
      <c r="FL9" t="s">
        <v>1362</v>
      </c>
      <c r="FM9" t="s">
        <v>283</v>
      </c>
      <c r="FN9" t="s">
        <v>283</v>
      </c>
      <c r="FO9" t="s">
        <v>283</v>
      </c>
      <c r="FP9" t="s">
        <v>1377</v>
      </c>
      <c r="FQ9" t="s">
        <v>283</v>
      </c>
      <c r="FR9" t="s">
        <v>283</v>
      </c>
      <c r="FS9" t="s">
        <v>283</v>
      </c>
      <c r="FT9" t="s">
        <v>283</v>
      </c>
      <c r="FU9" t="s">
        <v>283</v>
      </c>
      <c r="FV9" t="s">
        <v>1402</v>
      </c>
      <c r="FW9" t="s">
        <v>283</v>
      </c>
      <c r="FX9" t="s">
        <v>283</v>
      </c>
      <c r="FY9" t="s">
        <v>283</v>
      </c>
      <c r="FZ9" t="s">
        <v>1419</v>
      </c>
      <c r="GA9" t="s">
        <v>283</v>
      </c>
      <c r="GB9" t="s">
        <v>283</v>
      </c>
      <c r="GC9" t="s">
        <v>1439</v>
      </c>
      <c r="GD9" t="s">
        <v>283</v>
      </c>
      <c r="GE9" t="s">
        <v>1453</v>
      </c>
      <c r="GF9" t="s">
        <v>1463</v>
      </c>
      <c r="GG9" t="s">
        <v>1473</v>
      </c>
      <c r="GH9" t="s">
        <v>283</v>
      </c>
      <c r="GI9" t="s">
        <v>283</v>
      </c>
      <c r="GJ9" t="s">
        <v>1489</v>
      </c>
      <c r="GK9" t="s">
        <v>283</v>
      </c>
      <c r="GL9" t="s">
        <v>283</v>
      </c>
      <c r="GM9" t="s">
        <v>1507</v>
      </c>
      <c r="GN9" t="s">
        <v>1515</v>
      </c>
      <c r="GO9" t="s">
        <v>283</v>
      </c>
      <c r="GP9" t="s">
        <v>283</v>
      </c>
      <c r="GQ9" t="s">
        <v>283</v>
      </c>
      <c r="GR9" t="s">
        <v>1530</v>
      </c>
      <c r="GS9" t="s">
        <v>283</v>
      </c>
      <c r="GT9" t="s">
        <v>1540</v>
      </c>
      <c r="GU9" t="s">
        <v>1550</v>
      </c>
      <c r="GV9" t="s">
        <v>283</v>
      </c>
      <c r="GW9" t="s">
        <v>283</v>
      </c>
      <c r="GX9" t="s">
        <v>283</v>
      </c>
      <c r="GY9" t="s">
        <v>283</v>
      </c>
      <c r="GZ9" t="s">
        <v>283</v>
      </c>
      <c r="HA9" t="s">
        <v>283</v>
      </c>
      <c r="HB9" t="s">
        <v>283</v>
      </c>
      <c r="HC9" t="s">
        <v>1584</v>
      </c>
      <c r="HD9" t="s">
        <v>283</v>
      </c>
      <c r="HE9" t="s">
        <v>1593</v>
      </c>
      <c r="HF9" t="s">
        <v>283</v>
      </c>
      <c r="HG9" t="s">
        <v>283</v>
      </c>
      <c r="HH9" t="s">
        <v>283</v>
      </c>
      <c r="HI9" t="s">
        <v>1612</v>
      </c>
      <c r="HJ9" t="s">
        <v>283</v>
      </c>
      <c r="HK9" t="s">
        <v>283</v>
      </c>
      <c r="HL9" t="s">
        <v>1626</v>
      </c>
      <c r="HM9" t="s">
        <v>283</v>
      </c>
      <c r="HN9" t="s">
        <v>283</v>
      </c>
      <c r="HO9" t="s">
        <v>283</v>
      </c>
      <c r="HP9" t="s">
        <v>283</v>
      </c>
      <c r="HQ9" t="s">
        <v>283</v>
      </c>
      <c r="HR9" t="s">
        <v>283</v>
      </c>
      <c r="HT9" t="s">
        <v>274</v>
      </c>
      <c r="HU9" t="s">
        <v>283</v>
      </c>
      <c r="HV9" t="s">
        <v>283</v>
      </c>
      <c r="HW9" t="s">
        <v>296</v>
      </c>
      <c r="HX9" t="s">
        <v>283</v>
      </c>
      <c r="HY9" t="s">
        <v>283</v>
      </c>
      <c r="HZ9" t="s">
        <v>311</v>
      </c>
      <c r="IA9" t="s">
        <v>321</v>
      </c>
      <c r="IB9" t="s">
        <v>283</v>
      </c>
      <c r="IC9" t="s">
        <v>283</v>
      </c>
      <c r="ID9" t="s">
        <v>283</v>
      </c>
      <c r="IE9" t="s">
        <v>345</v>
      </c>
      <c r="IF9" t="s">
        <v>283</v>
      </c>
      <c r="IG9" t="s">
        <v>283</v>
      </c>
      <c r="IH9" t="s">
        <v>283</v>
      </c>
      <c r="II9" t="s">
        <v>283</v>
      </c>
      <c r="IJ9" t="s">
        <v>283</v>
      </c>
      <c r="IK9" t="s">
        <v>380</v>
      </c>
      <c r="IL9" t="s">
        <v>283</v>
      </c>
      <c r="IM9" t="s">
        <v>283</v>
      </c>
      <c r="IN9" t="s">
        <v>283</v>
      </c>
      <c r="IO9" t="s">
        <v>283</v>
      </c>
      <c r="IP9" t="s">
        <v>283</v>
      </c>
      <c r="IQ9" t="s">
        <v>283</v>
      </c>
      <c r="IR9" t="s">
        <v>408</v>
      </c>
      <c r="IS9" t="s">
        <v>418</v>
      </c>
      <c r="IT9" t="s">
        <v>428</v>
      </c>
      <c r="IU9" t="s">
        <v>283</v>
      </c>
      <c r="IV9" t="s">
        <v>437</v>
      </c>
      <c r="IW9" t="s">
        <v>447</v>
      </c>
      <c r="IX9" t="s">
        <v>283</v>
      </c>
      <c r="IY9" t="s">
        <v>461</v>
      </c>
      <c r="IZ9" t="s">
        <v>283</v>
      </c>
      <c r="JA9" t="s">
        <v>283</v>
      </c>
      <c r="JB9" t="s">
        <v>475</v>
      </c>
      <c r="JC9" t="s">
        <v>283</v>
      </c>
      <c r="JD9" t="s">
        <v>283</v>
      </c>
      <c r="JE9" t="s">
        <v>498</v>
      </c>
      <c r="JF9" t="s">
        <v>508</v>
      </c>
      <c r="JG9" t="s">
        <v>518</v>
      </c>
      <c r="JH9" t="s">
        <v>528</v>
      </c>
      <c r="JI9" t="s">
        <v>538</v>
      </c>
      <c r="JJ9" t="s">
        <v>283</v>
      </c>
      <c r="JK9" t="s">
        <v>549</v>
      </c>
      <c r="JL9" t="s">
        <v>558</v>
      </c>
      <c r="JM9" t="s">
        <v>568</v>
      </c>
      <c r="JN9" t="s">
        <v>578</v>
      </c>
      <c r="JO9" t="s">
        <v>587</v>
      </c>
      <c r="JP9" t="s">
        <v>597</v>
      </c>
      <c r="JQ9" t="s">
        <v>283</v>
      </c>
      <c r="JR9" t="s">
        <v>611</v>
      </c>
      <c r="JS9" t="s">
        <v>621</v>
      </c>
      <c r="JT9" t="s">
        <v>283</v>
      </c>
      <c r="JU9" t="s">
        <v>636</v>
      </c>
      <c r="JV9" t="s">
        <v>283</v>
      </c>
      <c r="JW9" t="s">
        <v>647</v>
      </c>
      <c r="JX9" t="s">
        <v>657</v>
      </c>
      <c r="JY9" t="s">
        <v>283</v>
      </c>
      <c r="JZ9" t="s">
        <v>669</v>
      </c>
      <c r="KA9" t="s">
        <v>283</v>
      </c>
      <c r="KB9" t="s">
        <v>685</v>
      </c>
      <c r="KC9" t="s">
        <v>695</v>
      </c>
      <c r="KD9" t="s">
        <v>283</v>
      </c>
      <c r="KE9" t="s">
        <v>708</v>
      </c>
      <c r="KF9" t="s">
        <v>283</v>
      </c>
      <c r="KG9" t="s">
        <v>719</v>
      </c>
      <c r="KH9" t="s">
        <v>283</v>
      </c>
      <c r="KI9" t="s">
        <v>283</v>
      </c>
      <c r="KJ9" t="s">
        <v>283</v>
      </c>
      <c r="KK9" t="s">
        <v>745</v>
      </c>
      <c r="KL9" t="s">
        <v>283</v>
      </c>
      <c r="KM9" t="s">
        <v>757</v>
      </c>
      <c r="KN9" t="s">
        <v>283</v>
      </c>
      <c r="KO9" t="s">
        <v>771</v>
      </c>
      <c r="KP9" t="s">
        <v>781</v>
      </c>
      <c r="KQ9" t="s">
        <v>283</v>
      </c>
      <c r="KR9" t="s">
        <v>283</v>
      </c>
      <c r="KS9" t="s">
        <v>801</v>
      </c>
      <c r="KT9" t="s">
        <v>283</v>
      </c>
      <c r="KU9" t="s">
        <v>818</v>
      </c>
      <c r="KV9" t="s">
        <v>283</v>
      </c>
      <c r="KW9" t="s">
        <v>832</v>
      </c>
      <c r="KX9" t="s">
        <v>283</v>
      </c>
      <c r="KY9" t="s">
        <v>283</v>
      </c>
      <c r="KZ9" t="s">
        <v>852</v>
      </c>
      <c r="LA9" t="s">
        <v>283</v>
      </c>
      <c r="LB9" t="s">
        <v>283</v>
      </c>
      <c r="LC9" t="s">
        <v>283</v>
      </c>
      <c r="LD9" t="s">
        <v>283</v>
      </c>
      <c r="LE9" t="s">
        <v>877</v>
      </c>
      <c r="LF9" t="s">
        <v>283</v>
      </c>
      <c r="LG9" t="s">
        <v>891</v>
      </c>
      <c r="LH9" t="s">
        <v>901</v>
      </c>
      <c r="LI9" t="s">
        <v>909</v>
      </c>
      <c r="LJ9" t="s">
        <v>283</v>
      </c>
      <c r="LK9" t="s">
        <v>283</v>
      </c>
      <c r="LL9" t="s">
        <v>923</v>
      </c>
      <c r="LM9" t="s">
        <v>283</v>
      </c>
      <c r="LN9" t="s">
        <v>283</v>
      </c>
      <c r="LO9" t="s">
        <v>283</v>
      </c>
      <c r="LP9" t="s">
        <v>948</v>
      </c>
      <c r="LQ9" t="s">
        <v>283</v>
      </c>
      <c r="LR9" t="s">
        <v>283</v>
      </c>
      <c r="LS9" t="s">
        <v>968</v>
      </c>
      <c r="LT9" t="s">
        <v>978</v>
      </c>
      <c r="LU9" t="s">
        <v>283</v>
      </c>
      <c r="LV9" t="s">
        <v>990</v>
      </c>
      <c r="LW9" t="s">
        <v>1000</v>
      </c>
      <c r="LX9" t="s">
        <v>283</v>
      </c>
      <c r="LY9" t="s">
        <v>283</v>
      </c>
      <c r="LZ9" t="s">
        <v>1015</v>
      </c>
      <c r="MA9" t="s">
        <v>283</v>
      </c>
      <c r="MB9" t="s">
        <v>1030</v>
      </c>
      <c r="MC9" t="s">
        <v>283</v>
      </c>
      <c r="MD9" t="s">
        <v>283</v>
      </c>
      <c r="ME9" t="s">
        <v>283</v>
      </c>
      <c r="MF9" t="s">
        <v>283</v>
      </c>
      <c r="MG9" t="s">
        <v>1057</v>
      </c>
      <c r="MH9" t="s">
        <v>283</v>
      </c>
      <c r="MI9" t="s">
        <v>283</v>
      </c>
      <c r="MJ9" t="s">
        <v>283</v>
      </c>
      <c r="MK9" t="s">
        <v>1077</v>
      </c>
      <c r="ML9" t="s">
        <v>283</v>
      </c>
      <c r="MM9" t="s">
        <v>283</v>
      </c>
      <c r="MN9" t="s">
        <v>1092</v>
      </c>
      <c r="MO9" t="s">
        <v>1102</v>
      </c>
      <c r="MP9" t="s">
        <v>1111</v>
      </c>
      <c r="MQ9" t="s">
        <v>1121</v>
      </c>
      <c r="MR9" t="s">
        <v>283</v>
      </c>
      <c r="MS9" t="s">
        <v>283</v>
      </c>
      <c r="MT9" t="s">
        <v>283</v>
      </c>
      <c r="MU9" t="s">
        <v>1140</v>
      </c>
      <c r="MV9" t="s">
        <v>283</v>
      </c>
      <c r="MW9" t="s">
        <v>283</v>
      </c>
      <c r="MX9" t="s">
        <v>283</v>
      </c>
      <c r="MY9" t="s">
        <v>283</v>
      </c>
      <c r="MZ9" t="s">
        <v>283</v>
      </c>
      <c r="NA9" t="s">
        <v>1167</v>
      </c>
      <c r="NB9" t="s">
        <v>283</v>
      </c>
      <c r="NC9" t="s">
        <v>283</v>
      </c>
      <c r="ND9" t="s">
        <v>1189</v>
      </c>
      <c r="NE9" t="s">
        <v>1197</v>
      </c>
      <c r="NF9" t="s">
        <v>1207</v>
      </c>
      <c r="NG9" t="s">
        <v>283</v>
      </c>
      <c r="NH9" t="s">
        <v>283</v>
      </c>
      <c r="NI9" t="s">
        <v>1228</v>
      </c>
      <c r="NJ9" t="s">
        <v>283</v>
      </c>
      <c r="NK9" t="s">
        <v>283</v>
      </c>
      <c r="NL9" t="s">
        <v>1244</v>
      </c>
      <c r="NM9" t="s">
        <v>1253</v>
      </c>
      <c r="NN9" t="s">
        <v>1263</v>
      </c>
      <c r="NO9" t="s">
        <v>283</v>
      </c>
      <c r="NP9" t="s">
        <v>283</v>
      </c>
      <c r="NQ9" t="s">
        <v>283</v>
      </c>
      <c r="NR9" t="s">
        <v>283</v>
      </c>
      <c r="NS9" t="s">
        <v>283</v>
      </c>
      <c r="NT9" t="s">
        <v>283</v>
      </c>
      <c r="NU9" t="s">
        <v>1298</v>
      </c>
      <c r="NV9" t="s">
        <v>283</v>
      </c>
      <c r="NW9" t="s">
        <v>283</v>
      </c>
      <c r="NX9" t="s">
        <v>1318</v>
      </c>
      <c r="NY9" t="s">
        <v>283</v>
      </c>
      <c r="NZ9" t="s">
        <v>283</v>
      </c>
      <c r="OA9" t="s">
        <v>283</v>
      </c>
      <c r="OB9" t="s">
        <v>283</v>
      </c>
      <c r="OC9" t="s">
        <v>1342</v>
      </c>
      <c r="OD9" t="s">
        <v>1352</v>
      </c>
      <c r="OE9" t="s">
        <v>1362</v>
      </c>
      <c r="OF9" t="s">
        <v>283</v>
      </c>
      <c r="OG9" t="s">
        <v>283</v>
      </c>
      <c r="OH9" t="s">
        <v>283</v>
      </c>
      <c r="OI9" t="s">
        <v>1377</v>
      </c>
      <c r="OJ9" t="s">
        <v>283</v>
      </c>
      <c r="OK9" t="s">
        <v>283</v>
      </c>
      <c r="OL9" t="s">
        <v>283</v>
      </c>
      <c r="OM9" t="s">
        <v>283</v>
      </c>
      <c r="ON9" t="s">
        <v>283</v>
      </c>
      <c r="OO9" t="s">
        <v>1402</v>
      </c>
      <c r="OP9" t="s">
        <v>283</v>
      </c>
      <c r="OQ9" t="s">
        <v>283</v>
      </c>
      <c r="OR9" t="s">
        <v>283</v>
      </c>
      <c r="OS9" t="s">
        <v>1419</v>
      </c>
      <c r="OT9" t="s">
        <v>283</v>
      </c>
      <c r="OU9" t="s">
        <v>283</v>
      </c>
      <c r="OV9" t="s">
        <v>1439</v>
      </c>
      <c r="OW9" t="s">
        <v>283</v>
      </c>
      <c r="OX9" t="s">
        <v>1453</v>
      </c>
      <c r="OY9" t="s">
        <v>1463</v>
      </c>
      <c r="OZ9" t="s">
        <v>1473</v>
      </c>
      <c r="PA9" t="s">
        <v>283</v>
      </c>
      <c r="PB9" t="s">
        <v>283</v>
      </c>
      <c r="PC9" t="s">
        <v>1489</v>
      </c>
      <c r="PD9" t="s">
        <v>283</v>
      </c>
      <c r="PE9" t="s">
        <v>283</v>
      </c>
      <c r="PF9" t="s">
        <v>1507</v>
      </c>
      <c r="PG9" t="s">
        <v>1515</v>
      </c>
      <c r="PH9" t="s">
        <v>283</v>
      </c>
      <c r="PI9" t="s">
        <v>283</v>
      </c>
      <c r="PJ9" t="s">
        <v>283</v>
      </c>
      <c r="PK9" t="s">
        <v>1530</v>
      </c>
      <c r="PL9" t="s">
        <v>283</v>
      </c>
      <c r="PM9" t="s">
        <v>1540</v>
      </c>
      <c r="PN9" t="s">
        <v>1550</v>
      </c>
      <c r="PO9" t="s">
        <v>283</v>
      </c>
      <c r="PP9" t="s">
        <v>283</v>
      </c>
      <c r="PQ9" t="s">
        <v>283</v>
      </c>
      <c r="PR9" t="s">
        <v>283</v>
      </c>
      <c r="PS9" t="s">
        <v>283</v>
      </c>
      <c r="PT9" t="s">
        <v>283</v>
      </c>
      <c r="PU9" t="s">
        <v>283</v>
      </c>
      <c r="PV9" t="s">
        <v>1584</v>
      </c>
      <c r="PW9" t="s">
        <v>283</v>
      </c>
      <c r="PX9" t="s">
        <v>1593</v>
      </c>
      <c r="PY9" t="s">
        <v>283</v>
      </c>
      <c r="PZ9" t="s">
        <v>283</v>
      </c>
      <c r="QA9" t="s">
        <v>283</v>
      </c>
      <c r="QB9" t="s">
        <v>1612</v>
      </c>
      <c r="QC9" t="s">
        <v>283</v>
      </c>
      <c r="QD9" t="s">
        <v>283</v>
      </c>
      <c r="QE9" t="s">
        <v>1626</v>
      </c>
      <c r="QF9" t="s">
        <v>283</v>
      </c>
      <c r="QG9" t="s">
        <v>283</v>
      </c>
      <c r="QH9" t="s">
        <v>283</v>
      </c>
      <c r="QI9" t="s">
        <v>283</v>
      </c>
      <c r="QJ9" t="s">
        <v>283</v>
      </c>
      <c r="QK9" t="s">
        <v>283</v>
      </c>
    </row>
    <row r="10" spans="1:453" x14ac:dyDescent="0.3">
      <c r="A10" t="s">
        <v>275</v>
      </c>
      <c r="B10" t="s">
        <v>283</v>
      </c>
      <c r="C10" t="s">
        <v>283</v>
      </c>
      <c r="D10" t="s">
        <v>297</v>
      </c>
      <c r="E10" t="s">
        <v>283</v>
      </c>
      <c r="F10" t="s">
        <v>283</v>
      </c>
      <c r="G10" t="s">
        <v>312</v>
      </c>
      <c r="H10" t="s">
        <v>283</v>
      </c>
      <c r="I10" t="s">
        <v>283</v>
      </c>
      <c r="J10" t="s">
        <v>283</v>
      </c>
      <c r="K10" t="s">
        <v>283</v>
      </c>
      <c r="L10" t="s">
        <v>346</v>
      </c>
      <c r="M10" t="s">
        <v>283</v>
      </c>
      <c r="N10" t="s">
        <v>283</v>
      </c>
      <c r="O10" t="s">
        <v>283</v>
      </c>
      <c r="P10" t="s">
        <v>283</v>
      </c>
      <c r="Q10" t="s">
        <v>283</v>
      </c>
      <c r="R10" t="s">
        <v>381</v>
      </c>
      <c r="S10" t="s">
        <v>283</v>
      </c>
      <c r="T10" t="s">
        <v>283</v>
      </c>
      <c r="U10" t="s">
        <v>283</v>
      </c>
      <c r="V10" t="s">
        <v>283</v>
      </c>
      <c r="W10" t="s">
        <v>283</v>
      </c>
      <c r="X10" t="s">
        <v>283</v>
      </c>
      <c r="Y10" t="s">
        <v>409</v>
      </c>
      <c r="Z10" t="s">
        <v>419</v>
      </c>
      <c r="AA10" t="s">
        <v>283</v>
      </c>
      <c r="AB10" t="s">
        <v>283</v>
      </c>
      <c r="AC10" t="s">
        <v>438</v>
      </c>
      <c r="AD10" t="s">
        <v>448</v>
      </c>
      <c r="AE10" t="s">
        <v>283</v>
      </c>
      <c r="AF10" t="s">
        <v>462</v>
      </c>
      <c r="AG10" t="s">
        <v>283</v>
      </c>
      <c r="AH10" t="s">
        <v>283</v>
      </c>
      <c r="AI10" t="s">
        <v>476</v>
      </c>
      <c r="AJ10" t="s">
        <v>283</v>
      </c>
      <c r="AK10" t="s">
        <v>283</v>
      </c>
      <c r="AL10" t="s">
        <v>499</v>
      </c>
      <c r="AM10" t="s">
        <v>509</v>
      </c>
      <c r="AN10" t="s">
        <v>519</v>
      </c>
      <c r="AO10" t="s">
        <v>529</v>
      </c>
      <c r="AP10" t="s">
        <v>539</v>
      </c>
      <c r="AQ10" t="s">
        <v>283</v>
      </c>
      <c r="AR10" t="s">
        <v>550</v>
      </c>
      <c r="AS10" t="s">
        <v>559</v>
      </c>
      <c r="AT10" t="s">
        <v>569</v>
      </c>
      <c r="AU10" t="s">
        <v>579</v>
      </c>
      <c r="AV10" t="s">
        <v>588</v>
      </c>
      <c r="AW10" t="s">
        <v>598</v>
      </c>
      <c r="AX10" t="s">
        <v>283</v>
      </c>
      <c r="AY10" t="s">
        <v>612</v>
      </c>
      <c r="AZ10" t="s">
        <v>622</v>
      </c>
      <c r="BA10" t="s">
        <v>283</v>
      </c>
      <c r="BB10" t="s">
        <v>637</v>
      </c>
      <c r="BC10" t="s">
        <v>283</v>
      </c>
      <c r="BD10" t="s">
        <v>648</v>
      </c>
      <c r="BE10" t="s">
        <v>658</v>
      </c>
      <c r="BF10" t="s">
        <v>283</v>
      </c>
      <c r="BG10" t="s">
        <v>670</v>
      </c>
      <c r="BH10" t="s">
        <v>283</v>
      </c>
      <c r="BI10" t="s">
        <v>686</v>
      </c>
      <c r="BJ10" t="s">
        <v>696</v>
      </c>
      <c r="BK10" t="s">
        <v>283</v>
      </c>
      <c r="BL10" t="s">
        <v>709</v>
      </c>
      <c r="BM10" t="s">
        <v>283</v>
      </c>
      <c r="BN10" t="s">
        <v>720</v>
      </c>
      <c r="BO10" t="s">
        <v>283</v>
      </c>
      <c r="BP10" t="s">
        <v>283</v>
      </c>
      <c r="BQ10" t="s">
        <v>283</v>
      </c>
      <c r="BR10" t="s">
        <v>746</v>
      </c>
      <c r="BS10" t="s">
        <v>283</v>
      </c>
      <c r="BT10" t="s">
        <v>758</v>
      </c>
      <c r="BU10" t="s">
        <v>283</v>
      </c>
      <c r="BV10" t="s">
        <v>772</v>
      </c>
      <c r="BW10" t="s">
        <v>782</v>
      </c>
      <c r="BX10" t="s">
        <v>283</v>
      </c>
      <c r="BY10" t="s">
        <v>283</v>
      </c>
      <c r="BZ10" t="s">
        <v>802</v>
      </c>
      <c r="CA10" t="s">
        <v>283</v>
      </c>
      <c r="CB10" t="s">
        <v>819</v>
      </c>
      <c r="CC10" t="s">
        <v>283</v>
      </c>
      <c r="CD10" t="s">
        <v>833</v>
      </c>
      <c r="CE10" t="s">
        <v>283</v>
      </c>
      <c r="CF10" t="s">
        <v>283</v>
      </c>
      <c r="CG10" t="s">
        <v>853</v>
      </c>
      <c r="CH10" t="s">
        <v>283</v>
      </c>
      <c r="CI10" t="s">
        <v>283</v>
      </c>
      <c r="CJ10" t="s">
        <v>283</v>
      </c>
      <c r="CK10" t="s">
        <v>283</v>
      </c>
      <c r="CL10" t="s">
        <v>878</v>
      </c>
      <c r="CM10" t="s">
        <v>283</v>
      </c>
      <c r="CN10" t="s">
        <v>892</v>
      </c>
      <c r="CO10" t="s">
        <v>283</v>
      </c>
      <c r="CP10" t="s">
        <v>910</v>
      </c>
      <c r="CQ10" t="s">
        <v>283</v>
      </c>
      <c r="CR10" t="s">
        <v>283</v>
      </c>
      <c r="CS10" t="s">
        <v>924</v>
      </c>
      <c r="CT10" t="s">
        <v>283</v>
      </c>
      <c r="CU10" t="s">
        <v>283</v>
      </c>
      <c r="CV10" t="s">
        <v>283</v>
      </c>
      <c r="CW10" t="s">
        <v>283</v>
      </c>
      <c r="CX10" t="s">
        <v>283</v>
      </c>
      <c r="CY10" t="s">
        <v>283</v>
      </c>
      <c r="CZ10" t="s">
        <v>969</v>
      </c>
      <c r="DA10" t="s">
        <v>979</v>
      </c>
      <c r="DB10" t="s">
        <v>283</v>
      </c>
      <c r="DC10" t="s">
        <v>991</v>
      </c>
      <c r="DD10" t="s">
        <v>1001</v>
      </c>
      <c r="DE10" t="s">
        <v>283</v>
      </c>
      <c r="DF10" t="s">
        <v>283</v>
      </c>
      <c r="DG10" t="s">
        <v>1016</v>
      </c>
      <c r="DH10" t="s">
        <v>283</v>
      </c>
      <c r="DI10" t="s">
        <v>1031</v>
      </c>
      <c r="DJ10" t="s">
        <v>283</v>
      </c>
      <c r="DK10" t="s">
        <v>283</v>
      </c>
      <c r="DL10" t="s">
        <v>283</v>
      </c>
      <c r="DM10" t="s">
        <v>283</v>
      </c>
      <c r="DN10" t="s">
        <v>1058</v>
      </c>
      <c r="DO10" t="s">
        <v>283</v>
      </c>
      <c r="DP10" t="s">
        <v>283</v>
      </c>
      <c r="DQ10" t="s">
        <v>283</v>
      </c>
      <c r="DR10" t="s">
        <v>1078</v>
      </c>
      <c r="DS10" t="s">
        <v>283</v>
      </c>
      <c r="DT10" t="s">
        <v>283</v>
      </c>
      <c r="DU10" t="s">
        <v>1093</v>
      </c>
      <c r="DV10" t="s">
        <v>1103</v>
      </c>
      <c r="DW10" t="s">
        <v>1112</v>
      </c>
      <c r="DX10" t="s">
        <v>1122</v>
      </c>
      <c r="DY10" t="s">
        <v>283</v>
      </c>
      <c r="DZ10" t="s">
        <v>283</v>
      </c>
      <c r="EA10" t="s">
        <v>283</v>
      </c>
      <c r="EB10" t="s">
        <v>1141</v>
      </c>
      <c r="EC10" t="s">
        <v>283</v>
      </c>
      <c r="ED10" t="s">
        <v>283</v>
      </c>
      <c r="EE10" t="s">
        <v>283</v>
      </c>
      <c r="EF10" t="s">
        <v>283</v>
      </c>
      <c r="EG10" t="s">
        <v>283</v>
      </c>
      <c r="EH10" t="s">
        <v>1168</v>
      </c>
      <c r="EI10" t="s">
        <v>283</v>
      </c>
      <c r="EJ10" t="s">
        <v>283</v>
      </c>
      <c r="EK10" t="s">
        <v>283</v>
      </c>
      <c r="EL10" t="s">
        <v>1198</v>
      </c>
      <c r="EM10" t="s">
        <v>1208</v>
      </c>
      <c r="EN10" t="s">
        <v>283</v>
      </c>
      <c r="EO10" t="s">
        <v>283</v>
      </c>
      <c r="EP10" t="s">
        <v>1229</v>
      </c>
      <c r="EQ10" t="s">
        <v>283</v>
      </c>
      <c r="ER10" t="s">
        <v>283</v>
      </c>
      <c r="ES10" t="s">
        <v>1245</v>
      </c>
      <c r="ET10" t="s">
        <v>1254</v>
      </c>
      <c r="EU10" t="s">
        <v>1264</v>
      </c>
      <c r="EV10" t="s">
        <v>283</v>
      </c>
      <c r="EW10" t="s">
        <v>283</v>
      </c>
      <c r="EX10" t="s">
        <v>283</v>
      </c>
      <c r="EY10" t="s">
        <v>283</v>
      </c>
      <c r="EZ10" t="s">
        <v>283</v>
      </c>
      <c r="FA10" t="s">
        <v>283</v>
      </c>
      <c r="FB10" t="s">
        <v>1299</v>
      </c>
      <c r="FC10" t="s">
        <v>283</v>
      </c>
      <c r="FD10" t="s">
        <v>283</v>
      </c>
      <c r="FE10" t="s">
        <v>1319</v>
      </c>
      <c r="FF10" t="s">
        <v>283</v>
      </c>
      <c r="FG10" t="s">
        <v>283</v>
      </c>
      <c r="FH10" t="s">
        <v>283</v>
      </c>
      <c r="FI10" t="s">
        <v>283</v>
      </c>
      <c r="FJ10" t="s">
        <v>1343</v>
      </c>
      <c r="FK10" t="s">
        <v>1353</v>
      </c>
      <c r="FL10" t="s">
        <v>1363</v>
      </c>
      <c r="FM10" t="s">
        <v>283</v>
      </c>
      <c r="FN10" t="s">
        <v>283</v>
      </c>
      <c r="FO10" t="s">
        <v>283</v>
      </c>
      <c r="FP10" t="s">
        <v>1378</v>
      </c>
      <c r="FQ10" t="s">
        <v>283</v>
      </c>
      <c r="FR10" t="s">
        <v>283</v>
      </c>
      <c r="FS10" t="s">
        <v>283</v>
      </c>
      <c r="FT10" t="s">
        <v>283</v>
      </c>
      <c r="FU10" t="s">
        <v>283</v>
      </c>
      <c r="FV10" t="s">
        <v>1403</v>
      </c>
      <c r="FW10" t="s">
        <v>283</v>
      </c>
      <c r="FX10" t="s">
        <v>283</v>
      </c>
      <c r="FY10" t="s">
        <v>283</v>
      </c>
      <c r="FZ10" t="s">
        <v>283</v>
      </c>
      <c r="GA10" t="s">
        <v>283</v>
      </c>
      <c r="GB10" t="s">
        <v>283</v>
      </c>
      <c r="GC10" t="s">
        <v>1440</v>
      </c>
      <c r="GD10" t="s">
        <v>283</v>
      </c>
      <c r="GE10" t="s">
        <v>1454</v>
      </c>
      <c r="GF10" t="s">
        <v>1464</v>
      </c>
      <c r="GG10" t="s">
        <v>1474</v>
      </c>
      <c r="GH10" t="s">
        <v>283</v>
      </c>
      <c r="GI10" t="s">
        <v>283</v>
      </c>
      <c r="GJ10" t="s">
        <v>1490</v>
      </c>
      <c r="GK10" t="s">
        <v>283</v>
      </c>
      <c r="GL10" t="s">
        <v>283</v>
      </c>
      <c r="GM10" t="s">
        <v>283</v>
      </c>
      <c r="GN10" t="s">
        <v>283</v>
      </c>
      <c r="GO10" t="s">
        <v>283</v>
      </c>
      <c r="GP10" t="s">
        <v>283</v>
      </c>
      <c r="GQ10" t="s">
        <v>283</v>
      </c>
      <c r="GR10" t="s">
        <v>283</v>
      </c>
      <c r="GS10" t="s">
        <v>283</v>
      </c>
      <c r="GT10" t="s">
        <v>1541</v>
      </c>
      <c r="GU10" t="s">
        <v>1551</v>
      </c>
      <c r="GV10" t="s">
        <v>283</v>
      </c>
      <c r="GW10" t="s">
        <v>283</v>
      </c>
      <c r="GX10" t="s">
        <v>283</v>
      </c>
      <c r="GY10" t="s">
        <v>283</v>
      </c>
      <c r="GZ10" t="s">
        <v>283</v>
      </c>
      <c r="HA10" t="s">
        <v>283</v>
      </c>
      <c r="HB10" t="s">
        <v>283</v>
      </c>
      <c r="HC10" t="s">
        <v>283</v>
      </c>
      <c r="HD10" t="s">
        <v>283</v>
      </c>
      <c r="HE10" t="s">
        <v>1594</v>
      </c>
      <c r="HF10" t="s">
        <v>283</v>
      </c>
      <c r="HG10" t="s">
        <v>283</v>
      </c>
      <c r="HH10" t="s">
        <v>283</v>
      </c>
      <c r="HI10" t="s">
        <v>283</v>
      </c>
      <c r="HJ10" t="s">
        <v>283</v>
      </c>
      <c r="HK10" t="s">
        <v>283</v>
      </c>
      <c r="HL10" t="s">
        <v>1627</v>
      </c>
      <c r="HM10" t="s">
        <v>283</v>
      </c>
      <c r="HN10" t="s">
        <v>283</v>
      </c>
      <c r="HO10" t="s">
        <v>283</v>
      </c>
      <c r="HP10" t="s">
        <v>283</v>
      </c>
      <c r="HQ10" t="s">
        <v>283</v>
      </c>
      <c r="HR10" t="s">
        <v>283</v>
      </c>
      <c r="HT10" t="s">
        <v>275</v>
      </c>
      <c r="HU10" t="s">
        <v>283</v>
      </c>
      <c r="HV10" t="s">
        <v>283</v>
      </c>
      <c r="HW10" t="s">
        <v>297</v>
      </c>
      <c r="HX10" t="s">
        <v>283</v>
      </c>
      <c r="HY10" t="s">
        <v>283</v>
      </c>
      <c r="HZ10" t="s">
        <v>312</v>
      </c>
      <c r="IA10" t="s">
        <v>283</v>
      </c>
      <c r="IB10" t="s">
        <v>283</v>
      </c>
      <c r="IC10" t="s">
        <v>283</v>
      </c>
      <c r="ID10" t="s">
        <v>283</v>
      </c>
      <c r="IE10" t="s">
        <v>346</v>
      </c>
      <c r="IF10" t="s">
        <v>283</v>
      </c>
      <c r="IG10" t="s">
        <v>283</v>
      </c>
      <c r="IH10" t="s">
        <v>283</v>
      </c>
      <c r="II10" t="s">
        <v>283</v>
      </c>
      <c r="IJ10" t="s">
        <v>283</v>
      </c>
      <c r="IK10" t="s">
        <v>381</v>
      </c>
      <c r="IL10" t="s">
        <v>283</v>
      </c>
      <c r="IM10" t="s">
        <v>283</v>
      </c>
      <c r="IN10" t="s">
        <v>283</v>
      </c>
      <c r="IO10" t="s">
        <v>283</v>
      </c>
      <c r="IP10" t="s">
        <v>283</v>
      </c>
      <c r="IQ10" t="s">
        <v>283</v>
      </c>
      <c r="IR10" t="s">
        <v>409</v>
      </c>
      <c r="IS10" t="s">
        <v>419</v>
      </c>
      <c r="IT10" t="s">
        <v>283</v>
      </c>
      <c r="IU10" t="s">
        <v>283</v>
      </c>
      <c r="IV10" t="s">
        <v>438</v>
      </c>
      <c r="IW10" t="s">
        <v>448</v>
      </c>
      <c r="IX10" t="s">
        <v>283</v>
      </c>
      <c r="IY10" t="s">
        <v>462</v>
      </c>
      <c r="IZ10" t="s">
        <v>283</v>
      </c>
      <c r="JA10" t="s">
        <v>283</v>
      </c>
      <c r="JB10" t="s">
        <v>476</v>
      </c>
      <c r="JC10" t="s">
        <v>283</v>
      </c>
      <c r="JD10" t="s">
        <v>283</v>
      </c>
      <c r="JE10" t="s">
        <v>499</v>
      </c>
      <c r="JF10" t="s">
        <v>509</v>
      </c>
      <c r="JG10" t="s">
        <v>519</v>
      </c>
      <c r="JH10" t="s">
        <v>529</v>
      </c>
      <c r="JI10" t="s">
        <v>539</v>
      </c>
      <c r="JJ10" t="s">
        <v>283</v>
      </c>
      <c r="JK10" t="s">
        <v>550</v>
      </c>
      <c r="JL10" t="s">
        <v>559</v>
      </c>
      <c r="JM10" t="s">
        <v>569</v>
      </c>
      <c r="JN10" t="s">
        <v>579</v>
      </c>
      <c r="JO10" t="s">
        <v>588</v>
      </c>
      <c r="JP10" t="s">
        <v>598</v>
      </c>
      <c r="JQ10" t="s">
        <v>283</v>
      </c>
      <c r="JR10" t="s">
        <v>612</v>
      </c>
      <c r="JS10" t="s">
        <v>622</v>
      </c>
      <c r="JT10" t="s">
        <v>283</v>
      </c>
      <c r="JU10" t="s">
        <v>637</v>
      </c>
      <c r="JV10" t="s">
        <v>283</v>
      </c>
      <c r="JW10" t="s">
        <v>648</v>
      </c>
      <c r="JX10" t="s">
        <v>658</v>
      </c>
      <c r="JY10" t="s">
        <v>283</v>
      </c>
      <c r="JZ10" t="s">
        <v>670</v>
      </c>
      <c r="KA10" t="s">
        <v>283</v>
      </c>
      <c r="KB10" t="s">
        <v>686</v>
      </c>
      <c r="KC10" t="s">
        <v>696</v>
      </c>
      <c r="KD10" t="s">
        <v>283</v>
      </c>
      <c r="KE10" t="s">
        <v>709</v>
      </c>
      <c r="KF10" t="s">
        <v>283</v>
      </c>
      <c r="KG10" t="s">
        <v>720</v>
      </c>
      <c r="KH10" t="s">
        <v>283</v>
      </c>
      <c r="KI10" t="s">
        <v>283</v>
      </c>
      <c r="KJ10" t="s">
        <v>283</v>
      </c>
      <c r="KK10" t="s">
        <v>746</v>
      </c>
      <c r="KL10" t="s">
        <v>283</v>
      </c>
      <c r="KM10" t="s">
        <v>758</v>
      </c>
      <c r="KN10" t="s">
        <v>283</v>
      </c>
      <c r="KO10" t="s">
        <v>772</v>
      </c>
      <c r="KP10" t="s">
        <v>782</v>
      </c>
      <c r="KQ10" t="s">
        <v>283</v>
      </c>
      <c r="KR10" t="s">
        <v>283</v>
      </c>
      <c r="KS10" t="s">
        <v>802</v>
      </c>
      <c r="KT10" t="s">
        <v>283</v>
      </c>
      <c r="KU10" t="s">
        <v>819</v>
      </c>
      <c r="KV10" t="s">
        <v>283</v>
      </c>
      <c r="KW10" t="s">
        <v>833</v>
      </c>
      <c r="KX10" t="s">
        <v>283</v>
      </c>
      <c r="KY10" t="s">
        <v>283</v>
      </c>
      <c r="KZ10" t="s">
        <v>853</v>
      </c>
      <c r="LA10" t="s">
        <v>283</v>
      </c>
      <c r="LB10" t="s">
        <v>283</v>
      </c>
      <c r="LC10" t="s">
        <v>283</v>
      </c>
      <c r="LD10" t="s">
        <v>283</v>
      </c>
      <c r="LE10" t="s">
        <v>878</v>
      </c>
      <c r="LF10" t="s">
        <v>283</v>
      </c>
      <c r="LG10" t="s">
        <v>892</v>
      </c>
      <c r="LH10" t="s">
        <v>283</v>
      </c>
      <c r="LI10" t="s">
        <v>910</v>
      </c>
      <c r="LJ10" t="s">
        <v>283</v>
      </c>
      <c r="LK10" t="s">
        <v>283</v>
      </c>
      <c r="LL10" t="s">
        <v>924</v>
      </c>
      <c r="LM10" t="s">
        <v>283</v>
      </c>
      <c r="LN10" t="s">
        <v>283</v>
      </c>
      <c r="LO10" t="s">
        <v>283</v>
      </c>
      <c r="LP10" t="s">
        <v>283</v>
      </c>
      <c r="LQ10" t="s">
        <v>283</v>
      </c>
      <c r="LR10" t="s">
        <v>283</v>
      </c>
      <c r="LS10" t="s">
        <v>969</v>
      </c>
      <c r="LT10" t="s">
        <v>979</v>
      </c>
      <c r="LU10" t="s">
        <v>283</v>
      </c>
      <c r="LV10" t="s">
        <v>991</v>
      </c>
      <c r="LW10" t="s">
        <v>1001</v>
      </c>
      <c r="LX10" t="s">
        <v>283</v>
      </c>
      <c r="LY10" t="s">
        <v>283</v>
      </c>
      <c r="LZ10" t="s">
        <v>1016</v>
      </c>
      <c r="MA10" t="s">
        <v>283</v>
      </c>
      <c r="MB10" t="s">
        <v>1031</v>
      </c>
      <c r="MC10" t="s">
        <v>283</v>
      </c>
      <c r="MD10" t="s">
        <v>283</v>
      </c>
      <c r="ME10" t="s">
        <v>283</v>
      </c>
      <c r="MF10" t="s">
        <v>283</v>
      </c>
      <c r="MG10" t="s">
        <v>1058</v>
      </c>
      <c r="MH10" t="s">
        <v>283</v>
      </c>
      <c r="MI10" t="s">
        <v>283</v>
      </c>
      <c r="MJ10" t="s">
        <v>283</v>
      </c>
      <c r="MK10" t="s">
        <v>1078</v>
      </c>
      <c r="ML10" t="s">
        <v>283</v>
      </c>
      <c r="MM10" t="s">
        <v>283</v>
      </c>
      <c r="MN10" t="s">
        <v>1093</v>
      </c>
      <c r="MO10" t="s">
        <v>1103</v>
      </c>
      <c r="MP10" t="s">
        <v>1112</v>
      </c>
      <c r="MQ10" t="s">
        <v>1122</v>
      </c>
      <c r="MR10" t="s">
        <v>283</v>
      </c>
      <c r="MS10" t="s">
        <v>283</v>
      </c>
      <c r="MT10" t="s">
        <v>283</v>
      </c>
      <c r="MU10" t="s">
        <v>1141</v>
      </c>
      <c r="MV10" t="s">
        <v>283</v>
      </c>
      <c r="MW10" t="s">
        <v>283</v>
      </c>
      <c r="MX10" t="s">
        <v>283</v>
      </c>
      <c r="MY10" t="s">
        <v>283</v>
      </c>
      <c r="MZ10" t="s">
        <v>283</v>
      </c>
      <c r="NA10" t="s">
        <v>1168</v>
      </c>
      <c r="NB10" t="s">
        <v>283</v>
      </c>
      <c r="NC10" t="s">
        <v>283</v>
      </c>
      <c r="ND10" t="s">
        <v>283</v>
      </c>
      <c r="NE10" t="s">
        <v>1198</v>
      </c>
      <c r="NF10" t="s">
        <v>1208</v>
      </c>
      <c r="NG10" t="s">
        <v>283</v>
      </c>
      <c r="NH10" t="s">
        <v>283</v>
      </c>
      <c r="NI10" t="s">
        <v>1229</v>
      </c>
      <c r="NJ10" t="s">
        <v>283</v>
      </c>
      <c r="NK10" t="s">
        <v>283</v>
      </c>
      <c r="NL10" t="s">
        <v>1245</v>
      </c>
      <c r="NM10" t="s">
        <v>1254</v>
      </c>
      <c r="NN10" t="s">
        <v>1264</v>
      </c>
      <c r="NO10" t="s">
        <v>283</v>
      </c>
      <c r="NP10" t="s">
        <v>283</v>
      </c>
      <c r="NQ10" t="s">
        <v>283</v>
      </c>
      <c r="NR10" t="s">
        <v>283</v>
      </c>
      <c r="NS10" t="s">
        <v>283</v>
      </c>
      <c r="NT10" t="s">
        <v>283</v>
      </c>
      <c r="NU10" t="s">
        <v>1299</v>
      </c>
      <c r="NV10" t="s">
        <v>283</v>
      </c>
      <c r="NW10" t="s">
        <v>283</v>
      </c>
      <c r="NX10" t="s">
        <v>1319</v>
      </c>
      <c r="NY10" t="s">
        <v>283</v>
      </c>
      <c r="NZ10" t="s">
        <v>283</v>
      </c>
      <c r="OA10" t="s">
        <v>283</v>
      </c>
      <c r="OB10" t="s">
        <v>283</v>
      </c>
      <c r="OC10" t="s">
        <v>1343</v>
      </c>
      <c r="OD10" t="s">
        <v>1353</v>
      </c>
      <c r="OE10" t="s">
        <v>1363</v>
      </c>
      <c r="OF10" t="s">
        <v>283</v>
      </c>
      <c r="OG10" t="s">
        <v>283</v>
      </c>
      <c r="OH10" t="s">
        <v>283</v>
      </c>
      <c r="OI10" t="s">
        <v>1378</v>
      </c>
      <c r="OJ10" t="s">
        <v>283</v>
      </c>
      <c r="OK10" t="s">
        <v>283</v>
      </c>
      <c r="OL10" t="s">
        <v>283</v>
      </c>
      <c r="OM10" t="s">
        <v>283</v>
      </c>
      <c r="ON10" t="s">
        <v>283</v>
      </c>
      <c r="OO10" t="s">
        <v>1403</v>
      </c>
      <c r="OP10" t="s">
        <v>283</v>
      </c>
      <c r="OQ10" t="s">
        <v>283</v>
      </c>
      <c r="OR10" t="s">
        <v>283</v>
      </c>
      <c r="OS10" t="s">
        <v>283</v>
      </c>
      <c r="OT10" t="s">
        <v>283</v>
      </c>
      <c r="OU10" t="s">
        <v>283</v>
      </c>
      <c r="OV10" t="s">
        <v>1440</v>
      </c>
      <c r="OW10" t="s">
        <v>283</v>
      </c>
      <c r="OX10" t="s">
        <v>1454</v>
      </c>
      <c r="OY10" t="s">
        <v>1464</v>
      </c>
      <c r="OZ10" t="s">
        <v>1474</v>
      </c>
      <c r="PA10" t="s">
        <v>283</v>
      </c>
      <c r="PB10" t="s">
        <v>283</v>
      </c>
      <c r="PC10" t="s">
        <v>1490</v>
      </c>
      <c r="PD10" t="s">
        <v>283</v>
      </c>
      <c r="PE10" t="s">
        <v>283</v>
      </c>
      <c r="PF10" t="s">
        <v>283</v>
      </c>
      <c r="PG10" t="s">
        <v>283</v>
      </c>
      <c r="PH10" t="s">
        <v>283</v>
      </c>
      <c r="PI10" t="s">
        <v>283</v>
      </c>
      <c r="PJ10" t="s">
        <v>283</v>
      </c>
      <c r="PK10" t="s">
        <v>283</v>
      </c>
      <c r="PL10" t="s">
        <v>283</v>
      </c>
      <c r="PM10" t="s">
        <v>1541</v>
      </c>
      <c r="PN10" t="s">
        <v>1551</v>
      </c>
      <c r="PO10" t="s">
        <v>283</v>
      </c>
      <c r="PP10" t="s">
        <v>283</v>
      </c>
      <c r="PQ10" t="s">
        <v>283</v>
      </c>
      <c r="PR10" t="s">
        <v>283</v>
      </c>
      <c r="PS10" t="s">
        <v>283</v>
      </c>
      <c r="PT10" t="s">
        <v>283</v>
      </c>
      <c r="PU10" t="s">
        <v>283</v>
      </c>
      <c r="PV10" t="s">
        <v>283</v>
      </c>
      <c r="PW10" t="s">
        <v>283</v>
      </c>
      <c r="PX10" t="s">
        <v>1594</v>
      </c>
      <c r="PY10" t="s">
        <v>283</v>
      </c>
      <c r="PZ10" t="s">
        <v>283</v>
      </c>
      <c r="QA10" t="s">
        <v>283</v>
      </c>
      <c r="QB10" t="s">
        <v>283</v>
      </c>
      <c r="QC10" t="s">
        <v>283</v>
      </c>
      <c r="QD10" t="s">
        <v>283</v>
      </c>
      <c r="QE10" t="s">
        <v>1627</v>
      </c>
      <c r="QF10" t="s">
        <v>283</v>
      </c>
      <c r="QG10" t="s">
        <v>283</v>
      </c>
      <c r="QH10" t="s">
        <v>283</v>
      </c>
      <c r="QI10" t="s">
        <v>283</v>
      </c>
      <c r="QJ10" t="s">
        <v>283</v>
      </c>
      <c r="QK10" t="s">
        <v>283</v>
      </c>
    </row>
    <row r="11" spans="1:453" x14ac:dyDescent="0.3">
      <c r="A11" t="s">
        <v>276</v>
      </c>
      <c r="B11" t="s">
        <v>283</v>
      </c>
      <c r="C11" t="s">
        <v>283</v>
      </c>
      <c r="D11" t="s">
        <v>298</v>
      </c>
      <c r="E11" t="s">
        <v>283</v>
      </c>
      <c r="F11" t="s">
        <v>283</v>
      </c>
      <c r="G11" t="s">
        <v>313</v>
      </c>
      <c r="H11" t="s">
        <v>283</v>
      </c>
      <c r="I11" t="s">
        <v>283</v>
      </c>
      <c r="J11" t="s">
        <v>283</v>
      </c>
      <c r="K11" t="s">
        <v>283</v>
      </c>
      <c r="L11" t="s">
        <v>347</v>
      </c>
      <c r="M11" t="s">
        <v>283</v>
      </c>
      <c r="N11" t="s">
        <v>283</v>
      </c>
      <c r="O11" t="s">
        <v>283</v>
      </c>
      <c r="P11" t="s">
        <v>283</v>
      </c>
      <c r="Q11" t="s">
        <v>283</v>
      </c>
      <c r="R11" t="s">
        <v>382</v>
      </c>
      <c r="S11" t="s">
        <v>283</v>
      </c>
      <c r="T11" t="s">
        <v>283</v>
      </c>
      <c r="U11" t="s">
        <v>283</v>
      </c>
      <c r="V11" t="s">
        <v>283</v>
      </c>
      <c r="W11" t="s">
        <v>283</v>
      </c>
      <c r="X11" t="s">
        <v>283</v>
      </c>
      <c r="Y11" t="s">
        <v>410</v>
      </c>
      <c r="Z11" t="s">
        <v>420</v>
      </c>
      <c r="AA11" t="s">
        <v>283</v>
      </c>
      <c r="AB11" t="s">
        <v>283</v>
      </c>
      <c r="AC11" t="s">
        <v>439</v>
      </c>
      <c r="AD11" t="s">
        <v>449</v>
      </c>
      <c r="AE11" t="s">
        <v>283</v>
      </c>
      <c r="AF11" t="s">
        <v>463</v>
      </c>
      <c r="AG11" t="s">
        <v>283</v>
      </c>
      <c r="AH11" t="s">
        <v>283</v>
      </c>
      <c r="AI11" t="s">
        <v>477</v>
      </c>
      <c r="AJ11" t="s">
        <v>283</v>
      </c>
      <c r="AK11" t="s">
        <v>283</v>
      </c>
      <c r="AL11" t="s">
        <v>500</v>
      </c>
      <c r="AM11" t="s">
        <v>510</v>
      </c>
      <c r="AN11" t="s">
        <v>520</v>
      </c>
      <c r="AO11" t="s">
        <v>530</v>
      </c>
      <c r="AP11" t="s">
        <v>283</v>
      </c>
      <c r="AQ11" t="s">
        <v>283</v>
      </c>
      <c r="AR11" t="s">
        <v>283</v>
      </c>
      <c r="AS11" t="s">
        <v>560</v>
      </c>
      <c r="AT11" t="s">
        <v>570</v>
      </c>
      <c r="AU11" t="s">
        <v>283</v>
      </c>
      <c r="AV11" t="s">
        <v>589</v>
      </c>
      <c r="AW11" t="s">
        <v>283</v>
      </c>
      <c r="AX11" t="s">
        <v>283</v>
      </c>
      <c r="AY11" t="s">
        <v>613</v>
      </c>
      <c r="AZ11" t="s">
        <v>623</v>
      </c>
      <c r="BA11" t="s">
        <v>283</v>
      </c>
      <c r="BB11" t="s">
        <v>638</v>
      </c>
      <c r="BC11" t="s">
        <v>283</v>
      </c>
      <c r="BD11" t="s">
        <v>649</v>
      </c>
      <c r="BE11" t="s">
        <v>659</v>
      </c>
      <c r="BF11" t="s">
        <v>283</v>
      </c>
      <c r="BG11" t="s">
        <v>671</v>
      </c>
      <c r="BH11" t="s">
        <v>283</v>
      </c>
      <c r="BI11" t="s">
        <v>687</v>
      </c>
      <c r="BJ11" t="s">
        <v>697</v>
      </c>
      <c r="BK11" t="s">
        <v>283</v>
      </c>
      <c r="BL11" t="s">
        <v>283</v>
      </c>
      <c r="BM11" t="s">
        <v>283</v>
      </c>
      <c r="BN11" t="s">
        <v>721</v>
      </c>
      <c r="BO11" t="s">
        <v>283</v>
      </c>
      <c r="BP11" t="s">
        <v>283</v>
      </c>
      <c r="BQ11" t="s">
        <v>283</v>
      </c>
      <c r="BR11" t="s">
        <v>283</v>
      </c>
      <c r="BS11" t="s">
        <v>283</v>
      </c>
      <c r="BT11" t="s">
        <v>759</v>
      </c>
      <c r="BU11" t="s">
        <v>283</v>
      </c>
      <c r="BV11" t="s">
        <v>773</v>
      </c>
      <c r="BW11" t="s">
        <v>783</v>
      </c>
      <c r="BX11" t="s">
        <v>283</v>
      </c>
      <c r="BY11" t="s">
        <v>283</v>
      </c>
      <c r="BZ11" t="s">
        <v>803</v>
      </c>
      <c r="CA11" t="s">
        <v>283</v>
      </c>
      <c r="CB11" t="s">
        <v>820</v>
      </c>
      <c r="CC11" t="s">
        <v>283</v>
      </c>
      <c r="CD11" t="s">
        <v>283</v>
      </c>
      <c r="CE11" t="s">
        <v>283</v>
      </c>
      <c r="CF11" t="s">
        <v>283</v>
      </c>
      <c r="CG11" t="s">
        <v>283</v>
      </c>
      <c r="CH11" t="s">
        <v>283</v>
      </c>
      <c r="CI11" t="s">
        <v>283</v>
      </c>
      <c r="CJ11" t="s">
        <v>283</v>
      </c>
      <c r="CK11" t="s">
        <v>283</v>
      </c>
      <c r="CL11" t="s">
        <v>283</v>
      </c>
      <c r="CM11" t="s">
        <v>283</v>
      </c>
      <c r="CN11" t="s">
        <v>893</v>
      </c>
      <c r="CO11" t="s">
        <v>283</v>
      </c>
      <c r="CP11" t="s">
        <v>911</v>
      </c>
      <c r="CQ11" t="s">
        <v>283</v>
      </c>
      <c r="CR11" t="s">
        <v>283</v>
      </c>
      <c r="CS11" t="s">
        <v>283</v>
      </c>
      <c r="CT11" t="s">
        <v>283</v>
      </c>
      <c r="CU11" t="s">
        <v>283</v>
      </c>
      <c r="CV11" t="s">
        <v>283</v>
      </c>
      <c r="CW11" t="s">
        <v>283</v>
      </c>
      <c r="CX11" t="s">
        <v>283</v>
      </c>
      <c r="CY11" t="s">
        <v>283</v>
      </c>
      <c r="CZ11" t="s">
        <v>970</v>
      </c>
      <c r="DA11" t="s">
        <v>980</v>
      </c>
      <c r="DB11" t="s">
        <v>283</v>
      </c>
      <c r="DC11" t="s">
        <v>992</v>
      </c>
      <c r="DD11" t="s">
        <v>1002</v>
      </c>
      <c r="DE11" t="s">
        <v>283</v>
      </c>
      <c r="DF11" t="s">
        <v>283</v>
      </c>
      <c r="DG11" t="s">
        <v>1017</v>
      </c>
      <c r="DH11" t="s">
        <v>283</v>
      </c>
      <c r="DI11" t="s">
        <v>1032</v>
      </c>
      <c r="DJ11" t="s">
        <v>283</v>
      </c>
      <c r="DK11" t="s">
        <v>283</v>
      </c>
      <c r="DL11" t="s">
        <v>283</v>
      </c>
      <c r="DM11" t="s">
        <v>283</v>
      </c>
      <c r="DN11" t="s">
        <v>1059</v>
      </c>
      <c r="DO11" t="s">
        <v>283</v>
      </c>
      <c r="DP11" t="s">
        <v>283</v>
      </c>
      <c r="DQ11" t="s">
        <v>283</v>
      </c>
      <c r="DR11" t="s">
        <v>1079</v>
      </c>
      <c r="DS11" t="s">
        <v>283</v>
      </c>
      <c r="DT11" t="s">
        <v>283</v>
      </c>
      <c r="DU11" t="s">
        <v>1094</v>
      </c>
      <c r="DV11" t="s">
        <v>283</v>
      </c>
      <c r="DW11" t="s">
        <v>1113</v>
      </c>
      <c r="DX11" t="s">
        <v>1123</v>
      </c>
      <c r="DY11" t="s">
        <v>283</v>
      </c>
      <c r="DZ11" t="s">
        <v>283</v>
      </c>
      <c r="EA11" t="s">
        <v>283</v>
      </c>
      <c r="EB11" t="s">
        <v>1142</v>
      </c>
      <c r="EC11" t="s">
        <v>283</v>
      </c>
      <c r="ED11" t="s">
        <v>283</v>
      </c>
      <c r="EE11" t="s">
        <v>283</v>
      </c>
      <c r="EF11" t="s">
        <v>283</v>
      </c>
      <c r="EG11" t="s">
        <v>283</v>
      </c>
      <c r="EH11" t="s">
        <v>1169</v>
      </c>
      <c r="EI11" t="s">
        <v>283</v>
      </c>
      <c r="EJ11" t="s">
        <v>283</v>
      </c>
      <c r="EK11" t="s">
        <v>283</v>
      </c>
      <c r="EL11" t="s">
        <v>1199</v>
      </c>
      <c r="EM11" t="s">
        <v>1209</v>
      </c>
      <c r="EN11" t="s">
        <v>283</v>
      </c>
      <c r="EO11" t="s">
        <v>283</v>
      </c>
      <c r="EP11" t="s">
        <v>1230</v>
      </c>
      <c r="EQ11" t="s">
        <v>283</v>
      </c>
      <c r="ER11" t="s">
        <v>283</v>
      </c>
      <c r="ES11" t="s">
        <v>283</v>
      </c>
      <c r="ET11" t="s">
        <v>1255</v>
      </c>
      <c r="EU11" t="s">
        <v>1265</v>
      </c>
      <c r="EV11" t="s">
        <v>283</v>
      </c>
      <c r="EW11" t="s">
        <v>283</v>
      </c>
      <c r="EX11" t="s">
        <v>283</v>
      </c>
      <c r="EY11" t="s">
        <v>283</v>
      </c>
      <c r="EZ11" t="s">
        <v>283</v>
      </c>
      <c r="FA11" t="s">
        <v>283</v>
      </c>
      <c r="FB11" t="s">
        <v>1300</v>
      </c>
      <c r="FC11" t="s">
        <v>283</v>
      </c>
      <c r="FD11" t="s">
        <v>283</v>
      </c>
      <c r="FE11" t="s">
        <v>283</v>
      </c>
      <c r="FF11" t="s">
        <v>283</v>
      </c>
      <c r="FG11" t="s">
        <v>283</v>
      </c>
      <c r="FH11" t="s">
        <v>283</v>
      </c>
      <c r="FI11" t="s">
        <v>283</v>
      </c>
      <c r="FJ11" t="s">
        <v>1344</v>
      </c>
      <c r="FK11" t="s">
        <v>1354</v>
      </c>
      <c r="FL11" t="s">
        <v>1364</v>
      </c>
      <c r="FM11" t="s">
        <v>283</v>
      </c>
      <c r="FN11" t="s">
        <v>283</v>
      </c>
      <c r="FO11" t="s">
        <v>283</v>
      </c>
      <c r="FP11" t="s">
        <v>283</v>
      </c>
      <c r="FQ11" t="s">
        <v>283</v>
      </c>
      <c r="FR11" t="s">
        <v>283</v>
      </c>
      <c r="FS11" t="s">
        <v>283</v>
      </c>
      <c r="FT11" t="s">
        <v>283</v>
      </c>
      <c r="FU11" t="s">
        <v>283</v>
      </c>
      <c r="FV11" t="s">
        <v>1404</v>
      </c>
      <c r="FW11" t="s">
        <v>283</v>
      </c>
      <c r="FX11" t="s">
        <v>283</v>
      </c>
      <c r="FY11" t="s">
        <v>283</v>
      </c>
      <c r="FZ11" t="s">
        <v>283</v>
      </c>
      <c r="GA11" t="s">
        <v>283</v>
      </c>
      <c r="GB11" t="s">
        <v>283</v>
      </c>
      <c r="GC11" t="s">
        <v>1441</v>
      </c>
      <c r="GD11" t="s">
        <v>283</v>
      </c>
      <c r="GE11" t="s">
        <v>1455</v>
      </c>
      <c r="GF11" t="s">
        <v>1465</v>
      </c>
      <c r="GG11" t="s">
        <v>1475</v>
      </c>
      <c r="GH11" t="s">
        <v>283</v>
      </c>
      <c r="GI11" t="s">
        <v>283</v>
      </c>
      <c r="GJ11" t="s">
        <v>1491</v>
      </c>
      <c r="GK11" t="s">
        <v>283</v>
      </c>
      <c r="GL11" t="s">
        <v>283</v>
      </c>
      <c r="GM11" t="s">
        <v>283</v>
      </c>
      <c r="GN11" t="s">
        <v>283</v>
      </c>
      <c r="GO11" t="s">
        <v>283</v>
      </c>
      <c r="GP11" t="s">
        <v>283</v>
      </c>
      <c r="GQ11" t="s">
        <v>283</v>
      </c>
      <c r="GR11" t="s">
        <v>283</v>
      </c>
      <c r="GS11" t="s">
        <v>283</v>
      </c>
      <c r="GT11" t="s">
        <v>1542</v>
      </c>
      <c r="GU11" t="s">
        <v>1552</v>
      </c>
      <c r="GV11" t="s">
        <v>283</v>
      </c>
      <c r="GW11" t="s">
        <v>283</v>
      </c>
      <c r="GX11" t="s">
        <v>283</v>
      </c>
      <c r="GY11" t="s">
        <v>283</v>
      </c>
      <c r="GZ11" t="s">
        <v>283</v>
      </c>
      <c r="HA11" t="s">
        <v>283</v>
      </c>
      <c r="HB11" t="s">
        <v>283</v>
      </c>
      <c r="HC11" t="s">
        <v>283</v>
      </c>
      <c r="HD11" t="s">
        <v>283</v>
      </c>
      <c r="HE11" t="s">
        <v>1595</v>
      </c>
      <c r="HF11" t="s">
        <v>283</v>
      </c>
      <c r="HG11" t="s">
        <v>283</v>
      </c>
      <c r="HH11" t="s">
        <v>283</v>
      </c>
      <c r="HI11" t="s">
        <v>283</v>
      </c>
      <c r="HJ11" t="s">
        <v>283</v>
      </c>
      <c r="HK11" t="s">
        <v>283</v>
      </c>
      <c r="HL11" t="s">
        <v>1628</v>
      </c>
      <c r="HM11" t="s">
        <v>283</v>
      </c>
      <c r="HN11" t="s">
        <v>283</v>
      </c>
      <c r="HO11" t="s">
        <v>283</v>
      </c>
      <c r="HP11" t="s">
        <v>283</v>
      </c>
      <c r="HQ11" t="s">
        <v>283</v>
      </c>
      <c r="HR11" t="s">
        <v>283</v>
      </c>
      <c r="HT11" t="s">
        <v>276</v>
      </c>
      <c r="HU11" t="s">
        <v>283</v>
      </c>
      <c r="HV11" t="s">
        <v>283</v>
      </c>
      <c r="HW11" t="s">
        <v>298</v>
      </c>
      <c r="HX11" t="s">
        <v>283</v>
      </c>
      <c r="HY11" t="s">
        <v>283</v>
      </c>
      <c r="HZ11" t="s">
        <v>313</v>
      </c>
      <c r="IA11" t="s">
        <v>283</v>
      </c>
      <c r="IB11" t="s">
        <v>283</v>
      </c>
      <c r="IC11" t="s">
        <v>283</v>
      </c>
      <c r="ID11" t="s">
        <v>283</v>
      </c>
      <c r="IE11" t="s">
        <v>347</v>
      </c>
      <c r="IF11" t="s">
        <v>283</v>
      </c>
      <c r="IG11" t="s">
        <v>283</v>
      </c>
      <c r="IH11" t="s">
        <v>283</v>
      </c>
      <c r="II11" t="s">
        <v>283</v>
      </c>
      <c r="IJ11" t="s">
        <v>283</v>
      </c>
      <c r="IK11" t="s">
        <v>382</v>
      </c>
      <c r="IL11" t="s">
        <v>283</v>
      </c>
      <c r="IM11" t="s">
        <v>283</v>
      </c>
      <c r="IN11" t="s">
        <v>283</v>
      </c>
      <c r="IO11" t="s">
        <v>283</v>
      </c>
      <c r="IP11" t="s">
        <v>283</v>
      </c>
      <c r="IQ11" t="s">
        <v>283</v>
      </c>
      <c r="IR11" t="s">
        <v>410</v>
      </c>
      <c r="IS11" t="s">
        <v>420</v>
      </c>
      <c r="IT11" t="s">
        <v>283</v>
      </c>
      <c r="IU11" t="s">
        <v>283</v>
      </c>
      <c r="IV11" t="s">
        <v>439</v>
      </c>
      <c r="IW11" t="s">
        <v>449</v>
      </c>
      <c r="IX11" t="s">
        <v>283</v>
      </c>
      <c r="IY11" t="s">
        <v>463</v>
      </c>
      <c r="IZ11" t="s">
        <v>283</v>
      </c>
      <c r="JA11" t="s">
        <v>283</v>
      </c>
      <c r="JB11" t="s">
        <v>477</v>
      </c>
      <c r="JC11" t="s">
        <v>283</v>
      </c>
      <c r="JD11" t="s">
        <v>283</v>
      </c>
      <c r="JE11" t="s">
        <v>500</v>
      </c>
      <c r="JF11" t="s">
        <v>510</v>
      </c>
      <c r="JG11" t="s">
        <v>520</v>
      </c>
      <c r="JH11" t="s">
        <v>530</v>
      </c>
      <c r="JI11" t="s">
        <v>283</v>
      </c>
      <c r="JJ11" t="s">
        <v>283</v>
      </c>
      <c r="JK11" t="s">
        <v>283</v>
      </c>
      <c r="JL11" t="s">
        <v>560</v>
      </c>
      <c r="JM11" t="s">
        <v>570</v>
      </c>
      <c r="JN11" t="s">
        <v>283</v>
      </c>
      <c r="JO11" t="s">
        <v>589</v>
      </c>
      <c r="JP11" t="s">
        <v>283</v>
      </c>
      <c r="JQ11" t="s">
        <v>283</v>
      </c>
      <c r="JR11" t="s">
        <v>613</v>
      </c>
      <c r="JS11" t="s">
        <v>623</v>
      </c>
      <c r="JT11" t="s">
        <v>283</v>
      </c>
      <c r="JU11" t="s">
        <v>638</v>
      </c>
      <c r="JV11" t="s">
        <v>283</v>
      </c>
      <c r="JW11" t="s">
        <v>649</v>
      </c>
      <c r="JX11" t="s">
        <v>659</v>
      </c>
      <c r="JY11" t="s">
        <v>283</v>
      </c>
      <c r="JZ11" t="s">
        <v>671</v>
      </c>
      <c r="KA11" t="s">
        <v>283</v>
      </c>
      <c r="KB11" t="s">
        <v>687</v>
      </c>
      <c r="KC11" t="s">
        <v>697</v>
      </c>
      <c r="KD11" t="s">
        <v>283</v>
      </c>
      <c r="KE11" t="s">
        <v>283</v>
      </c>
      <c r="KF11" t="s">
        <v>283</v>
      </c>
      <c r="KG11" t="s">
        <v>721</v>
      </c>
      <c r="KH11" t="s">
        <v>283</v>
      </c>
      <c r="KI11" t="s">
        <v>283</v>
      </c>
      <c r="KJ11" t="s">
        <v>283</v>
      </c>
      <c r="KK11" t="s">
        <v>283</v>
      </c>
      <c r="KL11" t="s">
        <v>283</v>
      </c>
      <c r="KM11" t="s">
        <v>759</v>
      </c>
      <c r="KN11" t="s">
        <v>283</v>
      </c>
      <c r="KO11" t="s">
        <v>773</v>
      </c>
      <c r="KP11" t="s">
        <v>783</v>
      </c>
      <c r="KQ11" t="s">
        <v>283</v>
      </c>
      <c r="KR11" t="s">
        <v>283</v>
      </c>
      <c r="KS11" t="s">
        <v>803</v>
      </c>
      <c r="KT11" t="s">
        <v>283</v>
      </c>
      <c r="KU11" t="s">
        <v>820</v>
      </c>
      <c r="KV11" t="s">
        <v>283</v>
      </c>
      <c r="KW11" t="s">
        <v>283</v>
      </c>
      <c r="KX11" t="s">
        <v>283</v>
      </c>
      <c r="KY11" t="s">
        <v>283</v>
      </c>
      <c r="KZ11" t="s">
        <v>283</v>
      </c>
      <c r="LA11" t="s">
        <v>283</v>
      </c>
      <c r="LB11" t="s">
        <v>283</v>
      </c>
      <c r="LC11" t="s">
        <v>283</v>
      </c>
      <c r="LD11" t="s">
        <v>283</v>
      </c>
      <c r="LE11" t="s">
        <v>283</v>
      </c>
      <c r="LF11" t="s">
        <v>283</v>
      </c>
      <c r="LG11" t="s">
        <v>893</v>
      </c>
      <c r="LH11" t="s">
        <v>283</v>
      </c>
      <c r="LI11" t="s">
        <v>911</v>
      </c>
      <c r="LJ11" t="s">
        <v>283</v>
      </c>
      <c r="LK11" t="s">
        <v>283</v>
      </c>
      <c r="LL11" t="s">
        <v>283</v>
      </c>
      <c r="LM11" t="s">
        <v>283</v>
      </c>
      <c r="LN11" t="s">
        <v>283</v>
      </c>
      <c r="LO11" t="s">
        <v>283</v>
      </c>
      <c r="LP11" t="s">
        <v>283</v>
      </c>
      <c r="LQ11" t="s">
        <v>283</v>
      </c>
      <c r="LR11" t="s">
        <v>283</v>
      </c>
      <c r="LS11" t="s">
        <v>970</v>
      </c>
      <c r="LT11" t="s">
        <v>980</v>
      </c>
      <c r="LU11" t="s">
        <v>283</v>
      </c>
      <c r="LV11" t="s">
        <v>992</v>
      </c>
      <c r="LW11" t="s">
        <v>1002</v>
      </c>
      <c r="LX11" t="s">
        <v>283</v>
      </c>
      <c r="LY11" t="s">
        <v>283</v>
      </c>
      <c r="LZ11" t="s">
        <v>1017</v>
      </c>
      <c r="MA11" t="s">
        <v>283</v>
      </c>
      <c r="MB11" t="s">
        <v>1032</v>
      </c>
      <c r="MC11" t="s">
        <v>283</v>
      </c>
      <c r="MD11" t="s">
        <v>283</v>
      </c>
      <c r="ME11" t="s">
        <v>283</v>
      </c>
      <c r="MF11" t="s">
        <v>283</v>
      </c>
      <c r="MG11" t="s">
        <v>1059</v>
      </c>
      <c r="MH11" t="s">
        <v>283</v>
      </c>
      <c r="MI11" t="s">
        <v>283</v>
      </c>
      <c r="MJ11" t="s">
        <v>283</v>
      </c>
      <c r="MK11" t="s">
        <v>1079</v>
      </c>
      <c r="ML11" t="s">
        <v>283</v>
      </c>
      <c r="MM11" t="s">
        <v>283</v>
      </c>
      <c r="MN11" t="s">
        <v>1094</v>
      </c>
      <c r="MO11" t="s">
        <v>283</v>
      </c>
      <c r="MP11" t="s">
        <v>1113</v>
      </c>
      <c r="MQ11" t="s">
        <v>1123</v>
      </c>
      <c r="MR11" t="s">
        <v>283</v>
      </c>
      <c r="MS11" t="s">
        <v>283</v>
      </c>
      <c r="MT11" t="s">
        <v>283</v>
      </c>
      <c r="MU11" t="s">
        <v>1142</v>
      </c>
      <c r="MV11" t="s">
        <v>283</v>
      </c>
      <c r="MW11" t="s">
        <v>283</v>
      </c>
      <c r="MX11" t="s">
        <v>283</v>
      </c>
      <c r="MY11" t="s">
        <v>283</v>
      </c>
      <c r="MZ11" t="s">
        <v>283</v>
      </c>
      <c r="NA11" t="s">
        <v>1169</v>
      </c>
      <c r="NB11" t="s">
        <v>283</v>
      </c>
      <c r="NC11" t="s">
        <v>283</v>
      </c>
      <c r="ND11" t="s">
        <v>283</v>
      </c>
      <c r="NE11" t="s">
        <v>1199</v>
      </c>
      <c r="NF11" t="s">
        <v>1209</v>
      </c>
      <c r="NG11" t="s">
        <v>283</v>
      </c>
      <c r="NH11" t="s">
        <v>283</v>
      </c>
      <c r="NI11" t="s">
        <v>1230</v>
      </c>
      <c r="NJ11" t="s">
        <v>283</v>
      </c>
      <c r="NK11" t="s">
        <v>283</v>
      </c>
      <c r="NL11" t="s">
        <v>283</v>
      </c>
      <c r="NM11" t="s">
        <v>1255</v>
      </c>
      <c r="NN11" t="s">
        <v>1265</v>
      </c>
      <c r="NO11" t="s">
        <v>283</v>
      </c>
      <c r="NP11" t="s">
        <v>283</v>
      </c>
      <c r="NQ11" t="s">
        <v>283</v>
      </c>
      <c r="NR11" t="s">
        <v>283</v>
      </c>
      <c r="NS11" t="s">
        <v>283</v>
      </c>
      <c r="NT11" t="s">
        <v>283</v>
      </c>
      <c r="NU11" t="s">
        <v>1300</v>
      </c>
      <c r="NV11" t="s">
        <v>283</v>
      </c>
      <c r="NW11" t="s">
        <v>283</v>
      </c>
      <c r="NX11" t="s">
        <v>283</v>
      </c>
      <c r="NY11" t="s">
        <v>283</v>
      </c>
      <c r="NZ11" t="s">
        <v>283</v>
      </c>
      <c r="OA11" t="s">
        <v>283</v>
      </c>
      <c r="OB11" t="s">
        <v>283</v>
      </c>
      <c r="OC11" t="s">
        <v>1344</v>
      </c>
      <c r="OD11" t="s">
        <v>1354</v>
      </c>
      <c r="OE11" t="s">
        <v>1364</v>
      </c>
      <c r="OF11" t="s">
        <v>283</v>
      </c>
      <c r="OG11" t="s">
        <v>283</v>
      </c>
      <c r="OH11" t="s">
        <v>283</v>
      </c>
      <c r="OI11" t="s">
        <v>283</v>
      </c>
      <c r="OJ11" t="s">
        <v>283</v>
      </c>
      <c r="OK11" t="s">
        <v>283</v>
      </c>
      <c r="OL11" t="s">
        <v>283</v>
      </c>
      <c r="OM11" t="s">
        <v>283</v>
      </c>
      <c r="ON11" t="s">
        <v>283</v>
      </c>
      <c r="OO11" t="s">
        <v>1404</v>
      </c>
      <c r="OP11" t="s">
        <v>283</v>
      </c>
      <c r="OQ11" t="s">
        <v>283</v>
      </c>
      <c r="OR11" t="s">
        <v>283</v>
      </c>
      <c r="OS11" t="s">
        <v>283</v>
      </c>
      <c r="OT11" t="s">
        <v>283</v>
      </c>
      <c r="OU11" t="s">
        <v>283</v>
      </c>
      <c r="OV11" t="s">
        <v>1441</v>
      </c>
      <c r="OW11" t="s">
        <v>283</v>
      </c>
      <c r="OX11" t="s">
        <v>1455</v>
      </c>
      <c r="OY11" t="s">
        <v>1465</v>
      </c>
      <c r="OZ11" t="s">
        <v>1475</v>
      </c>
      <c r="PA11" t="s">
        <v>283</v>
      </c>
      <c r="PB11" t="s">
        <v>283</v>
      </c>
      <c r="PC11" t="s">
        <v>1491</v>
      </c>
      <c r="PD11" t="s">
        <v>283</v>
      </c>
      <c r="PE11" t="s">
        <v>283</v>
      </c>
      <c r="PF11" t="s">
        <v>283</v>
      </c>
      <c r="PG11" t="s">
        <v>283</v>
      </c>
      <c r="PH11" t="s">
        <v>283</v>
      </c>
      <c r="PI11" t="s">
        <v>283</v>
      </c>
      <c r="PJ11" t="s">
        <v>283</v>
      </c>
      <c r="PK11" t="s">
        <v>283</v>
      </c>
      <c r="PL11" t="s">
        <v>283</v>
      </c>
      <c r="PM11" t="s">
        <v>1542</v>
      </c>
      <c r="PN11" t="s">
        <v>1552</v>
      </c>
      <c r="PO11" t="s">
        <v>283</v>
      </c>
      <c r="PP11" t="s">
        <v>283</v>
      </c>
      <c r="PQ11" t="s">
        <v>283</v>
      </c>
      <c r="PR11" t="s">
        <v>283</v>
      </c>
      <c r="PS11" t="s">
        <v>283</v>
      </c>
      <c r="PT11" t="s">
        <v>283</v>
      </c>
      <c r="PU11" t="s">
        <v>283</v>
      </c>
      <c r="PV11" t="s">
        <v>283</v>
      </c>
      <c r="PW11" t="s">
        <v>283</v>
      </c>
      <c r="PX11" t="s">
        <v>1595</v>
      </c>
      <c r="PY11" t="s">
        <v>283</v>
      </c>
      <c r="PZ11" t="s">
        <v>283</v>
      </c>
      <c r="QA11" t="s">
        <v>283</v>
      </c>
      <c r="QB11" t="s">
        <v>283</v>
      </c>
      <c r="QC11" t="s">
        <v>283</v>
      </c>
      <c r="QD11" t="s">
        <v>283</v>
      </c>
      <c r="QE11" t="s">
        <v>1628</v>
      </c>
      <c r="QF11" t="s">
        <v>283</v>
      </c>
      <c r="QG11" t="s">
        <v>283</v>
      </c>
      <c r="QH11" t="s">
        <v>283</v>
      </c>
      <c r="QI11" t="s">
        <v>283</v>
      </c>
      <c r="QJ11" t="s">
        <v>283</v>
      </c>
      <c r="QK11" t="s">
        <v>283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0C490-8527-49AF-8157-18FA6F7516C2}">
  <dimension ref="A1:X98"/>
  <sheetViews>
    <sheetView zoomScale="55" zoomScaleNormal="55" workbookViewId="0">
      <selection activeCell="A41" sqref="A41:XFD41"/>
    </sheetView>
  </sheetViews>
  <sheetFormatPr defaultColWidth="0" defaultRowHeight="14.4" zeroHeight="1" x14ac:dyDescent="0.3"/>
  <cols>
    <col min="1" max="24" width="8.88671875" customWidth="1"/>
    <col min="25" max="16384" width="8.88671875" hidden="1"/>
  </cols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  <row r="64" customFormat="1" hidden="1" x14ac:dyDescent="0.3"/>
    <row r="65" customFormat="1" hidden="1" x14ac:dyDescent="0.3"/>
    <row r="66" customFormat="1" hidden="1" x14ac:dyDescent="0.3"/>
    <row r="67" customFormat="1" hidden="1" x14ac:dyDescent="0.3"/>
    <row r="68" customFormat="1" hidden="1" x14ac:dyDescent="0.3"/>
    <row r="69" customFormat="1" hidden="1" x14ac:dyDescent="0.3"/>
    <row r="70" customFormat="1" hidden="1" x14ac:dyDescent="0.3"/>
    <row r="71" customFormat="1" hidden="1" x14ac:dyDescent="0.3"/>
    <row r="72" customFormat="1" hidden="1" x14ac:dyDescent="0.3"/>
    <row r="73" customFormat="1" hidden="1" x14ac:dyDescent="0.3"/>
    <row r="74" customFormat="1" hidden="1" x14ac:dyDescent="0.3"/>
    <row r="75" customFormat="1" hidden="1" x14ac:dyDescent="0.3"/>
    <row r="76" customFormat="1" hidden="1" x14ac:dyDescent="0.3"/>
    <row r="77" customFormat="1" hidden="1" x14ac:dyDescent="0.3"/>
    <row r="78" customFormat="1" hidden="1" x14ac:dyDescent="0.3"/>
    <row r="79" customFormat="1" hidden="1" x14ac:dyDescent="0.3"/>
    <row r="80" customFormat="1" hidden="1" x14ac:dyDescent="0.3"/>
    <row r="81" customFormat="1" hidden="1" x14ac:dyDescent="0.3"/>
    <row r="82" customFormat="1" hidden="1" x14ac:dyDescent="0.3"/>
    <row r="83" customFormat="1" hidden="1" x14ac:dyDescent="0.3"/>
    <row r="84" customFormat="1" hidden="1" x14ac:dyDescent="0.3"/>
    <row r="85" customFormat="1" hidden="1" x14ac:dyDescent="0.3"/>
    <row r="86" customFormat="1" hidden="1" x14ac:dyDescent="0.3"/>
    <row r="87" customFormat="1" hidden="1" x14ac:dyDescent="0.3"/>
    <row r="88" customFormat="1" hidden="1" x14ac:dyDescent="0.3"/>
    <row r="89" customFormat="1" hidden="1" x14ac:dyDescent="0.3"/>
    <row r="90" customFormat="1" hidden="1" x14ac:dyDescent="0.3"/>
    <row r="91" customFormat="1" hidden="1" x14ac:dyDescent="0.3"/>
    <row r="92" customFormat="1" hidden="1" x14ac:dyDescent="0.3"/>
    <row r="93" customFormat="1" hidden="1" x14ac:dyDescent="0.3"/>
    <row r="94" customFormat="1" hidden="1" x14ac:dyDescent="0.3"/>
    <row r="95" customFormat="1" hidden="1" x14ac:dyDescent="0.3"/>
    <row r="96" customFormat="1" hidden="1" x14ac:dyDescent="0.3"/>
    <row r="97" customFormat="1" hidden="1" x14ac:dyDescent="0.3"/>
    <row r="98" customFormat="1" hidden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EDE86-E625-43EB-AD29-FCCD12D8F79A}">
  <dimension ref="A1:AC44"/>
  <sheetViews>
    <sheetView topLeftCell="B7" zoomScaleNormal="100" workbookViewId="0">
      <selection activeCell="R39" sqref="R39:V41"/>
    </sheetView>
  </sheetViews>
  <sheetFormatPr defaultColWidth="0" defaultRowHeight="14.4" zeroHeight="1" x14ac:dyDescent="0.3"/>
  <cols>
    <col min="1" max="24" width="8.88671875" customWidth="1"/>
    <col min="25" max="29" width="0" hidden="1" customWidth="1"/>
    <col min="30" max="16384" width="8.88671875" hidden="1"/>
  </cols>
  <sheetData>
    <row r="1" spans="1:24" x14ac:dyDescent="0.3">
      <c r="A1" s="5"/>
      <c r="B1" s="5"/>
      <c r="C1" s="5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5"/>
      <c r="Q1" s="5"/>
      <c r="R1" s="5"/>
      <c r="S1" s="5"/>
      <c r="T1" s="5"/>
      <c r="U1" s="5"/>
      <c r="V1" s="5"/>
      <c r="W1" s="5"/>
      <c r="X1" s="5"/>
    </row>
    <row r="2" spans="1:24" x14ac:dyDescent="0.3">
      <c r="A2" s="5"/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5"/>
      <c r="Q2" s="5"/>
      <c r="R2" s="5"/>
      <c r="S2" s="5"/>
      <c r="T2" s="5"/>
      <c r="U2" s="5"/>
      <c r="V2" s="5"/>
      <c r="W2" s="5"/>
      <c r="X2" s="5"/>
    </row>
    <row r="3" spans="1:24" x14ac:dyDescent="0.3">
      <c r="A3" s="5"/>
      <c r="B3" s="5"/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5"/>
      <c r="R3" s="5"/>
      <c r="S3" s="5"/>
      <c r="T3" s="5"/>
      <c r="U3" s="5"/>
      <c r="V3" s="5"/>
      <c r="W3" s="5"/>
      <c r="X3" s="5"/>
    </row>
    <row r="4" spans="1:24" x14ac:dyDescent="0.3">
      <c r="A4" s="5"/>
      <c r="B4" s="5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9"/>
      <c r="Q4" s="5"/>
      <c r="R4" s="5"/>
      <c r="S4" s="5"/>
      <c r="T4" s="5"/>
      <c r="U4" s="5"/>
      <c r="V4" s="5"/>
      <c r="W4" s="5"/>
      <c r="X4" s="5"/>
    </row>
    <row r="5" spans="1:24" x14ac:dyDescent="0.3">
      <c r="A5" s="5"/>
      <c r="B5" s="5"/>
      <c r="C5" s="5"/>
      <c r="D5" s="6"/>
      <c r="E5" s="6"/>
      <c r="F5" s="39" t="s">
        <v>145</v>
      </c>
      <c r="G5" s="39"/>
      <c r="H5" s="39"/>
      <c r="I5" s="39"/>
      <c r="J5" s="39"/>
      <c r="K5" s="39"/>
      <c r="L5" s="39"/>
      <c r="M5" s="39"/>
      <c r="N5" s="6"/>
      <c r="O5" s="6"/>
      <c r="P5" s="5"/>
      <c r="Q5" s="5"/>
      <c r="R5" s="5"/>
      <c r="S5" s="5"/>
      <c r="T5" s="5"/>
      <c r="U5" s="5"/>
      <c r="V5" s="5"/>
      <c r="W5" s="5"/>
      <c r="X5" s="5"/>
    </row>
    <row r="6" spans="1:24" ht="14.4" customHeight="1" x14ac:dyDescent="0.3">
      <c r="A6" s="5"/>
      <c r="B6" s="5"/>
      <c r="C6" s="5"/>
      <c r="D6" s="6"/>
      <c r="E6" s="6"/>
      <c r="F6" s="39"/>
      <c r="G6" s="39"/>
      <c r="H6" s="39"/>
      <c r="I6" s="39"/>
      <c r="J6" s="39"/>
      <c r="K6" s="39"/>
      <c r="L6" s="39"/>
      <c r="M6" s="39"/>
      <c r="N6" s="6"/>
      <c r="O6" s="6"/>
      <c r="P6" s="5"/>
      <c r="Q6" s="5"/>
      <c r="R6" s="28" t="s">
        <v>1654</v>
      </c>
      <c r="S6" s="28"/>
      <c r="T6" s="29" t="s">
        <v>1655</v>
      </c>
      <c r="U6" s="29"/>
      <c r="V6" s="29"/>
      <c r="W6" s="29"/>
      <c r="X6" s="5"/>
    </row>
    <row r="7" spans="1:24" ht="14.4" customHeight="1" x14ac:dyDescent="0.3">
      <c r="A7" s="5"/>
      <c r="B7" s="5"/>
      <c r="C7" s="5"/>
      <c r="D7" s="6"/>
      <c r="E7" s="6"/>
      <c r="F7" s="39"/>
      <c r="G7" s="39"/>
      <c r="H7" s="39"/>
      <c r="I7" s="39"/>
      <c r="J7" s="39"/>
      <c r="K7" s="39"/>
      <c r="L7" s="39"/>
      <c r="M7" s="39"/>
      <c r="N7" s="6"/>
      <c r="O7" s="6"/>
      <c r="P7" s="5"/>
      <c r="Q7" s="5"/>
      <c r="R7" s="28"/>
      <c r="S7" s="28"/>
      <c r="T7" s="29"/>
      <c r="U7" s="29"/>
      <c r="V7" s="29"/>
      <c r="W7" s="29"/>
      <c r="X7" s="5"/>
    </row>
    <row r="8" spans="1:24" ht="14.4" customHeight="1" x14ac:dyDescent="0.3">
      <c r="A8" s="5"/>
      <c r="B8" s="5"/>
      <c r="C8" s="5"/>
      <c r="D8" s="6"/>
      <c r="E8" s="6"/>
      <c r="F8" s="39"/>
      <c r="G8" s="39"/>
      <c r="H8" s="39"/>
      <c r="I8" s="39"/>
      <c r="J8" s="39"/>
      <c r="K8" s="39"/>
      <c r="L8" s="39"/>
      <c r="M8" s="39"/>
      <c r="N8" s="6"/>
      <c r="O8" s="6"/>
      <c r="P8" s="5"/>
      <c r="Q8" s="5"/>
      <c r="R8" s="28"/>
      <c r="S8" s="28"/>
      <c r="T8" s="29"/>
      <c r="U8" s="29"/>
      <c r="V8" s="29"/>
      <c r="W8" s="29"/>
      <c r="X8" s="5"/>
    </row>
    <row r="9" spans="1:24" ht="14.4" customHeight="1" x14ac:dyDescent="0.7">
      <c r="A9" s="5"/>
      <c r="B9" s="5"/>
      <c r="C9" s="5"/>
      <c r="D9" s="6"/>
      <c r="E9" s="6"/>
      <c r="F9" s="39"/>
      <c r="G9" s="39"/>
      <c r="H9" s="39"/>
      <c r="I9" s="39"/>
      <c r="J9" s="39"/>
      <c r="K9" s="39"/>
      <c r="L9" s="39"/>
      <c r="M9" s="39"/>
      <c r="N9" s="6"/>
      <c r="O9" s="6"/>
      <c r="P9" s="5"/>
      <c r="Q9" s="5"/>
      <c r="R9" s="10"/>
      <c r="S9" s="10"/>
      <c r="T9" s="5"/>
      <c r="U9" s="10"/>
      <c r="V9" s="10"/>
      <c r="W9" s="5"/>
      <c r="X9" s="5"/>
    </row>
    <row r="10" spans="1:24" x14ac:dyDescent="0.3">
      <c r="A10" s="5"/>
      <c r="B10" s="5"/>
      <c r="C10" s="5"/>
      <c r="D10" s="6"/>
      <c r="E10" s="6"/>
      <c r="F10" s="39"/>
      <c r="G10" s="39"/>
      <c r="H10" s="39"/>
      <c r="I10" s="39"/>
      <c r="J10" s="39"/>
      <c r="K10" s="39"/>
      <c r="L10" s="39"/>
      <c r="M10" s="39"/>
      <c r="N10" s="6"/>
      <c r="O10" s="6"/>
      <c r="P10" s="5"/>
      <c r="Q10" s="5"/>
      <c r="R10" s="5"/>
      <c r="S10" s="5"/>
      <c r="T10" s="5"/>
      <c r="U10" s="5"/>
      <c r="V10" s="5"/>
      <c r="W10" s="5"/>
      <c r="X10" s="5"/>
    </row>
    <row r="11" spans="1:24" x14ac:dyDescent="0.3">
      <c r="A11" s="5"/>
      <c r="B11" s="5"/>
      <c r="C11" s="5"/>
      <c r="D11" s="6"/>
      <c r="E11" s="6"/>
      <c r="F11" s="39"/>
      <c r="G11" s="39"/>
      <c r="H11" s="39"/>
      <c r="I11" s="39"/>
      <c r="J11" s="39"/>
      <c r="K11" s="39"/>
      <c r="L11" s="39"/>
      <c r="M11" s="39"/>
      <c r="N11" s="6"/>
      <c r="O11" s="6"/>
      <c r="P11" s="5"/>
      <c r="Q11" s="5"/>
      <c r="R11" s="5"/>
      <c r="S11" s="5"/>
      <c r="T11" s="5"/>
      <c r="U11" s="5"/>
      <c r="V11" s="5"/>
      <c r="W11" s="5"/>
      <c r="X11" s="5"/>
    </row>
    <row r="12" spans="1:24" x14ac:dyDescent="0.3">
      <c r="A12" s="5"/>
      <c r="B12" s="5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5"/>
      <c r="Q12" s="5"/>
      <c r="R12" s="33" cm="1">
        <f t="array" aca="1" ref="R12" ca="1">INDIRECT("Filmes!D"&amp;(MATCH(Bonitinho1!F5,Filmes!A2:A226,0)+1))*100</f>
        <v>68</v>
      </c>
      <c r="S12" s="33"/>
      <c r="T12" s="5"/>
      <c r="U12" s="33" cm="1">
        <f t="array" aca="1" ref="U12" ca="1">INDIRECT("Filmes!E"&amp;(MATCH(Bonitinho1!F5,Filmes!A2:A226,0)+1))*100</f>
        <v>69</v>
      </c>
      <c r="V12" s="33"/>
      <c r="W12" s="5"/>
      <c r="X12" s="5"/>
    </row>
    <row r="13" spans="1:24" ht="23.4" customHeight="1" x14ac:dyDescent="0.3">
      <c r="A13" s="5"/>
      <c r="B13" s="5"/>
      <c r="C13" s="5"/>
      <c r="D13" s="6"/>
      <c r="E13" s="6"/>
      <c r="F13" s="40" cm="1">
        <f t="array" aca="1" ref="F13" ca="1">INDIRECT("Filmes!B"&amp;(MATCH(Bonitinho1!F5,Filmes!A2:A226,0)+1))</f>
        <v>2023</v>
      </c>
      <c r="G13" s="40"/>
      <c r="H13" s="40"/>
      <c r="I13" s="6"/>
      <c r="J13" s="6"/>
      <c r="K13" s="40" t="str" cm="1">
        <f t="array" aca="1" ref="K13" ca="1">INDIRECT("Filmes!C"&amp;(MATCH(Bonitinho1!F5,Filmes!A2:A226,0)+1))</f>
        <v>16</v>
      </c>
      <c r="L13" s="40"/>
      <c r="M13" s="40"/>
      <c r="N13" s="6"/>
      <c r="O13" s="6"/>
      <c r="P13" s="5"/>
      <c r="Q13" s="5"/>
      <c r="R13" s="33"/>
      <c r="S13" s="33"/>
      <c r="T13" s="5"/>
      <c r="U13" s="33"/>
      <c r="V13" s="33"/>
      <c r="W13" s="5"/>
      <c r="X13" s="5"/>
    </row>
    <row r="14" spans="1:24" ht="14.4" customHeight="1" x14ac:dyDescent="0.3">
      <c r="A14" s="5"/>
      <c r="B14" s="5"/>
      <c r="C14" s="5"/>
      <c r="D14" s="6"/>
      <c r="E14" s="6"/>
      <c r="F14" s="40"/>
      <c r="G14" s="40"/>
      <c r="H14" s="40"/>
      <c r="I14" s="6"/>
      <c r="J14" s="6"/>
      <c r="K14" s="40"/>
      <c r="L14" s="40"/>
      <c r="M14" s="40"/>
      <c r="N14" s="6"/>
      <c r="O14" s="6"/>
      <c r="P14" s="5"/>
      <c r="Q14" s="5"/>
      <c r="R14" s="33"/>
      <c r="S14" s="33"/>
      <c r="T14" s="5"/>
      <c r="U14" s="33"/>
      <c r="V14" s="33"/>
      <c r="W14" s="5"/>
      <c r="X14" s="5"/>
    </row>
    <row r="15" spans="1:24" ht="14.4" customHeight="1" x14ac:dyDescent="0.3">
      <c r="A15" s="5"/>
      <c r="B15" s="5"/>
      <c r="C15" s="5"/>
      <c r="D15" s="6"/>
      <c r="E15" s="6"/>
      <c r="F15" s="40"/>
      <c r="G15" s="40"/>
      <c r="H15" s="40"/>
      <c r="I15" s="6"/>
      <c r="J15" s="6"/>
      <c r="K15" s="40"/>
      <c r="L15" s="40"/>
      <c r="M15" s="40"/>
      <c r="N15" s="6"/>
      <c r="O15" s="6"/>
      <c r="P15" s="5"/>
      <c r="Q15" s="5"/>
      <c r="R15" s="5"/>
      <c r="S15" s="5"/>
      <c r="T15" s="5"/>
      <c r="U15" s="5"/>
      <c r="V15" s="5"/>
      <c r="W15" s="5"/>
      <c r="X15" s="5"/>
    </row>
    <row r="16" spans="1:24" ht="14.4" customHeight="1" x14ac:dyDescent="0.3">
      <c r="A16" s="5"/>
      <c r="B16" s="5"/>
      <c r="C16" s="5"/>
      <c r="D16" s="6"/>
      <c r="E16" s="6"/>
      <c r="F16" s="42" t="s">
        <v>1649</v>
      </c>
      <c r="G16" s="42"/>
      <c r="H16" s="42"/>
      <c r="I16" s="7"/>
      <c r="J16" s="7"/>
      <c r="K16" s="43" t="s">
        <v>1650</v>
      </c>
      <c r="L16" s="43"/>
      <c r="M16" s="43"/>
      <c r="N16" s="6"/>
      <c r="O16" s="6"/>
      <c r="P16" s="5"/>
      <c r="Q16" s="5"/>
      <c r="R16" s="5"/>
      <c r="S16" s="5"/>
      <c r="T16" s="5"/>
      <c r="U16" s="5"/>
      <c r="V16" s="5"/>
      <c r="W16" s="5"/>
      <c r="X16" s="5"/>
    </row>
    <row r="17" spans="1:24" ht="14.4" customHeight="1" x14ac:dyDescent="0.3">
      <c r="A17" s="5"/>
      <c r="B17" s="5"/>
      <c r="C17" s="5"/>
      <c r="D17" s="6"/>
      <c r="E17" s="6"/>
      <c r="F17" s="6"/>
      <c r="G17" s="6"/>
      <c r="H17" s="7"/>
      <c r="I17" s="7"/>
      <c r="J17" s="7"/>
      <c r="K17" s="7"/>
      <c r="L17" s="6"/>
      <c r="M17" s="6"/>
      <c r="N17" s="6"/>
      <c r="O17" s="6"/>
      <c r="P17" s="5"/>
      <c r="Q17" s="5"/>
      <c r="R17" s="5"/>
      <c r="S17" s="5"/>
      <c r="T17" s="5"/>
      <c r="U17" s="5"/>
      <c r="V17" s="5"/>
      <c r="W17" s="5"/>
      <c r="X17" s="5"/>
    </row>
    <row r="18" spans="1:24" ht="14.4" customHeight="1" x14ac:dyDescent="0.3">
      <c r="A18" s="5"/>
      <c r="B18" s="5"/>
      <c r="C18" s="5"/>
      <c r="D18" s="6"/>
      <c r="E18" s="6"/>
      <c r="F18" s="6"/>
      <c r="G18" s="6"/>
      <c r="H18" s="8"/>
      <c r="I18" s="8"/>
      <c r="J18" s="8"/>
      <c r="K18" s="8"/>
      <c r="L18" s="6"/>
      <c r="M18" s="6"/>
      <c r="N18" s="6"/>
      <c r="O18" s="6"/>
      <c r="P18" s="5"/>
      <c r="Q18" s="5"/>
      <c r="R18" s="5"/>
      <c r="S18" s="5"/>
      <c r="T18" s="5"/>
      <c r="U18" s="5"/>
      <c r="V18" s="5"/>
      <c r="W18" s="5"/>
      <c r="X18" s="5"/>
    </row>
    <row r="19" spans="1:24" ht="14.4" customHeight="1" x14ac:dyDescent="0.3">
      <c r="A19" s="5"/>
      <c r="B19" s="5"/>
      <c r="C19" s="5"/>
      <c r="D19" s="6"/>
      <c r="E19" s="6"/>
      <c r="F19" s="6"/>
      <c r="G19" s="6"/>
      <c r="H19" s="8"/>
      <c r="I19" s="8"/>
      <c r="J19" s="8"/>
      <c r="K19" s="8"/>
      <c r="L19" s="6"/>
      <c r="M19" s="6"/>
      <c r="N19" s="6"/>
      <c r="O19" s="6"/>
      <c r="P19" s="5"/>
      <c r="Q19" s="5"/>
      <c r="R19" s="5"/>
      <c r="S19" s="5"/>
      <c r="T19" s="5"/>
      <c r="U19" s="5"/>
      <c r="V19" s="5"/>
      <c r="W19" s="5"/>
      <c r="X19" s="5"/>
    </row>
    <row r="20" spans="1:24" ht="14.4" customHeight="1" x14ac:dyDescent="0.3">
      <c r="A20" s="5"/>
      <c r="B20" s="5"/>
      <c r="C20" s="5"/>
      <c r="D20" s="6"/>
      <c r="E20" s="6"/>
      <c r="F20" s="6"/>
      <c r="G20" s="6"/>
      <c r="H20" s="41" cm="1">
        <f t="array" aca="1" ref="H20" ca="1">INDIRECT("Filmes!I"&amp;(MATCH(Bonitinho1!F5,Filmes!A2:A226,0)+1))</f>
        <v>6.9636363636363638</v>
      </c>
      <c r="I20" s="41"/>
      <c r="J20" s="41"/>
      <c r="K20" s="41"/>
      <c r="L20" s="6"/>
      <c r="M20" s="6"/>
      <c r="N20" s="6"/>
      <c r="O20" s="6"/>
      <c r="P20" s="5"/>
      <c r="Q20" s="5"/>
      <c r="R20" s="5"/>
      <c r="S20" s="34" t="s">
        <v>1656</v>
      </c>
      <c r="T20" s="35"/>
      <c r="U20" s="35"/>
      <c r="V20" s="5"/>
      <c r="W20" s="5"/>
      <c r="X20" s="5"/>
    </row>
    <row r="21" spans="1:24" x14ac:dyDescent="0.3">
      <c r="A21" s="5"/>
      <c r="B21" s="5"/>
      <c r="C21" s="5"/>
      <c r="D21" s="6"/>
      <c r="E21" s="6"/>
      <c r="F21" s="6"/>
      <c r="G21" s="6"/>
      <c r="H21" s="41"/>
      <c r="I21" s="41"/>
      <c r="J21" s="41"/>
      <c r="K21" s="41"/>
      <c r="L21" s="6"/>
      <c r="M21" s="6"/>
      <c r="N21" s="6"/>
      <c r="O21" s="6"/>
      <c r="P21" s="5"/>
      <c r="Q21" s="5"/>
      <c r="R21" s="5"/>
      <c r="S21" s="35"/>
      <c r="T21" s="35"/>
      <c r="U21" s="35"/>
      <c r="V21" s="5"/>
      <c r="W21" s="5"/>
      <c r="X21" s="5"/>
    </row>
    <row r="22" spans="1:24" x14ac:dyDescent="0.3">
      <c r="A22" s="5"/>
      <c r="B22" s="5"/>
      <c r="C22" s="5"/>
      <c r="D22" s="6"/>
      <c r="E22" s="6"/>
      <c r="F22" s="6"/>
      <c r="G22" s="6"/>
      <c r="H22" s="41"/>
      <c r="I22" s="41"/>
      <c r="J22" s="41"/>
      <c r="K22" s="41"/>
      <c r="L22" s="6"/>
      <c r="M22" s="6"/>
      <c r="N22" s="6"/>
      <c r="O22" s="6"/>
      <c r="P22" s="5"/>
      <c r="Q22" s="5"/>
      <c r="R22" s="5"/>
      <c r="S22" s="35"/>
      <c r="T22" s="35"/>
      <c r="U22" s="35"/>
      <c r="V22" s="5"/>
      <c r="W22" s="5"/>
      <c r="X22" s="5"/>
    </row>
    <row r="23" spans="1:24" x14ac:dyDescent="0.3">
      <c r="A23" s="5"/>
      <c r="B23" s="5"/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5"/>
      <c r="Q23" s="5"/>
      <c r="R23" s="5"/>
      <c r="S23" s="5"/>
      <c r="T23" s="5"/>
      <c r="U23" s="5"/>
      <c r="V23" s="5"/>
      <c r="W23" s="5"/>
      <c r="X23" s="5"/>
    </row>
    <row r="24" spans="1:24" ht="18" x14ac:dyDescent="0.35">
      <c r="A24" s="5"/>
      <c r="B24" s="5"/>
      <c r="C24" s="5"/>
      <c r="D24" s="6"/>
      <c r="E24" s="6"/>
      <c r="F24" s="6"/>
      <c r="G24" s="6"/>
      <c r="H24" s="37" t="s">
        <v>1651</v>
      </c>
      <c r="I24" s="37"/>
      <c r="J24" s="37"/>
      <c r="K24" s="37"/>
      <c r="L24" s="6"/>
      <c r="M24" s="6"/>
      <c r="N24" s="6"/>
      <c r="O24" s="6"/>
      <c r="P24" s="5"/>
      <c r="Q24" s="5"/>
      <c r="R24" s="36" t="str" cm="1">
        <f t="array" aca="1" ref="R24" ca="1">INDIRECT("Planilha2!"&amp;CHAR(QUOTIENT(MATCH(Bonitinho1!F5,Planilha2!1:1, 0), 26) +65) &amp; CHAR(MOD(MATCH(Bonitinho1!F5,Planilha2!1:1, 0), 26)+65)&amp;(MATCH(R39,Planilha2!A2:A11)+1))</f>
        <v>Um thriller eletrizante que prende a atenção do espectador do início ao fim, com atuações impecáveis e uma trama envolvente. O filme consegue manter o suspense até o desfecho surpreendente, mantendo o público na ponta da cadeira. Uma obra-prima do gênero.</v>
      </c>
      <c r="S24" s="36"/>
      <c r="T24" s="36"/>
      <c r="U24" s="36"/>
      <c r="V24" s="36"/>
      <c r="W24" s="5"/>
      <c r="X24" s="5"/>
    </row>
    <row r="25" spans="1:24" x14ac:dyDescent="0.3">
      <c r="A25" s="5"/>
      <c r="B25" s="5"/>
      <c r="C25" s="5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5"/>
      <c r="Q25" s="5"/>
      <c r="R25" s="36"/>
      <c r="S25" s="36"/>
      <c r="T25" s="36"/>
      <c r="U25" s="36"/>
      <c r="V25" s="36"/>
      <c r="W25" s="5"/>
      <c r="X25" s="5"/>
    </row>
    <row r="26" spans="1:24" x14ac:dyDescent="0.3">
      <c r="A26" s="5"/>
      <c r="B26" s="5"/>
      <c r="C26" s="5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5"/>
      <c r="Q26" s="5"/>
      <c r="R26" s="36"/>
      <c r="S26" s="36"/>
      <c r="T26" s="36"/>
      <c r="U26" s="36"/>
      <c r="V26" s="36"/>
      <c r="W26" s="5"/>
      <c r="X26" s="5"/>
    </row>
    <row r="27" spans="1:24" x14ac:dyDescent="0.3">
      <c r="A27" s="5"/>
      <c r="B27" s="5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5"/>
      <c r="Q27" s="5"/>
      <c r="R27" s="36"/>
      <c r="S27" s="36"/>
      <c r="T27" s="36"/>
      <c r="U27" s="36"/>
      <c r="V27" s="36"/>
      <c r="W27" s="5"/>
      <c r="X27" s="5"/>
    </row>
    <row r="28" spans="1:24" x14ac:dyDescent="0.3">
      <c r="A28" s="5"/>
      <c r="B28" s="5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5"/>
      <c r="Q28" s="5"/>
      <c r="R28" s="36"/>
      <c r="S28" s="36"/>
      <c r="T28" s="36"/>
      <c r="U28" s="36"/>
      <c r="V28" s="36"/>
      <c r="W28" s="5"/>
      <c r="X28" s="5"/>
    </row>
    <row r="29" spans="1:24" ht="14.4" customHeight="1" x14ac:dyDescent="0.3">
      <c r="A29" s="5"/>
      <c r="B29" s="5"/>
      <c r="C29" s="5"/>
      <c r="D29" s="6"/>
      <c r="E29" s="6"/>
      <c r="F29" s="6"/>
      <c r="G29" s="38" cm="1">
        <f t="array" aca="1" ref="G29" ca="1">INDIRECT("Filmes!G"&amp;(MATCH(Bonitinho1!F5,Filmes!A2:A226,0)+1))</f>
        <v>268100000</v>
      </c>
      <c r="H29" s="38"/>
      <c r="I29" s="38"/>
      <c r="J29" s="38"/>
      <c r="K29" s="38"/>
      <c r="L29" s="38"/>
      <c r="M29" s="6"/>
      <c r="N29" s="6"/>
      <c r="O29" s="6"/>
      <c r="P29" s="5"/>
      <c r="Q29" s="5"/>
      <c r="R29" s="36"/>
      <c r="S29" s="36"/>
      <c r="T29" s="36"/>
      <c r="U29" s="36"/>
      <c r="V29" s="36"/>
      <c r="W29" s="5"/>
      <c r="X29" s="5"/>
    </row>
    <row r="30" spans="1:24" ht="14.4" customHeight="1" x14ac:dyDescent="0.3">
      <c r="A30" s="5"/>
      <c r="B30" s="5"/>
      <c r="C30" s="5"/>
      <c r="D30" s="6"/>
      <c r="E30" s="6"/>
      <c r="F30" s="6"/>
      <c r="G30" s="38"/>
      <c r="H30" s="38"/>
      <c r="I30" s="38"/>
      <c r="J30" s="38"/>
      <c r="K30" s="38"/>
      <c r="L30" s="38"/>
      <c r="M30" s="6"/>
      <c r="N30" s="6"/>
      <c r="O30" s="6"/>
      <c r="P30" s="5"/>
      <c r="Q30" s="5"/>
      <c r="R30" s="36"/>
      <c r="S30" s="36"/>
      <c r="T30" s="36"/>
      <c r="U30" s="36"/>
      <c r="V30" s="36"/>
      <c r="W30" s="5"/>
      <c r="X30" s="5"/>
    </row>
    <row r="31" spans="1:24" ht="14.4" customHeight="1" x14ac:dyDescent="0.3">
      <c r="A31" s="5"/>
      <c r="B31" s="5"/>
      <c r="C31" s="5"/>
      <c r="D31" s="6"/>
      <c r="E31" s="6"/>
      <c r="F31" s="6"/>
      <c r="G31" s="38"/>
      <c r="H31" s="38"/>
      <c r="I31" s="38"/>
      <c r="J31" s="38"/>
      <c r="K31" s="38"/>
      <c r="L31" s="38"/>
      <c r="M31" s="6"/>
      <c r="N31" s="6"/>
      <c r="O31" s="6"/>
      <c r="P31" s="5"/>
      <c r="Q31" s="5"/>
      <c r="R31" s="36"/>
      <c r="S31" s="36"/>
      <c r="T31" s="36"/>
      <c r="U31" s="36"/>
      <c r="V31" s="36"/>
      <c r="W31" s="5"/>
      <c r="X31" s="5"/>
    </row>
    <row r="32" spans="1:24" ht="14.4" customHeight="1" x14ac:dyDescent="0.3">
      <c r="A32" s="5"/>
      <c r="B32" s="5"/>
      <c r="C32" s="5"/>
      <c r="D32" s="6"/>
      <c r="E32" s="6"/>
      <c r="F32" s="6"/>
      <c r="G32" s="38"/>
      <c r="H32" s="38"/>
      <c r="I32" s="38"/>
      <c r="J32" s="38"/>
      <c r="K32" s="38"/>
      <c r="L32" s="38"/>
      <c r="M32" s="6"/>
      <c r="N32" s="6"/>
      <c r="O32" s="6"/>
      <c r="P32" s="5"/>
      <c r="Q32" s="5"/>
      <c r="R32" s="36"/>
      <c r="S32" s="36"/>
      <c r="T32" s="36"/>
      <c r="U32" s="36"/>
      <c r="V32" s="36"/>
      <c r="W32" s="5"/>
      <c r="X32" s="5"/>
    </row>
    <row r="33" spans="1:24" ht="18" x14ac:dyDescent="0.3">
      <c r="A33" s="5"/>
      <c r="B33" s="5"/>
      <c r="C33" s="5"/>
      <c r="D33" s="6"/>
      <c r="E33" s="6"/>
      <c r="F33" s="6"/>
      <c r="G33" s="6"/>
      <c r="H33" s="6"/>
      <c r="I33" s="30" t="s">
        <v>1652</v>
      </c>
      <c r="J33" s="30"/>
      <c r="K33" s="6"/>
      <c r="L33" s="6"/>
      <c r="M33" s="6"/>
      <c r="N33" s="6"/>
      <c r="O33" s="6"/>
      <c r="P33" s="5"/>
      <c r="Q33" s="5"/>
      <c r="R33" s="36"/>
      <c r="S33" s="36"/>
      <c r="T33" s="36"/>
      <c r="U33" s="36"/>
      <c r="V33" s="36"/>
      <c r="W33" s="5"/>
      <c r="X33" s="5"/>
    </row>
    <row r="34" spans="1:24" x14ac:dyDescent="0.3">
      <c r="A34" s="5"/>
      <c r="B34" s="5"/>
      <c r="C34" s="5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5"/>
      <c r="Q34" s="5"/>
      <c r="R34" s="36"/>
      <c r="S34" s="36"/>
      <c r="T34" s="36"/>
      <c r="U34" s="36"/>
      <c r="V34" s="36"/>
      <c r="W34" s="5"/>
      <c r="X34" s="5"/>
    </row>
    <row r="35" spans="1:24" x14ac:dyDescent="0.3">
      <c r="A35" s="5"/>
      <c r="B35" s="5"/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5"/>
      <c r="Q35" s="5"/>
      <c r="R35" s="36"/>
      <c r="S35" s="36"/>
      <c r="T35" s="36"/>
      <c r="U35" s="36"/>
      <c r="V35" s="36"/>
      <c r="W35" s="5"/>
      <c r="X35" s="5"/>
    </row>
    <row r="36" spans="1:24" ht="14.4" customHeight="1" x14ac:dyDescent="0.3">
      <c r="A36" s="5"/>
      <c r="B36" s="5"/>
      <c r="C36" s="5"/>
      <c r="D36" s="6"/>
      <c r="E36" s="6"/>
      <c r="F36" s="6"/>
      <c r="G36" s="31" cm="1">
        <f t="array" aca="1" ref="G36" ca="1">INDIRECT("Filmes!F"&amp;(MATCH(Bonitinho1!F5,Filmes!A2:A226,0)+1))</f>
        <v>38500000</v>
      </c>
      <c r="H36" s="31"/>
      <c r="I36" s="31"/>
      <c r="J36" s="31"/>
      <c r="K36" s="31"/>
      <c r="L36" s="31"/>
      <c r="M36" s="6"/>
      <c r="N36" s="6"/>
      <c r="O36" s="6"/>
      <c r="P36" s="5"/>
      <c r="Q36" s="5"/>
      <c r="R36" s="36"/>
      <c r="S36" s="36"/>
      <c r="T36" s="36"/>
      <c r="U36" s="36"/>
      <c r="V36" s="36"/>
      <c r="W36" s="5"/>
      <c r="X36" s="5"/>
    </row>
    <row r="37" spans="1:24" ht="14.4" customHeight="1" x14ac:dyDescent="0.3">
      <c r="A37" s="5"/>
      <c r="B37" s="5"/>
      <c r="C37" s="5"/>
      <c r="D37" s="6"/>
      <c r="E37" s="6"/>
      <c r="F37" s="6"/>
      <c r="G37" s="31"/>
      <c r="H37" s="31"/>
      <c r="I37" s="31"/>
      <c r="J37" s="31"/>
      <c r="K37" s="31"/>
      <c r="L37" s="31"/>
      <c r="M37" s="6"/>
      <c r="N37" s="6"/>
      <c r="O37" s="6"/>
      <c r="P37" s="5"/>
      <c r="Q37" s="5"/>
      <c r="R37" s="36"/>
      <c r="S37" s="36"/>
      <c r="T37" s="36"/>
      <c r="U37" s="36"/>
      <c r="V37" s="36"/>
      <c r="W37" s="5"/>
      <c r="X37" s="5"/>
    </row>
    <row r="38" spans="1:24" ht="14.4" customHeight="1" x14ac:dyDescent="0.3">
      <c r="A38" s="5"/>
      <c r="B38" s="5"/>
      <c r="C38" s="5"/>
      <c r="D38" s="6"/>
      <c r="E38" s="6"/>
      <c r="F38" s="6"/>
      <c r="G38" s="31"/>
      <c r="H38" s="31"/>
      <c r="I38" s="31"/>
      <c r="J38" s="31"/>
      <c r="K38" s="31"/>
      <c r="L38" s="31"/>
      <c r="M38" s="6"/>
      <c r="N38" s="6"/>
      <c r="O38" s="6"/>
      <c r="P38" s="5"/>
      <c r="Q38" s="5"/>
      <c r="R38" s="36"/>
      <c r="S38" s="36"/>
      <c r="T38" s="36"/>
      <c r="U38" s="36"/>
      <c r="V38" s="36"/>
      <c r="W38" s="5"/>
      <c r="X38" s="5"/>
    </row>
    <row r="39" spans="1:24" ht="14.4" customHeight="1" x14ac:dyDescent="0.3">
      <c r="A39" s="5"/>
      <c r="B39" s="5"/>
      <c r="C39" s="5"/>
      <c r="D39" s="6"/>
      <c r="E39" s="6"/>
      <c r="F39" s="6"/>
      <c r="G39" s="31"/>
      <c r="H39" s="31"/>
      <c r="I39" s="31"/>
      <c r="J39" s="31"/>
      <c r="K39" s="31"/>
      <c r="L39" s="31"/>
      <c r="M39" s="6"/>
      <c r="N39" s="6"/>
      <c r="O39" s="6"/>
      <c r="P39" s="5"/>
      <c r="Q39" s="5"/>
      <c r="R39" s="44" t="s">
        <v>267</v>
      </c>
      <c r="S39" s="44"/>
      <c r="T39" s="44"/>
      <c r="U39" s="44"/>
      <c r="V39" s="44"/>
      <c r="W39" s="5"/>
      <c r="X39" s="5"/>
    </row>
    <row r="40" spans="1:24" ht="18" x14ac:dyDescent="0.3">
      <c r="A40" s="5"/>
      <c r="B40" s="5"/>
      <c r="C40" s="5"/>
      <c r="D40" s="6"/>
      <c r="E40" s="6"/>
      <c r="F40" s="6"/>
      <c r="G40" s="6"/>
      <c r="H40" s="6"/>
      <c r="I40" s="32" t="s">
        <v>1653</v>
      </c>
      <c r="J40" s="32"/>
      <c r="K40" s="6"/>
      <c r="L40" s="6"/>
      <c r="M40" s="6"/>
      <c r="N40" s="6"/>
      <c r="O40" s="6"/>
      <c r="P40" s="5"/>
      <c r="Q40" s="5"/>
      <c r="R40" s="44"/>
      <c r="S40" s="44"/>
      <c r="T40" s="44"/>
      <c r="U40" s="44"/>
      <c r="V40" s="44"/>
      <c r="W40" s="5"/>
      <c r="X40" s="5"/>
    </row>
    <row r="41" spans="1:24" x14ac:dyDescent="0.3">
      <c r="A41" s="5"/>
      <c r="B41" s="5"/>
      <c r="C41" s="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5"/>
      <c r="Q41" s="5"/>
      <c r="R41" s="44"/>
      <c r="S41" s="44"/>
      <c r="T41" s="44"/>
      <c r="U41" s="44"/>
      <c r="V41" s="44"/>
      <c r="W41" s="5"/>
      <c r="X41" s="5"/>
    </row>
    <row r="42" spans="1:24" x14ac:dyDescent="0.3">
      <c r="A42" s="5"/>
      <c r="B42" s="5"/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5"/>
      <c r="Q42" s="5"/>
      <c r="R42" s="5"/>
      <c r="S42" s="5"/>
      <c r="T42" s="5"/>
      <c r="U42" s="5"/>
      <c r="V42" s="5"/>
      <c r="W42" s="5"/>
      <c r="X42" s="5"/>
    </row>
    <row r="43" spans="1:24" x14ac:dyDescent="0.3">
      <c r="A43" s="5"/>
      <c r="B43" s="5"/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5"/>
      <c r="Q43" s="5"/>
      <c r="R43" s="5"/>
      <c r="S43" s="5"/>
      <c r="T43" s="5"/>
      <c r="U43" s="5"/>
      <c r="V43" s="5"/>
      <c r="W43" s="5"/>
      <c r="X43" s="5"/>
    </row>
    <row r="44" spans="1:24" x14ac:dyDescent="0.3">
      <c r="A44" s="5"/>
      <c r="B44" s="5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5"/>
      <c r="Q44" s="5"/>
      <c r="R44" s="5"/>
      <c r="S44" s="5"/>
      <c r="T44" s="5"/>
      <c r="U44" s="5"/>
      <c r="V44" s="5"/>
      <c r="W44" s="5"/>
      <c r="X44" s="5"/>
    </row>
  </sheetData>
  <mergeCells count="18">
    <mergeCell ref="K16:M16"/>
    <mergeCell ref="R39:V41"/>
    <mergeCell ref="R6:S8"/>
    <mergeCell ref="T6:W8"/>
    <mergeCell ref="I33:J33"/>
    <mergeCell ref="G36:L39"/>
    <mergeCell ref="I40:J40"/>
    <mergeCell ref="R12:S14"/>
    <mergeCell ref="U12:V14"/>
    <mergeCell ref="S20:U22"/>
    <mergeCell ref="R24:V38"/>
    <mergeCell ref="H24:K24"/>
    <mergeCell ref="G29:L32"/>
    <mergeCell ref="F5:M11"/>
    <mergeCell ref="F13:H15"/>
    <mergeCell ref="K13:M15"/>
    <mergeCell ref="H20:K22"/>
    <mergeCell ref="F16:H16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ED5EC3E-1200-44D5-947A-FB50F951494A}">
          <x14:formula1>
            <xm:f>Filmes!$A$2:$A$226</xm:f>
          </x14:formula1>
          <xm:sqref>F5:M11</xm:sqref>
        </x14:dataValidation>
        <x14:dataValidation type="list" allowBlank="1" showInputMessage="1" showErrorMessage="1" xr:uid="{C2BBFA61-8E6F-4845-AA8A-47A2A1E8B669}">
          <x14:formula1>
            <xm:f>Planilha2!$A$2:$A$11</xm:f>
          </x14:formula1>
          <xm:sqref>R39:V41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1A5B8-CB43-485D-99EF-5675827292DE}">
  <dimension ref="A1:X122"/>
  <sheetViews>
    <sheetView showGridLines="0" showRowColHeaders="0" zoomScale="55" zoomScaleNormal="55" workbookViewId="0">
      <selection activeCell="W1" sqref="W1:W1048576"/>
    </sheetView>
  </sheetViews>
  <sheetFormatPr defaultColWidth="0" defaultRowHeight="14.4" customHeight="1" zeroHeight="1" x14ac:dyDescent="0.3"/>
  <cols>
    <col min="1" max="24" width="8.88671875" customWidth="1"/>
    <col min="25" max="16384" width="8.88671875" hidden="1"/>
  </cols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  <row r="64" customFormat="1" hidden="1" x14ac:dyDescent="0.3"/>
    <row r="65" customFormat="1" hidden="1" x14ac:dyDescent="0.3"/>
    <row r="66" customFormat="1" hidden="1" x14ac:dyDescent="0.3"/>
    <row r="67" customFormat="1" hidden="1" x14ac:dyDescent="0.3"/>
    <row r="68" customFormat="1" hidden="1" x14ac:dyDescent="0.3"/>
    <row r="69" customFormat="1" hidden="1" x14ac:dyDescent="0.3"/>
    <row r="70" customFormat="1" hidden="1" x14ac:dyDescent="0.3"/>
    <row r="71" customFormat="1" hidden="1" x14ac:dyDescent="0.3"/>
    <row r="72" customFormat="1" hidden="1" x14ac:dyDescent="0.3"/>
    <row r="73" customFormat="1" hidden="1" x14ac:dyDescent="0.3"/>
    <row r="74" customFormat="1" hidden="1" x14ac:dyDescent="0.3"/>
    <row r="75" customFormat="1" hidden="1" x14ac:dyDescent="0.3"/>
    <row r="76" customFormat="1" hidden="1" x14ac:dyDescent="0.3"/>
    <row r="77" customFormat="1" hidden="1" x14ac:dyDescent="0.3"/>
    <row r="78" customFormat="1" hidden="1" x14ac:dyDescent="0.3"/>
    <row r="79" customFormat="1" hidden="1" x14ac:dyDescent="0.3"/>
    <row r="80" customFormat="1" hidden="1" x14ac:dyDescent="0.3"/>
    <row r="81" customFormat="1" hidden="1" x14ac:dyDescent="0.3"/>
    <row r="82" customFormat="1" hidden="1" x14ac:dyDescent="0.3"/>
    <row r="83" customFormat="1" hidden="1" x14ac:dyDescent="0.3"/>
    <row r="84" customFormat="1" hidden="1" x14ac:dyDescent="0.3"/>
    <row r="85" customFormat="1" hidden="1" x14ac:dyDescent="0.3"/>
    <row r="86" customFormat="1" hidden="1" x14ac:dyDescent="0.3"/>
    <row r="87" customFormat="1" hidden="1" x14ac:dyDescent="0.3"/>
    <row r="88" customFormat="1" hidden="1" x14ac:dyDescent="0.3"/>
    <row r="89" customFormat="1" hidden="1" x14ac:dyDescent="0.3"/>
    <row r="90" customFormat="1" hidden="1" x14ac:dyDescent="0.3"/>
    <row r="91" customFormat="1" hidden="1" x14ac:dyDescent="0.3"/>
    <row r="92" customFormat="1" hidden="1" x14ac:dyDescent="0.3"/>
    <row r="93" customFormat="1" hidden="1" x14ac:dyDescent="0.3"/>
    <row r="94" customFormat="1" hidden="1" x14ac:dyDescent="0.3"/>
    <row r="95" customFormat="1" hidden="1" x14ac:dyDescent="0.3"/>
    <row r="96" customFormat="1" hidden="1" x14ac:dyDescent="0.3"/>
    <row r="97" customFormat="1" hidden="1" x14ac:dyDescent="0.3"/>
    <row r="98" customFormat="1" hidden="1" x14ac:dyDescent="0.3"/>
    <row r="99" customFormat="1" ht="14.4" hidden="1" customHeight="1" x14ac:dyDescent="0.3"/>
    <row r="100" customFormat="1" ht="14.4" hidden="1" customHeight="1" x14ac:dyDescent="0.3"/>
    <row r="101" customFormat="1" ht="14.4" hidden="1" customHeight="1" x14ac:dyDescent="0.3"/>
    <row r="102" customFormat="1" ht="14.4" hidden="1" customHeight="1" x14ac:dyDescent="0.3"/>
    <row r="103" customFormat="1" ht="14.4" hidden="1" customHeight="1" x14ac:dyDescent="0.3"/>
    <row r="104" customFormat="1" ht="14.4" hidden="1" customHeight="1" x14ac:dyDescent="0.3"/>
    <row r="105" customFormat="1" ht="14.4" hidden="1" customHeight="1" x14ac:dyDescent="0.3"/>
    <row r="106" customFormat="1" ht="14.4" hidden="1" customHeight="1" x14ac:dyDescent="0.3"/>
    <row r="107" customFormat="1" ht="14.4" hidden="1" customHeight="1" x14ac:dyDescent="0.3"/>
    <row r="108" customFormat="1" ht="14.4" hidden="1" customHeight="1" x14ac:dyDescent="0.3"/>
    <row r="109" customFormat="1" ht="14.4" hidden="1" customHeight="1" x14ac:dyDescent="0.3"/>
    <row r="110" customFormat="1" ht="14.4" hidden="1" customHeight="1" x14ac:dyDescent="0.3"/>
    <row r="111" customFormat="1" ht="14.4" hidden="1" customHeight="1" x14ac:dyDescent="0.3"/>
    <row r="112" customFormat="1" ht="14.4" hidden="1" customHeight="1" x14ac:dyDescent="0.3"/>
    <row r="113" customFormat="1" ht="14.4" hidden="1" customHeight="1" x14ac:dyDescent="0.3"/>
    <row r="114" customFormat="1" ht="14.4" hidden="1" customHeight="1" x14ac:dyDescent="0.3"/>
    <row r="115" customFormat="1" ht="14.4" hidden="1" customHeight="1" x14ac:dyDescent="0.3"/>
    <row r="116" customFormat="1" ht="14.4" hidden="1" customHeight="1" x14ac:dyDescent="0.3"/>
    <row r="117" customFormat="1" ht="14.4" hidden="1" customHeight="1" x14ac:dyDescent="0.3"/>
    <row r="118" customFormat="1" ht="14.4" hidden="1" customHeight="1" x14ac:dyDescent="0.3"/>
    <row r="119" customFormat="1" ht="14.4" hidden="1" customHeight="1" x14ac:dyDescent="0.3"/>
    <row r="120" customFormat="1" ht="14.4" hidden="1" customHeight="1" x14ac:dyDescent="0.3"/>
    <row r="121" customFormat="1" ht="14.4" hidden="1" customHeight="1" x14ac:dyDescent="0.3"/>
    <row r="122" customFormat="1" ht="14.4" hidden="1" customHeight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4E28D-94EE-4662-8617-3F30963F9269}">
  <dimension ref="A1:W118"/>
  <sheetViews>
    <sheetView topLeftCell="C92" workbookViewId="0">
      <selection activeCell="P1" sqref="P1:P225"/>
    </sheetView>
  </sheetViews>
  <sheetFormatPr defaultRowHeight="14.4" x14ac:dyDescent="0.3"/>
  <cols>
    <col min="1" max="1" width="32.44140625" bestFit="1" customWidth="1"/>
    <col min="2" max="2" width="8.21875" bestFit="1" customWidth="1"/>
    <col min="4" max="4" width="9.5546875" customWidth="1"/>
    <col min="6" max="6" width="10.88671875" customWidth="1"/>
    <col min="7" max="7" width="10.6640625" customWidth="1"/>
    <col min="8" max="8" width="9.6640625" customWidth="1"/>
    <col min="10" max="10" width="11.21875" customWidth="1"/>
    <col min="12" max="12" width="10" customWidth="1"/>
    <col min="15" max="15" width="9.21875" customWidth="1"/>
    <col min="17" max="17" width="10.21875" customWidth="1"/>
    <col min="18" max="18" width="16.6640625" customWidth="1"/>
    <col min="19" max="19" width="10.44140625" customWidth="1"/>
  </cols>
  <sheetData>
    <row r="1" spans="1:23" x14ac:dyDescent="0.3">
      <c r="D1" s="18" t="s">
        <v>255</v>
      </c>
      <c r="E1" s="18" t="s">
        <v>256</v>
      </c>
      <c r="F1" s="18" t="s">
        <v>1648</v>
      </c>
      <c r="G1" s="18" t="s">
        <v>254</v>
      </c>
      <c r="H1" s="18" t="s">
        <v>253</v>
      </c>
      <c r="I1" s="18" t="s">
        <v>252</v>
      </c>
      <c r="J1" s="18" t="s">
        <v>242</v>
      </c>
      <c r="K1" s="18" t="s">
        <v>251</v>
      </c>
      <c r="L1" s="18" t="s">
        <v>250</v>
      </c>
      <c r="M1" s="18" t="s">
        <v>249</v>
      </c>
      <c r="N1" s="18" t="s">
        <v>248</v>
      </c>
      <c r="O1" s="18" t="s">
        <v>243</v>
      </c>
      <c r="P1" s="18" t="s">
        <v>247</v>
      </c>
      <c r="Q1" s="18" t="s">
        <v>244</v>
      </c>
      <c r="R1" s="18" t="s">
        <v>246</v>
      </c>
      <c r="S1" s="17" t="s">
        <v>245</v>
      </c>
    </row>
    <row r="2" spans="1:23" x14ac:dyDescent="0.3">
      <c r="D2" s="16" t="s">
        <v>200</v>
      </c>
      <c r="E2" s="16" t="s">
        <v>222</v>
      </c>
      <c r="F2" s="16" t="s">
        <v>96</v>
      </c>
      <c r="G2" s="16" t="s">
        <v>168</v>
      </c>
      <c r="H2" s="16" t="s">
        <v>80</v>
      </c>
      <c r="I2" s="16" t="s">
        <v>99</v>
      </c>
      <c r="J2" s="16" t="s">
        <v>109</v>
      </c>
      <c r="K2" s="16" t="s">
        <v>199</v>
      </c>
      <c r="L2" s="16" t="s">
        <v>176</v>
      </c>
      <c r="M2" s="16" t="s">
        <v>31</v>
      </c>
      <c r="N2" s="16" t="s">
        <v>94</v>
      </c>
      <c r="O2" s="16" t="s">
        <v>168</v>
      </c>
      <c r="P2" s="16" t="s">
        <v>96</v>
      </c>
      <c r="Q2" s="16" t="s">
        <v>96</v>
      </c>
      <c r="R2" s="16" t="s">
        <v>80</v>
      </c>
      <c r="S2" s="16" t="s">
        <v>45</v>
      </c>
      <c r="U2" t="str" cm="1">
        <f t="array" ref="U2:U118">_xlfn._xlws.FILTER(Tabela8[#All],D1:S1 = Bonitinho2!A2)</f>
        <v>Fantasia</v>
      </c>
      <c r="V2" t="s">
        <v>1664</v>
      </c>
      <c r="W2" t="s">
        <v>1665</v>
      </c>
    </row>
    <row r="3" spans="1:23" x14ac:dyDescent="0.3">
      <c r="D3" s="16" t="s">
        <v>199</v>
      </c>
      <c r="E3" s="16" t="s">
        <v>160</v>
      </c>
      <c r="F3" s="16" t="s">
        <v>99</v>
      </c>
      <c r="G3" s="16" t="s">
        <v>31</v>
      </c>
      <c r="H3" s="16" t="s">
        <v>94</v>
      </c>
      <c r="I3" s="16" t="s">
        <v>221</v>
      </c>
      <c r="J3" s="16" t="s">
        <v>10</v>
      </c>
      <c r="K3" s="16" t="s">
        <v>16</v>
      </c>
      <c r="L3" s="16" t="s">
        <v>168</v>
      </c>
      <c r="M3" s="16" t="s">
        <v>200</v>
      </c>
      <c r="N3" s="16" t="s">
        <v>200</v>
      </c>
      <c r="O3" s="16" t="s">
        <v>13</v>
      </c>
      <c r="P3" s="16" t="s">
        <v>99</v>
      </c>
      <c r="Q3" s="16" t="s">
        <v>80</v>
      </c>
      <c r="R3" s="16" t="s">
        <v>94</v>
      </c>
      <c r="S3" s="16" t="s">
        <v>13</v>
      </c>
      <c r="U3" t="str">
        <v>A Múmia</v>
      </c>
      <c r="V3" cm="1">
        <f t="array" aca="1" ref="V3" ca="1">INDIRECT("Filmes!F"&amp;(MATCH(U3,Filmes!A2:A226,0)+1))</f>
        <v>125000000</v>
      </c>
      <c r="W3" cm="1">
        <f t="array" aca="1" ref="W3" ca="1">INDIRECT("Filmes!D"&amp;(MATCH(U3,Filmes!A2:A226,0)+1))</f>
        <v>0.55000000000000004</v>
      </c>
    </row>
    <row r="4" spans="1:23" x14ac:dyDescent="0.3">
      <c r="D4" s="16" t="s">
        <v>97</v>
      </c>
      <c r="F4" s="16" t="s">
        <v>230</v>
      </c>
      <c r="G4" s="16" t="s">
        <v>237</v>
      </c>
      <c r="H4" s="16" t="s">
        <v>92</v>
      </c>
      <c r="I4" s="16" t="s">
        <v>175</v>
      </c>
      <c r="J4" s="16" t="s">
        <v>6</v>
      </c>
      <c r="K4" s="16" t="s">
        <v>193</v>
      </c>
      <c r="L4" s="16" t="s">
        <v>39</v>
      </c>
      <c r="M4" s="16" t="s">
        <v>24</v>
      </c>
      <c r="N4" s="16" t="s">
        <v>199</v>
      </c>
      <c r="O4" s="16" t="s">
        <v>177</v>
      </c>
      <c r="P4" s="16" t="s">
        <v>221</v>
      </c>
      <c r="Q4" s="16" t="s">
        <v>206</v>
      </c>
      <c r="R4" s="16" t="s">
        <v>221</v>
      </c>
      <c r="S4" s="16" t="s">
        <v>210</v>
      </c>
      <c r="U4" t="str">
        <v>A Pequena Sereia</v>
      </c>
      <c r="V4" cm="1">
        <f t="array" aca="1" ref="V4" ca="1">INDIRECT("Filmes!F"&amp;(MATCH(U4,Filmes!A3:A227,0)+1))</f>
        <v>160000000</v>
      </c>
      <c r="W4" cm="1">
        <f t="array" aca="1" ref="W4" ca="1">INDIRECT("Filmes!D"&amp;(MATCH(U4,Filmes!A3:A227,0)+1))</f>
        <v>0.84</v>
      </c>
    </row>
    <row r="5" spans="1:23" x14ac:dyDescent="0.3">
      <c r="A5" s="15" t="s">
        <v>253</v>
      </c>
      <c r="B5" t="s">
        <v>1663</v>
      </c>
      <c r="D5" s="16" t="s">
        <v>193</v>
      </c>
      <c r="F5" s="16" t="s">
        <v>238</v>
      </c>
      <c r="G5" s="16" t="s">
        <v>226</v>
      </c>
      <c r="H5" s="16" t="s">
        <v>40</v>
      </c>
      <c r="I5" s="16" t="s">
        <v>145</v>
      </c>
      <c r="J5" s="16" t="s">
        <v>48</v>
      </c>
      <c r="K5" s="16" t="s">
        <v>194</v>
      </c>
      <c r="L5" s="16" t="s">
        <v>13</v>
      </c>
      <c r="M5" s="16" t="s">
        <v>11</v>
      </c>
      <c r="N5" s="16" t="s">
        <v>132</v>
      </c>
      <c r="O5" s="16" t="s">
        <v>109</v>
      </c>
      <c r="P5" s="16" t="s">
        <v>206</v>
      </c>
      <c r="Q5" s="16" t="s">
        <v>176</v>
      </c>
      <c r="R5" s="16" t="s">
        <v>206</v>
      </c>
      <c r="S5" s="16" t="s">
        <v>31</v>
      </c>
      <c r="U5" t="str">
        <v>Alienoid</v>
      </c>
      <c r="V5" cm="1">
        <f t="array" aca="1" ref="V5" ca="1">INDIRECT("Filmes!F"&amp;(MATCH(U5,Filmes!A4:A228,0)+1))</f>
        <v>97000000</v>
      </c>
      <c r="W5" cm="1">
        <f t="array" aca="1" ref="W5" ca="1">INDIRECT("Filmes!D"&amp;(MATCH(U5,Filmes!A4:A228,0)+1))</f>
        <v>0.61</v>
      </c>
    </row>
    <row r="6" spans="1:23" x14ac:dyDescent="0.3">
      <c r="A6" s="15" t="s">
        <v>252</v>
      </c>
      <c r="B6" t="s">
        <v>1663</v>
      </c>
      <c r="D6" s="16" t="s">
        <v>37</v>
      </c>
      <c r="F6" s="16" t="s">
        <v>231</v>
      </c>
      <c r="G6" s="16" t="s">
        <v>48</v>
      </c>
      <c r="H6" s="16" t="s">
        <v>184</v>
      </c>
      <c r="I6" s="16" t="s">
        <v>231</v>
      </c>
      <c r="J6" s="16" t="s">
        <v>129</v>
      </c>
      <c r="K6" s="16" t="s">
        <v>91</v>
      </c>
      <c r="L6" s="16" t="s">
        <v>70</v>
      </c>
      <c r="M6" s="16" t="s">
        <v>40</v>
      </c>
      <c r="N6" s="16" t="s">
        <v>184</v>
      </c>
      <c r="O6" s="16" t="s">
        <v>10</v>
      </c>
      <c r="P6" s="16" t="s">
        <v>176</v>
      </c>
      <c r="Q6" s="16" t="s">
        <v>93</v>
      </c>
      <c r="R6" s="16" t="s">
        <v>93</v>
      </c>
      <c r="S6" s="16" t="s">
        <v>132</v>
      </c>
      <c r="U6" t="str">
        <v>Amigos Imaginários</v>
      </c>
      <c r="V6" cm="1">
        <f t="array" aca="1" ref="V6" ca="1">INDIRECT("Filmes!F"&amp;(MATCH(U6,Filmes!A5:A229,0)+1))</f>
        <v>97000000</v>
      </c>
      <c r="W6" cm="1">
        <f t="array" aca="1" ref="W6" ca="1">INDIRECT("Filmes!D"&amp;(MATCH(U6,Filmes!A5:A229,0)+1))</f>
        <v>0.61</v>
      </c>
    </row>
    <row r="7" spans="1:23" x14ac:dyDescent="0.3">
      <c r="A7" s="15" t="s">
        <v>242</v>
      </c>
      <c r="B7" t="s">
        <v>1663</v>
      </c>
      <c r="D7" s="16" t="s">
        <v>152</v>
      </c>
      <c r="F7" s="16" t="s">
        <v>176</v>
      </c>
      <c r="G7" s="16" t="s">
        <v>191</v>
      </c>
      <c r="H7" s="16" t="s">
        <v>121</v>
      </c>
      <c r="I7" s="16" t="s">
        <v>176</v>
      </c>
      <c r="J7" s="16" t="s">
        <v>26</v>
      </c>
      <c r="K7" s="16" t="s">
        <v>62</v>
      </c>
      <c r="L7" s="16" t="s">
        <v>116</v>
      </c>
      <c r="M7" s="16" t="s">
        <v>117</v>
      </c>
      <c r="N7" s="16" t="s">
        <v>121</v>
      </c>
      <c r="O7" s="16" t="s">
        <v>6</v>
      </c>
      <c r="P7" s="16" t="s">
        <v>93</v>
      </c>
      <c r="Q7" s="16" t="s">
        <v>168</v>
      </c>
      <c r="R7" s="16" t="s">
        <v>92</v>
      </c>
      <c r="S7" s="16" t="s">
        <v>11</v>
      </c>
      <c r="U7" t="str">
        <v>Aquaman</v>
      </c>
      <c r="V7" cm="1">
        <f t="array" aca="1" ref="V7" ca="1">INDIRECT("Filmes!F"&amp;(MATCH(U7,Filmes!A6:A230,0)+1))</f>
        <v>11000000</v>
      </c>
      <c r="W7" cm="1">
        <f t="array" aca="1" ref="W7" ca="1">INDIRECT("Filmes!D"&amp;(MATCH(U7,Filmes!A6:A230,0)+1))</f>
        <v>0.82</v>
      </c>
    </row>
    <row r="8" spans="1:23" x14ac:dyDescent="0.3">
      <c r="A8" s="15" t="s">
        <v>251</v>
      </c>
      <c r="B8" t="s">
        <v>1663</v>
      </c>
      <c r="F8" s="16" t="s">
        <v>167</v>
      </c>
      <c r="G8" s="16" t="s">
        <v>232</v>
      </c>
      <c r="H8" s="16" t="s">
        <v>120</v>
      </c>
      <c r="I8" s="16" t="s">
        <v>25</v>
      </c>
      <c r="J8" s="16" t="s">
        <v>71</v>
      </c>
      <c r="L8" s="16" t="s">
        <v>177</v>
      </c>
      <c r="M8" s="16" t="s">
        <v>107</v>
      </c>
      <c r="N8" s="16" t="s">
        <v>237</v>
      </c>
      <c r="O8" s="16" t="s">
        <v>48</v>
      </c>
      <c r="P8" s="16" t="s">
        <v>39</v>
      </c>
      <c r="Q8" s="16" t="s">
        <v>39</v>
      </c>
      <c r="R8" s="16" t="s">
        <v>56</v>
      </c>
      <c r="S8" s="16" t="s">
        <v>53</v>
      </c>
      <c r="U8" t="str">
        <v>Aquaman 2: O Reino Perdido</v>
      </c>
      <c r="V8" cm="1">
        <f t="array" aca="1" ref="V8" ca="1">INDIRECT("Filmes!F"&amp;(MATCH(U8,Filmes!A7:A231,0)+1))</f>
        <v>11000000</v>
      </c>
      <c r="W8" cm="1">
        <f t="array" aca="1" ref="W8" ca="1">INDIRECT("Filmes!D"&amp;(MATCH(U8,Filmes!A7:A231,0)+1))</f>
        <v>0.82</v>
      </c>
    </row>
    <row r="9" spans="1:23" x14ac:dyDescent="0.3">
      <c r="A9" s="15" t="s">
        <v>250</v>
      </c>
      <c r="B9" t="s">
        <v>1663</v>
      </c>
      <c r="F9" s="16" t="s">
        <v>227</v>
      </c>
      <c r="G9" s="16" t="s">
        <v>193</v>
      </c>
      <c r="H9" s="16" t="s">
        <v>185</v>
      </c>
      <c r="I9" s="16" t="s">
        <v>167</v>
      </c>
      <c r="J9" s="16" t="s">
        <v>101</v>
      </c>
      <c r="L9" s="16" t="s">
        <v>43</v>
      </c>
      <c r="M9" s="16" t="s">
        <v>239</v>
      </c>
      <c r="N9" s="16" t="s">
        <v>226</v>
      </c>
      <c r="O9" s="16" t="s">
        <v>129</v>
      </c>
      <c r="P9" s="16" t="s">
        <v>227</v>
      </c>
      <c r="Q9" s="16" t="s">
        <v>70</v>
      </c>
      <c r="R9" s="16" t="s">
        <v>39</v>
      </c>
      <c r="S9" s="16" t="s">
        <v>117</v>
      </c>
      <c r="U9" t="str">
        <v>As Crônicas de Nárnia: O Leão, a Feiticeira e o Guarda-Roupa</v>
      </c>
      <c r="V9" cm="1">
        <f t="array" aca="1" ref="V9" ca="1">INDIRECT("Filmes!F"&amp;(MATCH(U9,Filmes!A8:A232,0)+1))</f>
        <v>110000000</v>
      </c>
      <c r="W9" cm="1">
        <f t="array" aca="1" ref="W9" ca="1">INDIRECT("Filmes!D"&amp;(MATCH(U9,Filmes!A8:A232,0)+1))</f>
        <v>0.75</v>
      </c>
    </row>
    <row r="10" spans="1:23" x14ac:dyDescent="0.3">
      <c r="A10" s="15" t="s">
        <v>249</v>
      </c>
      <c r="B10" t="s">
        <v>1663</v>
      </c>
      <c r="F10" s="16" t="s">
        <v>208</v>
      </c>
      <c r="G10" s="16" t="s">
        <v>181</v>
      </c>
      <c r="H10" s="16" t="s">
        <v>203</v>
      </c>
      <c r="I10" s="16" t="s">
        <v>45</v>
      </c>
      <c r="J10" s="16" t="s">
        <v>84</v>
      </c>
      <c r="L10" s="16" t="s">
        <v>109</v>
      </c>
      <c r="M10" s="16" t="s">
        <v>184</v>
      </c>
      <c r="N10" s="16" t="s">
        <v>174</v>
      </c>
      <c r="O10" s="16" t="s">
        <v>26</v>
      </c>
      <c r="P10" s="16" t="s">
        <v>70</v>
      </c>
      <c r="Q10" s="16" t="s">
        <v>116</v>
      </c>
      <c r="R10" s="16" t="s">
        <v>61</v>
      </c>
      <c r="S10" s="16" t="s">
        <v>43</v>
      </c>
      <c r="U10" t="str">
        <v>Caça-Fantasmas</v>
      </c>
      <c r="V10" cm="1">
        <f t="array" aca="1" ref="V10" ca="1">INDIRECT("Filmes!F"&amp;(MATCH(U10,Filmes!A9:A233,0)+1))</f>
        <v>90000000</v>
      </c>
      <c r="W10" cm="1">
        <f t="array" aca="1" ref="W10" ca="1">INDIRECT("Filmes!D"&amp;(MATCH(U10,Filmes!A9:A233,0)+1))</f>
        <v>0.71</v>
      </c>
    </row>
    <row r="11" spans="1:23" x14ac:dyDescent="0.3">
      <c r="A11" s="15" t="s">
        <v>248</v>
      </c>
      <c r="B11" t="s">
        <v>1663</v>
      </c>
      <c r="F11" s="16" t="s">
        <v>24</v>
      </c>
      <c r="G11" s="16" t="s">
        <v>130</v>
      </c>
      <c r="H11" s="16" t="s">
        <v>87</v>
      </c>
      <c r="I11" s="16" t="s">
        <v>92</v>
      </c>
      <c r="J11" s="16" t="s">
        <v>18</v>
      </c>
      <c r="L11" s="16" t="s">
        <v>87</v>
      </c>
      <c r="M11" s="16" t="s">
        <v>95</v>
      </c>
      <c r="N11" s="16" t="s">
        <v>60</v>
      </c>
      <c r="O11" s="16" t="s">
        <v>71</v>
      </c>
      <c r="P11" s="16" t="s">
        <v>116</v>
      </c>
      <c r="Q11" s="16" t="s">
        <v>210</v>
      </c>
      <c r="R11" s="16" t="s">
        <v>143</v>
      </c>
      <c r="S11" s="16" t="s">
        <v>135</v>
      </c>
      <c r="U11" t="str">
        <v>Coraline e o Mundo Secreto</v>
      </c>
      <c r="V11" cm="1">
        <f t="array" aca="1" ref="V11" ca="1">INDIRECT("Filmes!F"&amp;(MATCH(U11,Filmes!A10:A234,0)+1))</f>
        <v>839727</v>
      </c>
      <c r="W11" cm="1">
        <f t="array" aca="1" ref="W11" ca="1">INDIRECT("Filmes!D"&amp;(MATCH(U11,Filmes!A10:A234,0)+1))</f>
        <v>0.8</v>
      </c>
    </row>
    <row r="12" spans="1:23" x14ac:dyDescent="0.3">
      <c r="A12" s="15" t="s">
        <v>243</v>
      </c>
      <c r="B12" t="s">
        <v>1663</v>
      </c>
      <c r="F12" s="16" t="s">
        <v>11</v>
      </c>
      <c r="G12" s="16" t="s">
        <v>170</v>
      </c>
      <c r="H12" s="16" t="s">
        <v>141</v>
      </c>
      <c r="I12" s="16" t="s">
        <v>56</v>
      </c>
      <c r="J12" s="16" t="s">
        <v>215</v>
      </c>
      <c r="L12" s="16" t="s">
        <v>78</v>
      </c>
      <c r="M12" s="16" t="s">
        <v>174</v>
      </c>
      <c r="N12" s="16" t="s">
        <v>224</v>
      </c>
      <c r="O12" s="16" t="s">
        <v>101</v>
      </c>
      <c r="P12" s="16" t="s">
        <v>210</v>
      </c>
      <c r="Q12" s="16" t="s">
        <v>208</v>
      </c>
      <c r="R12" s="16" t="s">
        <v>214</v>
      </c>
      <c r="S12" s="16" t="s">
        <v>58</v>
      </c>
      <c r="U12" t="str">
        <v>Donnie Darko</v>
      </c>
      <c r="V12" cm="1">
        <f t="array" aca="1" ref="V12" ca="1">INDIRECT("Filmes!F"&amp;(MATCH(U12,Filmes!A11:A235,0)+1))</f>
        <v>4500000</v>
      </c>
      <c r="W12" cm="1">
        <f t="array" aca="1" ref="W12" ca="1">INDIRECT("Filmes!D"&amp;(MATCH(U12,Filmes!A11:A235,0)+1))</f>
        <v>0.76</v>
      </c>
    </row>
    <row r="13" spans="1:23" x14ac:dyDescent="0.3">
      <c r="A13" s="15" t="s">
        <v>247</v>
      </c>
      <c r="B13" t="s">
        <v>1663</v>
      </c>
      <c r="F13" s="16" t="s">
        <v>40</v>
      </c>
      <c r="G13" s="16" t="s">
        <v>79</v>
      </c>
      <c r="H13" s="16" t="s">
        <v>30</v>
      </c>
      <c r="I13" s="16" t="s">
        <v>185</v>
      </c>
      <c r="J13" s="16" t="s">
        <v>139</v>
      </c>
      <c r="L13" s="16" t="s">
        <v>122</v>
      </c>
      <c r="M13" s="16" t="s">
        <v>35</v>
      </c>
      <c r="N13" s="16" t="s">
        <v>169</v>
      </c>
      <c r="O13" s="16" t="s">
        <v>18</v>
      </c>
      <c r="P13" s="16" t="s">
        <v>208</v>
      </c>
      <c r="Q13" s="16" t="s">
        <v>177</v>
      </c>
      <c r="R13" s="16" t="s">
        <v>64</v>
      </c>
      <c r="S13" s="16" t="s">
        <v>104</v>
      </c>
      <c r="U13" t="str">
        <v>Donzela</v>
      </c>
      <c r="V13" cm="1">
        <f t="array" aca="1" ref="V13" ca="1">INDIRECT("Filmes!F"&amp;(MATCH(U13,Filmes!A12:A236,0)+1))</f>
        <v>4500000</v>
      </c>
      <c r="W13" cm="1">
        <f t="array" aca="1" ref="W13" ca="1">INDIRECT("Filmes!D"&amp;(MATCH(U13,Filmes!A12:A236,0)+1))</f>
        <v>0.76</v>
      </c>
    </row>
    <row r="14" spans="1:23" x14ac:dyDescent="0.3">
      <c r="A14" s="15" t="s">
        <v>244</v>
      </c>
      <c r="B14" t="s">
        <v>1663</v>
      </c>
      <c r="F14" s="16" t="s">
        <v>107</v>
      </c>
      <c r="H14" s="16" t="s">
        <v>144</v>
      </c>
      <c r="I14" s="16" t="s">
        <v>203</v>
      </c>
      <c r="J14" s="16" t="s">
        <v>205</v>
      </c>
      <c r="L14" s="16" t="s">
        <v>48</v>
      </c>
      <c r="M14" s="16" t="s">
        <v>60</v>
      </c>
      <c r="N14" s="16" t="s">
        <v>159</v>
      </c>
      <c r="O14" s="16" t="s">
        <v>139</v>
      </c>
      <c r="P14" s="16" t="s">
        <v>61</v>
      </c>
      <c r="Q14" s="16" t="s">
        <v>61</v>
      </c>
      <c r="R14" s="16" t="s">
        <v>239</v>
      </c>
      <c r="S14" s="16" t="s">
        <v>10</v>
      </c>
      <c r="U14" t="str">
        <v>Doutor Estranho</v>
      </c>
      <c r="V14" cm="1">
        <f t="array" aca="1" ref="V14" ca="1">INDIRECT("Filmes!F"&amp;(MATCH(U14,Filmes!A13:A237,0)+1))</f>
        <v>4500000</v>
      </c>
      <c r="W14" cm="1">
        <f t="array" aca="1" ref="W14" ca="1">INDIRECT("Filmes!D"&amp;(MATCH(U14,Filmes!A13:A237,0)+1))</f>
        <v>0.76</v>
      </c>
    </row>
    <row r="15" spans="1:23" x14ac:dyDescent="0.3">
      <c r="A15" s="15" t="s">
        <v>246</v>
      </c>
      <c r="B15" t="s">
        <v>1663</v>
      </c>
      <c r="F15" s="16" t="s">
        <v>184</v>
      </c>
      <c r="H15" s="16" t="s">
        <v>201</v>
      </c>
      <c r="I15" s="16" t="s">
        <v>135</v>
      </c>
      <c r="J15" s="16" t="s">
        <v>235</v>
      </c>
      <c r="L15" s="16" t="s">
        <v>129</v>
      </c>
      <c r="M15" s="16" t="s">
        <v>159</v>
      </c>
      <c r="N15" s="16" t="s">
        <v>10</v>
      </c>
      <c r="O15" s="16" t="s">
        <v>205</v>
      </c>
      <c r="P15" s="16" t="s">
        <v>143</v>
      </c>
      <c r="Q15" s="16" t="s">
        <v>143</v>
      </c>
      <c r="R15" s="16" t="s">
        <v>120</v>
      </c>
      <c r="S15" s="16" t="s">
        <v>6</v>
      </c>
      <c r="U15" t="str">
        <v>Elementos</v>
      </c>
      <c r="V15" cm="1">
        <f t="array" aca="1" ref="V15" ca="1">INDIRECT("Filmes!F"&amp;(MATCH(U15,Filmes!A14:A238,0)+1))</f>
        <v>75000000</v>
      </c>
      <c r="W15" cm="1">
        <f t="array" aca="1" ref="W15" ca="1">INDIRECT("Filmes!D"&amp;(MATCH(U15,Filmes!A14:A238,0)+1))</f>
        <v>0.71</v>
      </c>
    </row>
    <row r="16" spans="1:23" x14ac:dyDescent="0.3">
      <c r="A16" s="15" t="s">
        <v>245</v>
      </c>
      <c r="B16" s="16">
        <v>1</v>
      </c>
      <c r="F16" s="16" t="s">
        <v>237</v>
      </c>
      <c r="H16" s="16" t="s">
        <v>102</v>
      </c>
      <c r="I16" s="16" t="s">
        <v>42</v>
      </c>
      <c r="J16" s="16" t="s">
        <v>180</v>
      </c>
      <c r="L16" s="16" t="s">
        <v>101</v>
      </c>
      <c r="M16" s="16" t="s">
        <v>119</v>
      </c>
      <c r="N16" s="16" t="s">
        <v>87</v>
      </c>
      <c r="O16" s="16" t="s">
        <v>235</v>
      </c>
      <c r="P16" s="16" t="s">
        <v>24</v>
      </c>
      <c r="Q16" s="16" t="s">
        <v>53</v>
      </c>
      <c r="R16" s="16" t="s">
        <v>35</v>
      </c>
      <c r="S16" s="16" t="s">
        <v>48</v>
      </c>
      <c r="U16" t="str">
        <v>Encanto</v>
      </c>
      <c r="V16" cm="1">
        <f t="array" aca="1" ref="V16" ca="1">INDIRECT("Filmes!F"&amp;(MATCH(U16,Filmes!A15:A239,0)+1))</f>
        <v>8000000</v>
      </c>
      <c r="W16" cm="1">
        <f t="array" aca="1" ref="W16" ca="1">INDIRECT("Filmes!D"&amp;(MATCH(U16,Filmes!A15:A239,0)+1))</f>
        <v>0.69</v>
      </c>
    </row>
    <row r="17" spans="1:23" x14ac:dyDescent="0.3">
      <c r="F17" s="16" t="s">
        <v>95</v>
      </c>
      <c r="H17" s="16" t="s">
        <v>154</v>
      </c>
      <c r="I17" s="16" t="s">
        <v>141</v>
      </c>
      <c r="J17" s="16" t="s">
        <v>171</v>
      </c>
      <c r="L17" s="16" t="s">
        <v>34</v>
      </c>
      <c r="M17" s="16" t="s">
        <v>73</v>
      </c>
      <c r="N17" s="16" t="s">
        <v>191</v>
      </c>
      <c r="O17" s="16" t="s">
        <v>180</v>
      </c>
      <c r="P17" s="16" t="s">
        <v>11</v>
      </c>
      <c r="Q17" s="16" t="s">
        <v>214</v>
      </c>
      <c r="R17" s="16" t="s">
        <v>47</v>
      </c>
      <c r="S17" s="16" t="s">
        <v>129</v>
      </c>
      <c r="U17" t="str">
        <v>Gato de Botas 2: O Último Pedido</v>
      </c>
      <c r="V17" cm="1">
        <f t="array" aca="1" ref="V17" ca="1">INDIRECT("Filmes!F"&amp;(MATCH(U17,Filmes!A16:A240,0)+1))</f>
        <v>165000000</v>
      </c>
      <c r="W17" cm="1">
        <f t="array" aca="1" ref="W17" ca="1">INDIRECT("Filmes!D"&amp;(MATCH(U17,Filmes!A16:A240,0)+1))</f>
        <v>0.78</v>
      </c>
    </row>
    <row r="18" spans="1:23" x14ac:dyDescent="0.3">
      <c r="A18" s="15" t="s">
        <v>1661</v>
      </c>
      <c r="F18" s="16" t="s">
        <v>35</v>
      </c>
      <c r="H18" s="16" t="s">
        <v>65</v>
      </c>
      <c r="I18" s="16" t="s">
        <v>113</v>
      </c>
      <c r="J18" s="16" t="s">
        <v>196</v>
      </c>
      <c r="L18" s="16" t="s">
        <v>228</v>
      </c>
      <c r="M18" s="16" t="s">
        <v>149</v>
      </c>
      <c r="N18" s="16" t="s">
        <v>229</v>
      </c>
      <c r="O18" s="16" t="s">
        <v>171</v>
      </c>
      <c r="P18" s="16" t="s">
        <v>117</v>
      </c>
      <c r="Q18" s="16" t="s">
        <v>64</v>
      </c>
      <c r="R18" s="16" t="s">
        <v>21</v>
      </c>
      <c r="S18" s="16" t="s">
        <v>191</v>
      </c>
      <c r="U18" t="str">
        <v>Ghostbusters: Apocalipse de Gelo</v>
      </c>
      <c r="V18" cm="1">
        <f t="array" aca="1" ref="V18" ca="1">INDIRECT("Filmes!F"&amp;(MATCH(U18,Filmes!A17:A241,0)+1))</f>
        <v>190000000</v>
      </c>
      <c r="W18" cm="1">
        <f t="array" aca="1" ref="W18" ca="1">INDIRECT("Filmes!D"&amp;(MATCH(U18,Filmes!A17:A241,0)+1))</f>
        <v>0.82</v>
      </c>
    </row>
    <row r="19" spans="1:23" x14ac:dyDescent="0.3">
      <c r="A19" s="16" t="s">
        <v>45</v>
      </c>
      <c r="F19" s="16" t="s">
        <v>60</v>
      </c>
      <c r="I19" s="16" t="s">
        <v>28</v>
      </c>
      <c r="J19" s="16" t="s">
        <v>142</v>
      </c>
      <c r="L19" s="16" t="s">
        <v>138</v>
      </c>
      <c r="M19" s="16" t="s">
        <v>180</v>
      </c>
      <c r="N19" s="16" t="s">
        <v>98</v>
      </c>
      <c r="O19" s="16" t="s">
        <v>196</v>
      </c>
      <c r="P19" s="16" t="s">
        <v>107</v>
      </c>
      <c r="Q19" s="16" t="s">
        <v>58</v>
      </c>
      <c r="R19" s="16" t="s">
        <v>195</v>
      </c>
      <c r="S19" s="16" t="s">
        <v>26</v>
      </c>
      <c r="U19" t="str">
        <v>Harry Potter e a Câmara Secreta</v>
      </c>
      <c r="V19" cm="1">
        <f t="array" aca="1" ref="V19" ca="1">INDIRECT("Filmes!F"&amp;(MATCH(U19,Filmes!A18:A242,0)+1))</f>
        <v>168000000</v>
      </c>
      <c r="W19" cm="1">
        <f t="array" aca="1" ref="W19" ca="1">INDIRECT("Filmes!D"&amp;(MATCH(U19,Filmes!A18:A242,0)+1))</f>
        <v>0.76</v>
      </c>
    </row>
    <row r="20" spans="1:23" x14ac:dyDescent="0.3">
      <c r="A20" s="16" t="s">
        <v>13</v>
      </c>
      <c r="F20" s="16" t="s">
        <v>203</v>
      </c>
      <c r="I20" s="16" t="s">
        <v>133</v>
      </c>
      <c r="J20" s="16" t="s">
        <v>27</v>
      </c>
      <c r="L20" s="16" t="s">
        <v>233</v>
      </c>
      <c r="M20" s="16" t="s">
        <v>156</v>
      </c>
      <c r="N20" s="16" t="s">
        <v>97</v>
      </c>
      <c r="O20" s="16" t="s">
        <v>142</v>
      </c>
      <c r="P20" s="16" t="s">
        <v>214</v>
      </c>
      <c r="Q20" s="16" t="s">
        <v>104</v>
      </c>
      <c r="R20" s="16" t="s">
        <v>22</v>
      </c>
      <c r="S20" s="16" t="s">
        <v>71</v>
      </c>
      <c r="U20" t="str">
        <v>Harry Potter e a Pedra Filosofal</v>
      </c>
      <c r="V20" cm="1">
        <f t="array" aca="1" ref="V20" ca="1">INDIRECT("Filmes!F"&amp;(MATCH(U20,Filmes!A19:A243,0)+1))</f>
        <v>168000000</v>
      </c>
      <c r="W20" cm="1">
        <f t="array" aca="1" ref="W20" ca="1">INDIRECT("Filmes!D"&amp;(MATCH(U20,Filmes!A19:A243,0)+1))</f>
        <v>0.76</v>
      </c>
    </row>
    <row r="21" spans="1:23" x14ac:dyDescent="0.3">
      <c r="A21" s="16" t="s">
        <v>210</v>
      </c>
      <c r="F21" s="16" t="s">
        <v>159</v>
      </c>
      <c r="I21" s="16" t="s">
        <v>32</v>
      </c>
      <c r="J21" s="16" t="s">
        <v>63</v>
      </c>
      <c r="L21" s="16" t="s">
        <v>219</v>
      </c>
      <c r="M21" s="16" t="s">
        <v>33</v>
      </c>
      <c r="N21" s="16" t="s">
        <v>16</v>
      </c>
      <c r="O21" s="16" t="s">
        <v>27</v>
      </c>
      <c r="P21" s="16" t="s">
        <v>43</v>
      </c>
      <c r="Q21" s="16" t="s">
        <v>10</v>
      </c>
      <c r="R21" s="16" t="s">
        <v>14</v>
      </c>
      <c r="S21" s="16" t="s">
        <v>101</v>
      </c>
      <c r="U21" t="str">
        <v>Harry Potter e as Relíquias da Morte - Parte 2</v>
      </c>
      <c r="V21" cm="1">
        <f t="array" aca="1" ref="V21" ca="1">INDIRECT("Filmes!F"&amp;(MATCH(U21,Filmes!A20:A244,0)+1))</f>
        <v>168000000</v>
      </c>
      <c r="W21" cm="1">
        <f t="array" aca="1" ref="W21" ca="1">INDIRECT("Filmes!D"&amp;(MATCH(U21,Filmes!A20:A244,0)+1))</f>
        <v>0.76</v>
      </c>
    </row>
    <row r="22" spans="1:23" x14ac:dyDescent="0.3">
      <c r="A22" s="16" t="s">
        <v>31</v>
      </c>
      <c r="F22" s="16" t="s">
        <v>113</v>
      </c>
      <c r="I22" s="16" t="s">
        <v>30</v>
      </c>
      <c r="J22" s="16" t="s">
        <v>125</v>
      </c>
      <c r="L22" s="16" t="s">
        <v>240</v>
      </c>
      <c r="M22" s="16" t="s">
        <v>46</v>
      </c>
      <c r="N22" s="16" t="s">
        <v>137</v>
      </c>
      <c r="O22" s="16" t="s">
        <v>63</v>
      </c>
      <c r="P22" s="16" t="s">
        <v>64</v>
      </c>
      <c r="Q22" s="16" t="s">
        <v>6</v>
      </c>
      <c r="R22" s="16" t="s">
        <v>28</v>
      </c>
      <c r="S22" s="16" t="s">
        <v>34</v>
      </c>
      <c r="U22" t="str">
        <v>Harry Potter e o Cálice de Fogo</v>
      </c>
      <c r="V22" cm="1">
        <f t="array" aca="1" ref="V22" ca="1">INDIRECT("Filmes!F"&amp;(MATCH(U22,Filmes!A21:A245,0)+1))</f>
        <v>168000000</v>
      </c>
      <c r="W22" cm="1">
        <f t="array" aca="1" ref="W22" ca="1">INDIRECT("Filmes!D"&amp;(MATCH(U22,Filmes!A21:A245,0)+1))</f>
        <v>0.76</v>
      </c>
    </row>
    <row r="23" spans="1:23" x14ac:dyDescent="0.3">
      <c r="A23" s="16" t="s">
        <v>132</v>
      </c>
      <c r="F23" s="16" t="s">
        <v>218</v>
      </c>
      <c r="I23" s="16" t="s">
        <v>144</v>
      </c>
      <c r="J23" s="16" t="s">
        <v>186</v>
      </c>
      <c r="L23" s="16" t="s">
        <v>190</v>
      </c>
      <c r="M23" s="16" t="s">
        <v>213</v>
      </c>
      <c r="N23" s="16" t="s">
        <v>32</v>
      </c>
      <c r="O23" s="16" t="s">
        <v>125</v>
      </c>
      <c r="P23" s="16" t="s">
        <v>239</v>
      </c>
      <c r="Q23" s="16" t="s">
        <v>78</v>
      </c>
      <c r="R23" s="16" t="s">
        <v>98</v>
      </c>
      <c r="S23" s="16" t="s">
        <v>232</v>
      </c>
      <c r="U23" t="str">
        <v>Harry Potter e o Enigma do Príncipe</v>
      </c>
      <c r="V23" cm="1">
        <f t="array" aca="1" ref="V23" ca="1">INDIRECT("Filmes!F"&amp;(MATCH(U23,Filmes!A22:A246,0)+1))</f>
        <v>168000000</v>
      </c>
      <c r="W23" cm="1">
        <f t="array" aca="1" ref="W23" ca="1">INDIRECT("Filmes!D"&amp;(MATCH(U23,Filmes!A22:A246,0)+1))</f>
        <v>0.76</v>
      </c>
    </row>
    <row r="24" spans="1:23" x14ac:dyDescent="0.3">
      <c r="A24" s="16" t="s">
        <v>11</v>
      </c>
      <c r="F24" s="16" t="s">
        <v>98</v>
      </c>
      <c r="I24" s="16" t="s">
        <v>198</v>
      </c>
      <c r="J24" s="16" t="s">
        <v>222</v>
      </c>
      <c r="L24" s="16" t="s">
        <v>18</v>
      </c>
      <c r="M24" s="16" t="s">
        <v>74</v>
      </c>
      <c r="N24" s="16" t="s">
        <v>66</v>
      </c>
      <c r="O24" s="16" t="s">
        <v>186</v>
      </c>
      <c r="P24" s="16" t="s">
        <v>95</v>
      </c>
      <c r="Q24" s="16" t="s">
        <v>122</v>
      </c>
      <c r="R24" s="16" t="s">
        <v>234</v>
      </c>
      <c r="S24" s="16" t="s">
        <v>162</v>
      </c>
      <c r="U24" t="str">
        <v>Harry Potter e o Prisioneiro de Azkaban</v>
      </c>
      <c r="V24" cm="1">
        <f t="array" aca="1" ref="V24" ca="1">INDIRECT("Filmes!F"&amp;(MATCH(U24,Filmes!A23:A247,0)+1))</f>
        <v>168000000</v>
      </c>
      <c r="W24" cm="1">
        <f t="array" aca="1" ref="W24" ca="1">INDIRECT("Filmes!D"&amp;(MATCH(U24,Filmes!A23:A247,0)+1))</f>
        <v>0.76</v>
      </c>
    </row>
    <row r="25" spans="1:23" x14ac:dyDescent="0.3">
      <c r="A25" s="16" t="s">
        <v>53</v>
      </c>
      <c r="F25" s="16" t="s">
        <v>133</v>
      </c>
      <c r="I25" s="16" t="s">
        <v>201</v>
      </c>
      <c r="J25" s="16" t="s">
        <v>110</v>
      </c>
      <c r="L25" s="16" t="s">
        <v>38</v>
      </c>
      <c r="M25" s="16" t="s">
        <v>146</v>
      </c>
      <c r="N25" s="16" t="s">
        <v>127</v>
      </c>
      <c r="O25" s="16" t="s">
        <v>222</v>
      </c>
      <c r="P25" s="16" t="s">
        <v>35</v>
      </c>
      <c r="Q25" s="16" t="s">
        <v>47</v>
      </c>
      <c r="R25" s="16" t="s">
        <v>179</v>
      </c>
      <c r="S25" s="16" t="s">
        <v>18</v>
      </c>
      <c r="U25" t="str">
        <v>Kung Fu Panda 4</v>
      </c>
      <c r="V25" cm="1">
        <f t="array" aca="1" ref="V25" ca="1">INDIRECT("Filmes!F"&amp;(MATCH(U25,Filmes!A24:A248,0)+1))</f>
        <v>150000000</v>
      </c>
      <c r="W25" cm="1">
        <f t="array" aca="1" ref="W25" ca="1">INDIRECT("Filmes!D"&amp;(MATCH(U25,Filmes!A24:A248,0)+1))</f>
        <v>0.78</v>
      </c>
    </row>
    <row r="26" spans="1:23" x14ac:dyDescent="0.3">
      <c r="A26" s="16" t="s">
        <v>117</v>
      </c>
      <c r="F26" s="16" t="s">
        <v>30</v>
      </c>
      <c r="I26" s="16" t="s">
        <v>187</v>
      </c>
      <c r="J26" s="16" t="s">
        <v>57</v>
      </c>
      <c r="L26" s="16" t="s">
        <v>111</v>
      </c>
      <c r="M26" s="16" t="s">
        <v>154</v>
      </c>
      <c r="N26" s="16" t="s">
        <v>225</v>
      </c>
      <c r="O26" s="16" t="s">
        <v>197</v>
      </c>
      <c r="P26" s="16" t="s">
        <v>224</v>
      </c>
      <c r="Q26" s="16" t="s">
        <v>21</v>
      </c>
      <c r="R26" s="16" t="s">
        <v>82</v>
      </c>
      <c r="S26" s="16" t="s">
        <v>225</v>
      </c>
      <c r="U26" t="str">
        <v>Madame Teia</v>
      </c>
      <c r="V26" cm="1">
        <f t="array" aca="1" ref="V26" ca="1">INDIRECT("Filmes!F"&amp;(MATCH(U26,Filmes!A25:A249,0)+1))</f>
        <v>200000000</v>
      </c>
      <c r="W26" cm="1">
        <f t="array" aca="1" ref="W26" ca="1">INDIRECT("Filmes!D"&amp;(MATCH(U26,Filmes!A25:A249,0)+1))</f>
        <v>0.69</v>
      </c>
    </row>
    <row r="27" spans="1:23" x14ac:dyDescent="0.3">
      <c r="A27" s="16" t="s">
        <v>43</v>
      </c>
      <c r="F27" s="16" t="s">
        <v>144</v>
      </c>
      <c r="I27" s="16" t="s">
        <v>158</v>
      </c>
      <c r="J27" s="16" t="s">
        <v>189</v>
      </c>
      <c r="L27" s="16" t="s">
        <v>50</v>
      </c>
      <c r="M27" s="16" t="s">
        <v>136</v>
      </c>
      <c r="N27" s="16" t="s">
        <v>69</v>
      </c>
      <c r="O27" s="16" t="s">
        <v>57</v>
      </c>
      <c r="P27" s="16" t="s">
        <v>169</v>
      </c>
      <c r="Q27" s="16" t="s">
        <v>22</v>
      </c>
      <c r="R27" s="16" t="s">
        <v>75</v>
      </c>
      <c r="S27" s="16" t="s">
        <v>149</v>
      </c>
      <c r="U27" t="str">
        <v>Morbius</v>
      </c>
      <c r="V27" cm="1">
        <f t="array" aca="1" ref="V27" ca="1">INDIRECT("Filmes!F"&amp;(MATCH(U27,Filmes!A26:A250,0)+1))</f>
        <v>79000000</v>
      </c>
      <c r="W27" cm="1">
        <f t="array" aca="1" ref="W27" ca="1">INDIRECT("Filmes!D"&amp;(MATCH(U27,Filmes!A26:A250,0)+1))</f>
        <v>0.68</v>
      </c>
    </row>
    <row r="28" spans="1:23" x14ac:dyDescent="0.3">
      <c r="A28" s="16" t="s">
        <v>135</v>
      </c>
      <c r="F28" s="16" t="s">
        <v>198</v>
      </c>
      <c r="I28" s="16" t="s">
        <v>209</v>
      </c>
      <c r="J28" s="16" t="s">
        <v>188</v>
      </c>
      <c r="L28" s="16" t="s">
        <v>207</v>
      </c>
      <c r="M28" s="16" t="s">
        <v>103</v>
      </c>
      <c r="N28" s="16" t="s">
        <v>149</v>
      </c>
      <c r="O28" s="16" t="s">
        <v>189</v>
      </c>
      <c r="P28" s="16" t="s">
        <v>58</v>
      </c>
      <c r="Q28" s="16" t="s">
        <v>26</v>
      </c>
      <c r="R28" s="16" t="s">
        <v>216</v>
      </c>
      <c r="S28" s="16" t="s">
        <v>215</v>
      </c>
      <c r="U28" t="str">
        <v>Mulher-Maravilha</v>
      </c>
      <c r="V28" cm="1">
        <f t="array" aca="1" ref="V28" ca="1">INDIRECT("Filmes!F"&amp;(MATCH(U28,Filmes!A27:A251,0)+1))</f>
        <v>79000000</v>
      </c>
      <c r="W28" cm="1">
        <f t="array" aca="1" ref="W28" ca="1">INDIRECT("Filmes!D"&amp;(MATCH(U28,Filmes!A27:A251,0)+1))</f>
        <v>0.68</v>
      </c>
    </row>
    <row r="29" spans="1:23" x14ac:dyDescent="0.3">
      <c r="A29" s="16" t="s">
        <v>58</v>
      </c>
      <c r="F29" s="16" t="s">
        <v>201</v>
      </c>
      <c r="I29" s="16" t="s">
        <v>114</v>
      </c>
      <c r="J29" s="16" t="s">
        <v>160</v>
      </c>
      <c r="L29" s="16" t="s">
        <v>163</v>
      </c>
      <c r="M29" s="16" t="s">
        <v>161</v>
      </c>
      <c r="N29" s="16" t="s">
        <v>215</v>
      </c>
      <c r="O29" s="16" t="s">
        <v>188</v>
      </c>
      <c r="P29" s="16" t="s">
        <v>104</v>
      </c>
      <c r="Q29" s="16" t="s">
        <v>101</v>
      </c>
      <c r="R29" s="16" t="s">
        <v>84</v>
      </c>
      <c r="S29" s="16" t="s">
        <v>139</v>
      </c>
      <c r="U29" t="str">
        <v>Mulher-Maravilha 1984</v>
      </c>
      <c r="V29" cm="1">
        <f t="array" aca="1" ref="V29" ca="1">INDIRECT("Filmes!F"&amp;(MATCH(U29,Filmes!A28:A252,0)+1))</f>
        <v>79000000</v>
      </c>
      <c r="W29" cm="1">
        <f t="array" aca="1" ref="W29" ca="1">INDIRECT("Filmes!D"&amp;(MATCH(U29,Filmes!A28:A252,0)+1))</f>
        <v>0.68</v>
      </c>
    </row>
    <row r="30" spans="1:23" x14ac:dyDescent="0.3">
      <c r="A30" s="16" t="s">
        <v>104</v>
      </c>
      <c r="F30" s="16" t="s">
        <v>209</v>
      </c>
      <c r="I30" s="16" t="s">
        <v>19</v>
      </c>
      <c r="J30" s="16" t="s">
        <v>55</v>
      </c>
      <c r="L30" s="16" t="s">
        <v>164</v>
      </c>
      <c r="M30" s="16" t="s">
        <v>36</v>
      </c>
      <c r="N30" s="16" t="s">
        <v>194</v>
      </c>
      <c r="O30" s="16" t="s">
        <v>160</v>
      </c>
      <c r="P30" s="16" t="s">
        <v>159</v>
      </c>
      <c r="Q30" s="16" t="s">
        <v>34</v>
      </c>
      <c r="R30" s="16" t="s">
        <v>137</v>
      </c>
      <c r="S30" s="16" t="s">
        <v>205</v>
      </c>
      <c r="U30" t="str">
        <v>O Hobbit: A Batalha dos Cinco Exércitos</v>
      </c>
      <c r="V30" cm="1">
        <f t="array" aca="1" ref="V30" ca="1">INDIRECT("Filmes!F"&amp;(MATCH(U30,Filmes!A29:A253,0)+1))</f>
        <v>170000000</v>
      </c>
      <c r="W30" cm="1">
        <f t="array" aca="1" ref="W30" ca="1">INDIRECT("Filmes!D"&amp;(MATCH(U30,Filmes!A29:A253,0)+1))</f>
        <v>0.65</v>
      </c>
    </row>
    <row r="31" spans="1:23" x14ac:dyDescent="0.3">
      <c r="A31" s="16" t="s">
        <v>10</v>
      </c>
      <c r="F31" s="16" t="s">
        <v>73</v>
      </c>
      <c r="I31" s="16" t="s">
        <v>150</v>
      </c>
      <c r="L31" s="16" t="s">
        <v>223</v>
      </c>
      <c r="N31" s="16" t="s">
        <v>196</v>
      </c>
      <c r="O31" s="16" t="s">
        <v>55</v>
      </c>
      <c r="P31" s="16" t="s">
        <v>78</v>
      </c>
      <c r="Q31" s="16" t="s">
        <v>14</v>
      </c>
      <c r="R31" s="16" t="s">
        <v>89</v>
      </c>
      <c r="S31" s="16" t="s">
        <v>235</v>
      </c>
      <c r="U31" t="str">
        <v>O Senhor dos Anéis: A Sociedade do Anel</v>
      </c>
      <c r="V31" cm="1">
        <f t="array" aca="1" ref="V31" ca="1">INDIRECT("Filmes!F"&amp;(MATCH(U31,Filmes!A30:A254,0)+1))</f>
        <v>150000000</v>
      </c>
      <c r="W31" cm="1">
        <f t="array" aca="1" ref="W31" ca="1">INDIRECT("Filmes!D"&amp;(MATCH(U31,Filmes!A30:A254,0)+1))</f>
        <v>0.76</v>
      </c>
    </row>
    <row r="32" spans="1:23" x14ac:dyDescent="0.3">
      <c r="A32" s="16" t="s">
        <v>6</v>
      </c>
      <c r="F32" s="16" t="s">
        <v>204</v>
      </c>
      <c r="I32" s="16" t="s">
        <v>126</v>
      </c>
      <c r="L32" s="16" t="s">
        <v>192</v>
      </c>
      <c r="N32" s="16" t="s">
        <v>37</v>
      </c>
      <c r="O32" s="16" t="s">
        <v>59</v>
      </c>
      <c r="P32" s="16" t="s">
        <v>122</v>
      </c>
      <c r="Q32" s="16" t="s">
        <v>234</v>
      </c>
      <c r="R32" s="16" t="s">
        <v>66</v>
      </c>
      <c r="S32" s="16" t="s">
        <v>180</v>
      </c>
      <c r="U32" t="str">
        <v>O Senhor dos Anéis: O Retorno do Rei</v>
      </c>
      <c r="V32" cm="1">
        <f t="array" aca="1" ref="V32" ca="1">INDIRECT("Filmes!F"&amp;(MATCH(U32,Filmes!A31:A255,0)+1))</f>
        <v>150000000</v>
      </c>
      <c r="W32" cm="1">
        <f t="array" aca="1" ref="W32" ca="1">INDIRECT("Filmes!D"&amp;(MATCH(U32,Filmes!A31:A255,0)+1))</f>
        <v>0.76</v>
      </c>
    </row>
    <row r="33" spans="1:23" x14ac:dyDescent="0.3">
      <c r="A33" s="16" t="s">
        <v>48</v>
      </c>
      <c r="F33" s="16" t="s">
        <v>102</v>
      </c>
      <c r="I33" s="16" t="s">
        <v>115</v>
      </c>
      <c r="L33" s="16" t="s">
        <v>178</v>
      </c>
      <c r="N33" s="16" t="s">
        <v>148</v>
      </c>
      <c r="P33" s="16" t="s">
        <v>119</v>
      </c>
      <c r="Q33" s="16" t="s">
        <v>179</v>
      </c>
      <c r="R33" s="16" t="s">
        <v>127</v>
      </c>
      <c r="S33" s="16" t="s">
        <v>171</v>
      </c>
      <c r="U33" t="str">
        <v>Os Caça-Fantasmas</v>
      </c>
      <c r="V33" cm="1">
        <f t="array" aca="1" ref="V33" ca="1">INDIRECT("Filmes!F"&amp;(MATCH(U33,Filmes!A32:A256,0)+1))</f>
        <v>80000000</v>
      </c>
      <c r="W33" cm="1">
        <f t="array" aca="1" ref="W33" ca="1">INDIRECT("Filmes!D"&amp;(MATCH(U33,Filmes!A32:A256,0)+1))</f>
        <v>0.65</v>
      </c>
    </row>
    <row r="34" spans="1:23" x14ac:dyDescent="0.3">
      <c r="A34" s="16" t="s">
        <v>129</v>
      </c>
      <c r="F34" s="16" t="s">
        <v>106</v>
      </c>
      <c r="I34" s="16" t="s">
        <v>65</v>
      </c>
      <c r="L34" s="16" t="s">
        <v>236</v>
      </c>
      <c r="N34" s="16" t="s">
        <v>213</v>
      </c>
      <c r="P34" s="16" t="s">
        <v>195</v>
      </c>
      <c r="Q34" s="16" t="s">
        <v>82</v>
      </c>
      <c r="R34" s="16" t="s">
        <v>183</v>
      </c>
      <c r="S34" s="16" t="s">
        <v>20</v>
      </c>
      <c r="U34" t="str">
        <v>Piratas do Caribe: A Maldição do Pérola Negra</v>
      </c>
      <c r="V34" cm="1">
        <f t="array" aca="1" ref="V34" ca="1">INDIRECT("Filmes!F"&amp;(MATCH(U34,Filmes!A33:A257,0)+1))</f>
        <v>149000000</v>
      </c>
      <c r="W34" cm="1">
        <f t="array" aca="1" ref="W34" ca="1">INDIRECT("Filmes!D"&amp;(MATCH(U34,Filmes!A33:A257,0)+1))</f>
        <v>0.72</v>
      </c>
    </row>
    <row r="35" spans="1:23" x14ac:dyDescent="0.3">
      <c r="A35" s="16" t="s">
        <v>191</v>
      </c>
      <c r="F35" s="16" t="s">
        <v>49</v>
      </c>
      <c r="L35" s="16" t="s">
        <v>63</v>
      </c>
      <c r="N35" s="16" t="s">
        <v>67</v>
      </c>
      <c r="P35" s="16" t="s">
        <v>218</v>
      </c>
      <c r="Q35" s="16" t="s">
        <v>228</v>
      </c>
      <c r="R35" s="16" t="s">
        <v>204</v>
      </c>
      <c r="S35" s="16" t="s">
        <v>147</v>
      </c>
      <c r="U35" t="str">
        <v>Piratas do Caribe: O Baú da Morte</v>
      </c>
      <c r="V35" cm="1">
        <f t="array" aca="1" ref="V35" ca="1">INDIRECT("Filmes!F"&amp;(MATCH(U35,Filmes!A34:A258,0)+1))</f>
        <v>149000000</v>
      </c>
      <c r="W35" cm="1">
        <f t="array" aca="1" ref="W35" ca="1">INDIRECT("Filmes!D"&amp;(MATCH(U35,Filmes!A34:A258,0)+1))</f>
        <v>0.72</v>
      </c>
    </row>
    <row r="36" spans="1:23" x14ac:dyDescent="0.3">
      <c r="A36" s="16" t="s">
        <v>26</v>
      </c>
      <c r="F36" s="16" t="s">
        <v>90</v>
      </c>
      <c r="L36" s="16" t="s">
        <v>202</v>
      </c>
      <c r="N36" s="16" t="s">
        <v>91</v>
      </c>
      <c r="P36" s="16" t="s">
        <v>22</v>
      </c>
      <c r="Q36" s="16" t="s">
        <v>138</v>
      </c>
      <c r="R36" s="16" t="s">
        <v>153</v>
      </c>
      <c r="S36" s="16" t="s">
        <v>142</v>
      </c>
      <c r="U36" t="str">
        <v>Red: Crescer é Uma Fera</v>
      </c>
      <c r="V36" cm="1">
        <f t="array" aca="1" ref="V36" ca="1">INDIRECT("Filmes!F"&amp;(MATCH(U36,Filmes!A35:A259,0)+1))</f>
        <v>250000000</v>
      </c>
      <c r="W36" cm="1">
        <f t="array" aca="1" ref="W36" ca="1">INDIRECT("Filmes!D"&amp;(MATCH(U36,Filmes!A35:A259,0)+1))</f>
        <v>0.73</v>
      </c>
    </row>
    <row r="37" spans="1:23" x14ac:dyDescent="0.3">
      <c r="A37" s="16" t="s">
        <v>71</v>
      </c>
      <c r="F37" s="16" t="s">
        <v>156</v>
      </c>
      <c r="L37" s="16" t="s">
        <v>125</v>
      </c>
      <c r="N37" s="16" t="s">
        <v>220</v>
      </c>
      <c r="P37" s="16" t="s">
        <v>14</v>
      </c>
      <c r="Q37" s="16" t="s">
        <v>233</v>
      </c>
      <c r="R37" s="16" t="s">
        <v>69</v>
      </c>
      <c r="S37" s="16" t="s">
        <v>33</v>
      </c>
      <c r="U37" t="str">
        <v>Shazam!</v>
      </c>
      <c r="V37" cm="1">
        <f t="array" aca="1" ref="V37" ca="1">INDIRECT("Filmes!F"&amp;(MATCH(U37,Filmes!A36:A260,0)+1))</f>
        <v>93000000</v>
      </c>
      <c r="W37" cm="1">
        <f t="array" aca="1" ref="W37" ca="1">INDIRECT("Filmes!D"&amp;(MATCH(U37,Filmes!A36:A260,0)+1))</f>
        <v>0.84</v>
      </c>
    </row>
    <row r="38" spans="1:23" x14ac:dyDescent="0.3">
      <c r="A38" s="16" t="s">
        <v>101</v>
      </c>
      <c r="F38" s="16" t="s">
        <v>212</v>
      </c>
      <c r="L38" s="16" t="s">
        <v>186</v>
      </c>
      <c r="N38" s="16" t="s">
        <v>85</v>
      </c>
      <c r="P38" s="16" t="s">
        <v>28</v>
      </c>
      <c r="Q38" s="16" t="s">
        <v>219</v>
      </c>
      <c r="R38" s="16" t="s">
        <v>108</v>
      </c>
      <c r="S38" s="16" t="s">
        <v>46</v>
      </c>
      <c r="U38" t="str">
        <v>Shrek</v>
      </c>
      <c r="V38" cm="1">
        <f t="array" aca="1" ref="V38" ca="1">INDIRECT("Filmes!F"&amp;(MATCH(U38,Filmes!A37:A261,0)+1))</f>
        <v>93000000</v>
      </c>
      <c r="W38" cm="1">
        <f t="array" aca="1" ref="W38" ca="1">INDIRECT("Filmes!D"&amp;(MATCH(U38,Filmes!A37:A261,0)+1))</f>
        <v>0.84</v>
      </c>
    </row>
    <row r="39" spans="1:23" x14ac:dyDescent="0.3">
      <c r="A39" s="16" t="s">
        <v>34</v>
      </c>
      <c r="F39" s="16" t="s">
        <v>172</v>
      </c>
      <c r="L39" s="16" t="s">
        <v>57</v>
      </c>
      <c r="N39" s="16" t="s">
        <v>123</v>
      </c>
      <c r="P39" s="16" t="s">
        <v>234</v>
      </c>
      <c r="Q39" s="16" t="s">
        <v>240</v>
      </c>
      <c r="R39" s="16" t="s">
        <v>54</v>
      </c>
      <c r="S39" s="16" t="s">
        <v>192</v>
      </c>
      <c r="U39" t="str">
        <v>Shrek 2</v>
      </c>
      <c r="V39" cm="1">
        <f t="array" aca="1" ref="V39" ca="1">INDIRECT("Filmes!F"&amp;(MATCH(U39,Filmes!A38:A262,0)+1))</f>
        <v>93000000</v>
      </c>
      <c r="W39" cm="1">
        <f t="array" aca="1" ref="W39" ca="1">INDIRECT("Filmes!D"&amp;(MATCH(U39,Filmes!A38:A262,0)+1))</f>
        <v>0.84</v>
      </c>
    </row>
    <row r="40" spans="1:23" x14ac:dyDescent="0.3">
      <c r="A40" s="16" t="s">
        <v>232</v>
      </c>
      <c r="F40" s="16" t="s">
        <v>33</v>
      </c>
      <c r="L40" s="16" t="s">
        <v>217</v>
      </c>
      <c r="N40" s="16" t="s">
        <v>130</v>
      </c>
      <c r="P40" s="16" t="s">
        <v>179</v>
      </c>
      <c r="Q40" s="16" t="s">
        <v>190</v>
      </c>
      <c r="R40" s="16" t="s">
        <v>102</v>
      </c>
      <c r="S40" s="16" t="s">
        <v>27</v>
      </c>
      <c r="U40" t="str">
        <v>Super Mario Bros. O Filme</v>
      </c>
      <c r="V40" cm="1">
        <f t="array" aca="1" ref="V40" ca="1">INDIRECT("Filmes!F"&amp;(MATCH(U40,Filmes!A39:A263,0)+1))</f>
        <v>38000000</v>
      </c>
      <c r="W40" cm="1">
        <f t="array" aca="1" ref="W40" ca="1">INDIRECT("Filmes!D"&amp;(MATCH(U40,Filmes!A39:A263,0)+1))</f>
        <v>0.65</v>
      </c>
    </row>
    <row r="41" spans="1:23" x14ac:dyDescent="0.3">
      <c r="A41" s="16" t="s">
        <v>162</v>
      </c>
      <c r="F41" s="16" t="s">
        <v>134</v>
      </c>
      <c r="L41" s="16" t="s">
        <v>55</v>
      </c>
      <c r="N41" s="16" t="s">
        <v>83</v>
      </c>
      <c r="P41" s="16" t="s">
        <v>16</v>
      </c>
      <c r="Q41" s="16" t="s">
        <v>75</v>
      </c>
      <c r="R41" s="16" t="s">
        <v>114</v>
      </c>
      <c r="S41" s="16" t="s">
        <v>181</v>
      </c>
      <c r="U41" t="str">
        <v>Thor: Amor e Trovão</v>
      </c>
      <c r="V41" cm="1">
        <f t="array" aca="1" ref="V41" ca="1">INDIRECT("Filmes!F"&amp;(MATCH(U41,Filmes!A40:A264,0)+1))</f>
        <v>30000000</v>
      </c>
      <c r="W41" cm="1">
        <f t="array" aca="1" ref="W41" ca="1">INDIRECT("Filmes!D"&amp;(MATCH(U41,Filmes!A40:A264,0)+1))</f>
        <v>0.75</v>
      </c>
    </row>
    <row r="42" spans="1:23" x14ac:dyDescent="0.3">
      <c r="A42" s="16" t="s">
        <v>18</v>
      </c>
      <c r="F42" s="16" t="s">
        <v>220</v>
      </c>
      <c r="L42" s="16" t="s">
        <v>59</v>
      </c>
      <c r="N42" s="16" t="s">
        <v>146</v>
      </c>
      <c r="P42" s="16" t="s">
        <v>82</v>
      </c>
      <c r="Q42" s="16" t="s">
        <v>216</v>
      </c>
      <c r="R42" s="16" t="s">
        <v>215</v>
      </c>
      <c r="S42" s="16" t="s">
        <v>63</v>
      </c>
      <c r="U42" t="str">
        <v>Wish: O Poder dos Desejos</v>
      </c>
      <c r="V42" cm="1">
        <f t="array" aca="1" ref="V42" ca="1">INDIRECT("Filmes!F"&amp;(MATCH(U42,Filmes!A41:A265,0)+1))</f>
        <v>1000000</v>
      </c>
      <c r="W42" cm="1">
        <f t="array" aca="1" ref="W42" ca="1">INDIRECT("Filmes!D"&amp;(MATCH(U42,Filmes!A41:A265,0)+1))</f>
        <v>0.78</v>
      </c>
    </row>
    <row r="43" spans="1:23" x14ac:dyDescent="0.3">
      <c r="A43" s="16" t="s">
        <v>225</v>
      </c>
      <c r="F43" s="16" t="s">
        <v>85</v>
      </c>
      <c r="N43" s="16" t="s">
        <v>152</v>
      </c>
      <c r="P43" s="16" t="s">
        <v>162</v>
      </c>
      <c r="Q43" s="16" t="s">
        <v>84</v>
      </c>
      <c r="R43" s="16" t="s">
        <v>180</v>
      </c>
      <c r="S43" s="16" t="s">
        <v>202</v>
      </c>
      <c r="U43" t="str">
        <v>Wonka</v>
      </c>
      <c r="V43" cm="1">
        <f t="array" aca="1" ref="V43" ca="1">INDIRECT("Filmes!F"&amp;(MATCH(U43,Filmes!A42:A266,0)+1))</f>
        <v>1000000</v>
      </c>
      <c r="W43" cm="1">
        <f t="array" aca="1" ref="W43" ca="1">INDIRECT("Filmes!D"&amp;(MATCH(U43,Filmes!A42:A266,0)+1))</f>
        <v>0.78</v>
      </c>
    </row>
    <row r="44" spans="1:23" x14ac:dyDescent="0.3">
      <c r="A44" s="16" t="s">
        <v>149</v>
      </c>
      <c r="F44" s="16" t="s">
        <v>74</v>
      </c>
      <c r="N44" s="16" t="s">
        <v>151</v>
      </c>
      <c r="P44" s="16" t="s">
        <v>75</v>
      </c>
      <c r="Q44" s="16" t="s">
        <v>137</v>
      </c>
      <c r="R44" s="16" t="s">
        <v>111</v>
      </c>
      <c r="S44" s="16" t="s">
        <v>125</v>
      </c>
      <c r="U44">
        <v>0</v>
      </c>
      <c r="V44" t="e" cm="1">
        <f t="array" aca="1" ref="V44" ca="1">INDIRECT("Filmes!F"&amp;(MATCH(U44,Filmes!A43:A267,0)+1))</f>
        <v>#N/A</v>
      </c>
      <c r="W44" t="e" cm="1">
        <f t="array" aca="1" ref="W44" ca="1">INDIRECT("Filmes!D"&amp;(MATCH(U44,Filmes!A43:A267,0)+1))</f>
        <v>#N/A</v>
      </c>
    </row>
    <row r="45" spans="1:23" x14ac:dyDescent="0.3">
      <c r="A45" s="16" t="s">
        <v>215</v>
      </c>
      <c r="F45" s="16" t="s">
        <v>105</v>
      </c>
      <c r="N45" s="16" t="s">
        <v>136</v>
      </c>
      <c r="P45" s="16" t="s">
        <v>216</v>
      </c>
      <c r="Q45" s="16" t="s">
        <v>89</v>
      </c>
      <c r="R45" s="16" t="s">
        <v>49</v>
      </c>
      <c r="S45" s="16" t="s">
        <v>186</v>
      </c>
      <c r="U45">
        <v>0</v>
      </c>
      <c r="V45" t="e" cm="1">
        <f t="array" aca="1" ref="V45" ca="1">INDIRECT("Filmes!F"&amp;(MATCH(U45,Filmes!A44:A268,0)+1))</f>
        <v>#N/A</v>
      </c>
      <c r="W45" t="e" cm="1">
        <f t="array" aca="1" ref="W45" ca="1">INDIRECT("Filmes!D"&amp;(MATCH(U45,Filmes!A44:A268,0)+1))</f>
        <v>#N/A</v>
      </c>
    </row>
    <row r="46" spans="1:23" x14ac:dyDescent="0.3">
      <c r="A46" s="16" t="s">
        <v>139</v>
      </c>
      <c r="F46" s="16" t="s">
        <v>77</v>
      </c>
      <c r="N46" s="16" t="s">
        <v>170</v>
      </c>
      <c r="P46" s="16" t="s">
        <v>84</v>
      </c>
      <c r="Q46" s="16" t="s">
        <v>66</v>
      </c>
      <c r="R46" s="16" t="s">
        <v>131</v>
      </c>
      <c r="S46" s="16" t="s">
        <v>222</v>
      </c>
      <c r="U46">
        <v>0</v>
      </c>
      <c r="V46" t="e" cm="1">
        <f t="array" aca="1" ref="V46" ca="1">INDIRECT("Filmes!F"&amp;(MATCH(U46,Filmes!A45:A269,0)+1))</f>
        <v>#N/A</v>
      </c>
      <c r="W46" t="e" cm="1">
        <f t="array" aca="1" ref="W46" ca="1">INDIRECT("Filmes!D"&amp;(MATCH(U46,Filmes!A45:A269,0)+1))</f>
        <v>#N/A</v>
      </c>
    </row>
    <row r="47" spans="1:23" x14ac:dyDescent="0.3">
      <c r="A47" s="16" t="s">
        <v>205</v>
      </c>
      <c r="F47" s="16" t="s">
        <v>154</v>
      </c>
      <c r="N47" s="16" t="s">
        <v>165</v>
      </c>
      <c r="P47" s="16" t="s">
        <v>137</v>
      </c>
      <c r="Q47" s="16" t="s">
        <v>183</v>
      </c>
      <c r="R47" s="16" t="s">
        <v>90</v>
      </c>
      <c r="S47" s="16" t="s">
        <v>197</v>
      </c>
      <c r="U47">
        <v>0</v>
      </c>
      <c r="V47" t="e" cm="1">
        <f t="array" aca="1" ref="V47" ca="1">INDIRECT("Filmes!F"&amp;(MATCH(U47,Filmes!A46:A270,0)+1))</f>
        <v>#N/A</v>
      </c>
      <c r="W47" t="e" cm="1">
        <f t="array" aca="1" ref="W47" ca="1">INDIRECT("Filmes!D"&amp;(MATCH(U47,Filmes!A46:A270,0)+1))</f>
        <v>#N/A</v>
      </c>
    </row>
    <row r="48" spans="1:23" x14ac:dyDescent="0.3">
      <c r="A48" s="16" t="s">
        <v>235</v>
      </c>
      <c r="F48" s="16" t="s">
        <v>41</v>
      </c>
      <c r="N48" s="16" t="s">
        <v>112</v>
      </c>
      <c r="P48" s="16" t="s">
        <v>89</v>
      </c>
      <c r="Q48" s="16" t="s">
        <v>204</v>
      </c>
      <c r="R48" s="16" t="s">
        <v>212</v>
      </c>
      <c r="S48" s="16" t="s">
        <v>110</v>
      </c>
      <c r="U48">
        <v>0</v>
      </c>
      <c r="V48" t="e" cm="1">
        <f t="array" aca="1" ref="V48" ca="1">INDIRECT("Filmes!F"&amp;(MATCH(U48,Filmes!A47:A271,0)+1))</f>
        <v>#N/A</v>
      </c>
      <c r="W48" t="e" cm="1">
        <f t="array" aca="1" ref="W48" ca="1">INDIRECT("Filmes!D"&amp;(MATCH(U48,Filmes!A47:A271,0)+1))</f>
        <v>#N/A</v>
      </c>
    </row>
    <row r="49" spans="1:23" x14ac:dyDescent="0.3">
      <c r="A49" s="16" t="s">
        <v>180</v>
      </c>
      <c r="F49" s="16" t="s">
        <v>103</v>
      </c>
      <c r="N49" s="16" t="s">
        <v>126</v>
      </c>
      <c r="P49" s="16" t="s">
        <v>127</v>
      </c>
      <c r="Q49" s="16" t="s">
        <v>153</v>
      </c>
      <c r="R49" s="16" t="s">
        <v>172</v>
      </c>
      <c r="S49" s="16" t="s">
        <v>57</v>
      </c>
      <c r="U49">
        <v>0</v>
      </c>
      <c r="V49" t="e" cm="1">
        <f t="array" aca="1" ref="V49" ca="1">INDIRECT("Filmes!F"&amp;(MATCH(U49,Filmes!A48:A272,0)+1))</f>
        <v>#N/A</v>
      </c>
      <c r="W49" t="e" cm="1">
        <f t="array" aca="1" ref="W49" ca="1">INDIRECT("Filmes!D"&amp;(MATCH(U49,Filmes!A48:A272,0)+1))</f>
        <v>#N/A</v>
      </c>
    </row>
    <row r="50" spans="1:23" x14ac:dyDescent="0.3">
      <c r="A50" s="16" t="s">
        <v>171</v>
      </c>
      <c r="F50" s="16" t="s">
        <v>150</v>
      </c>
      <c r="N50" s="16" t="s">
        <v>161</v>
      </c>
      <c r="P50" s="16" t="s">
        <v>73</v>
      </c>
      <c r="Q50" s="16" t="s">
        <v>108</v>
      </c>
      <c r="R50" s="16" t="s">
        <v>166</v>
      </c>
      <c r="S50" s="16" t="s">
        <v>217</v>
      </c>
      <c r="U50">
        <v>0</v>
      </c>
      <c r="V50" t="e" cm="1">
        <f t="array" aca="1" ref="V50" ca="1">INDIRECT("Filmes!F"&amp;(MATCH(U50,Filmes!A49:A273,0)+1))</f>
        <v>#N/A</v>
      </c>
      <c r="W50" t="e" cm="1">
        <f t="array" aca="1" ref="W50" ca="1">INDIRECT("Filmes!D"&amp;(MATCH(U50,Filmes!A49:A273,0)+1))</f>
        <v>#N/A</v>
      </c>
    </row>
    <row r="51" spans="1:23" x14ac:dyDescent="0.3">
      <c r="A51" s="16" t="s">
        <v>20</v>
      </c>
      <c r="F51" s="16" t="s">
        <v>115</v>
      </c>
      <c r="P51" s="16" t="s">
        <v>183</v>
      </c>
      <c r="Q51" s="16" t="s">
        <v>235</v>
      </c>
      <c r="R51" s="16" t="s">
        <v>76</v>
      </c>
      <c r="S51" s="16" t="s">
        <v>79</v>
      </c>
      <c r="U51">
        <v>0</v>
      </c>
      <c r="V51" t="e" cm="1">
        <f t="array" aca="1" ref="V51" ca="1">INDIRECT("Filmes!F"&amp;(MATCH(U51,Filmes!A50:A274,0)+1))</f>
        <v>#N/A</v>
      </c>
      <c r="W51" t="e" cm="1">
        <f t="array" aca="1" ref="W51" ca="1">INDIRECT("Filmes!D"&amp;(MATCH(U51,Filmes!A50:A274,0)+1))</f>
        <v>#N/A</v>
      </c>
    </row>
    <row r="52" spans="1:23" x14ac:dyDescent="0.3">
      <c r="A52" s="16" t="s">
        <v>147</v>
      </c>
      <c r="F52" s="16" t="s">
        <v>36</v>
      </c>
      <c r="P52" s="16" t="s">
        <v>204</v>
      </c>
      <c r="Q52" s="16" t="s">
        <v>180</v>
      </c>
      <c r="R52" s="16" t="s">
        <v>182</v>
      </c>
      <c r="S52" s="16" t="s">
        <v>189</v>
      </c>
      <c r="U52">
        <v>0</v>
      </c>
      <c r="V52" t="e" cm="1">
        <f t="array" aca="1" ref="V52" ca="1">INDIRECT("Filmes!F"&amp;(MATCH(U52,Filmes!A51:A275,0)+1))</f>
        <v>#N/A</v>
      </c>
      <c r="W52" t="e" cm="1">
        <f t="array" aca="1" ref="W52" ca="1">INDIRECT("Filmes!D"&amp;(MATCH(U52,Filmes!A51:A275,0)+1))</f>
        <v>#N/A</v>
      </c>
    </row>
    <row r="53" spans="1:23" x14ac:dyDescent="0.3">
      <c r="A53" s="16" t="s">
        <v>142</v>
      </c>
      <c r="F53" s="16" t="s">
        <v>65</v>
      </c>
      <c r="P53" s="16" t="s">
        <v>18</v>
      </c>
      <c r="Q53" s="16" t="s">
        <v>155</v>
      </c>
      <c r="R53" s="16" t="s">
        <v>91</v>
      </c>
      <c r="S53" s="16" t="s">
        <v>112</v>
      </c>
      <c r="U53">
        <v>0</v>
      </c>
      <c r="V53" t="e" cm="1">
        <f t="array" aca="1" ref="V53" ca="1">INDIRECT("Filmes!F"&amp;(MATCH(U53,Filmes!A52:A276,0)+1))</f>
        <v>#N/A</v>
      </c>
      <c r="W53" t="e" cm="1">
        <f t="array" aca="1" ref="W53" ca="1">INDIRECT("Filmes!D"&amp;(MATCH(U53,Filmes!A52:A276,0)+1))</f>
        <v>#N/A</v>
      </c>
    </row>
    <row r="54" spans="1:23" x14ac:dyDescent="0.3">
      <c r="A54" s="16" t="s">
        <v>33</v>
      </c>
      <c r="F54" s="16" t="s">
        <v>62</v>
      </c>
      <c r="P54" s="16" t="s">
        <v>153</v>
      </c>
      <c r="Q54" s="16" t="s">
        <v>50</v>
      </c>
      <c r="R54" s="16" t="s">
        <v>220</v>
      </c>
      <c r="S54" s="16" t="s">
        <v>188</v>
      </c>
      <c r="U54">
        <v>0</v>
      </c>
      <c r="V54" t="e" cm="1">
        <f t="array" aca="1" ref="V54" ca="1">INDIRECT("Filmes!F"&amp;(MATCH(U54,Filmes!A53:A277,0)+1))</f>
        <v>#N/A</v>
      </c>
      <c r="W54" t="e" cm="1">
        <f t="array" aca="1" ref="W54" ca="1">INDIRECT("Filmes!D"&amp;(MATCH(U54,Filmes!A53:A277,0)+1))</f>
        <v>#N/A</v>
      </c>
    </row>
    <row r="55" spans="1:23" x14ac:dyDescent="0.3">
      <c r="A55" s="16" t="s">
        <v>46</v>
      </c>
      <c r="P55" s="16" t="s">
        <v>69</v>
      </c>
      <c r="Q55" s="16" t="s">
        <v>207</v>
      </c>
      <c r="R55" s="16" t="s">
        <v>85</v>
      </c>
      <c r="S55" s="16" t="s">
        <v>59</v>
      </c>
      <c r="U55">
        <v>0</v>
      </c>
      <c r="V55" t="e" cm="1">
        <f t="array" aca="1" ref="V55" ca="1">INDIRECT("Filmes!F"&amp;(MATCH(U55,Filmes!A54:A278,0)+1))</f>
        <v>#N/A</v>
      </c>
      <c r="W55" t="e" cm="1">
        <f t="array" aca="1" ref="W55" ca="1">INDIRECT("Filmes!D"&amp;(MATCH(U55,Filmes!A54:A278,0)+1))</f>
        <v>#N/A</v>
      </c>
    </row>
    <row r="56" spans="1:23" x14ac:dyDescent="0.3">
      <c r="A56" s="16" t="s">
        <v>192</v>
      </c>
      <c r="P56" s="16" t="s">
        <v>149</v>
      </c>
      <c r="Q56" s="16" t="s">
        <v>147</v>
      </c>
      <c r="R56" s="16" t="s">
        <v>8</v>
      </c>
      <c r="U56">
        <v>0</v>
      </c>
      <c r="V56" t="e" cm="1">
        <f t="array" aca="1" ref="V56" ca="1">INDIRECT("Filmes!F"&amp;(MATCH(U56,Filmes!A55:A279,0)+1))</f>
        <v>#N/A</v>
      </c>
      <c r="W56" t="e" cm="1">
        <f t="array" aca="1" ref="W56" ca="1">INDIRECT("Filmes!D"&amp;(MATCH(U56,Filmes!A55:A279,0)+1))</f>
        <v>#N/A</v>
      </c>
    </row>
    <row r="57" spans="1:23" x14ac:dyDescent="0.3">
      <c r="A57" s="16" t="s">
        <v>27</v>
      </c>
      <c r="P57" s="16" t="s">
        <v>108</v>
      </c>
      <c r="Q57" s="16" t="s">
        <v>163</v>
      </c>
      <c r="R57" s="16" t="s">
        <v>181</v>
      </c>
      <c r="U57">
        <v>0</v>
      </c>
      <c r="V57" t="e" cm="1">
        <f t="array" aca="1" ref="V57" ca="1">INDIRECT("Filmes!F"&amp;(MATCH(U57,Filmes!A56:A280,0)+1))</f>
        <v>#N/A</v>
      </c>
      <c r="W57" t="e" cm="1">
        <f t="array" aca="1" ref="W57" ca="1">INDIRECT("Filmes!D"&amp;(MATCH(U57,Filmes!A56:A280,0)+1))</f>
        <v>#N/A</v>
      </c>
    </row>
    <row r="58" spans="1:23" x14ac:dyDescent="0.3">
      <c r="A58" s="16" t="s">
        <v>181</v>
      </c>
      <c r="P58" s="16" t="s">
        <v>38</v>
      </c>
      <c r="Q58" s="16" t="s">
        <v>90</v>
      </c>
      <c r="R58" s="16" t="s">
        <v>128</v>
      </c>
      <c r="U58">
        <v>0</v>
      </c>
      <c r="V58" t="e" cm="1">
        <f t="array" aca="1" ref="V58" ca="1">INDIRECT("Filmes!F"&amp;(MATCH(U58,Filmes!A57:A281,0)+1))</f>
        <v>#N/A</v>
      </c>
      <c r="W58" t="e" cm="1">
        <f t="array" aca="1" ref="W58" ca="1">INDIRECT("Filmes!D"&amp;(MATCH(U58,Filmes!A57:A281,0)+1))</f>
        <v>#N/A</v>
      </c>
    </row>
    <row r="59" spans="1:23" x14ac:dyDescent="0.3">
      <c r="A59" s="16" t="s">
        <v>63</v>
      </c>
      <c r="P59" s="16" t="s">
        <v>54</v>
      </c>
      <c r="Q59" s="16" t="s">
        <v>196</v>
      </c>
      <c r="R59" s="16" t="s">
        <v>105</v>
      </c>
      <c r="U59">
        <v>0</v>
      </c>
      <c r="V59" t="e" cm="1">
        <f t="array" aca="1" ref="V59" ca="1">INDIRECT("Filmes!F"&amp;(MATCH(U59,Filmes!A58:A282,0)+1))</f>
        <v>#N/A</v>
      </c>
      <c r="W59" t="e" cm="1">
        <f t="array" aca="1" ref="W59" ca="1">INDIRECT("Filmes!D"&amp;(MATCH(U59,Filmes!A58:A282,0)+1))</f>
        <v>#N/A</v>
      </c>
    </row>
    <row r="60" spans="1:23" x14ac:dyDescent="0.3">
      <c r="A60" s="16" t="s">
        <v>202</v>
      </c>
      <c r="P60" s="16" t="s">
        <v>102</v>
      </c>
      <c r="Q60" s="16" t="s">
        <v>212</v>
      </c>
      <c r="R60" s="16" t="s">
        <v>77</v>
      </c>
      <c r="U60">
        <v>0</v>
      </c>
      <c r="V60" t="e" cm="1">
        <f t="array" aca="1" ref="V60" ca="1">INDIRECT("Filmes!F"&amp;(MATCH(U60,Filmes!A59:A283,0)+1))</f>
        <v>#N/A</v>
      </c>
      <c r="W60" t="e" cm="1">
        <f t="array" aca="1" ref="W60" ca="1">INDIRECT("Filmes!D"&amp;(MATCH(U60,Filmes!A59:A283,0)+1))</f>
        <v>#N/A</v>
      </c>
    </row>
    <row r="61" spans="1:23" x14ac:dyDescent="0.3">
      <c r="A61" s="16" t="s">
        <v>125</v>
      </c>
      <c r="P61" s="16" t="s">
        <v>114</v>
      </c>
      <c r="Q61" s="16" t="s">
        <v>164</v>
      </c>
      <c r="R61" s="16" t="s">
        <v>211</v>
      </c>
      <c r="U61">
        <v>0</v>
      </c>
      <c r="V61" t="e" cm="1">
        <f t="array" aca="1" ref="V61" ca="1">INDIRECT("Filmes!F"&amp;(MATCH(U61,Filmes!A60:A284,0)+1))</f>
        <v>#N/A</v>
      </c>
      <c r="W61" t="e" cm="1">
        <f t="array" aca="1" ref="W61" ca="1">INDIRECT("Filmes!D"&amp;(MATCH(U61,Filmes!A60:A284,0)+1))</f>
        <v>#N/A</v>
      </c>
    </row>
    <row r="62" spans="1:23" x14ac:dyDescent="0.3">
      <c r="A62" s="16" t="s">
        <v>186</v>
      </c>
      <c r="P62" s="16" t="s">
        <v>235</v>
      </c>
      <c r="Q62" s="16" t="s">
        <v>223</v>
      </c>
      <c r="R62" s="16" t="s">
        <v>100</v>
      </c>
      <c r="U62">
        <v>0</v>
      </c>
      <c r="V62" t="e" cm="1">
        <f t="array" aca="1" ref="V62" ca="1">INDIRECT("Filmes!F"&amp;(MATCH(U62,Filmes!A61:A285,0)+1))</f>
        <v>#N/A</v>
      </c>
      <c r="W62" t="e" cm="1">
        <f t="array" aca="1" ref="W62" ca="1">INDIRECT("Filmes!D"&amp;(MATCH(U62,Filmes!A61:A285,0)+1))</f>
        <v>#N/A</v>
      </c>
    </row>
    <row r="63" spans="1:23" x14ac:dyDescent="0.3">
      <c r="A63" s="16" t="s">
        <v>222</v>
      </c>
      <c r="P63" s="16" t="s">
        <v>106</v>
      </c>
      <c r="Q63" s="16" t="s">
        <v>142</v>
      </c>
      <c r="R63" s="16" t="s">
        <v>41</v>
      </c>
      <c r="U63">
        <v>0</v>
      </c>
      <c r="V63" t="e" cm="1">
        <f t="array" aca="1" ref="V63" ca="1">INDIRECT("Filmes!F"&amp;(MATCH(U63,Filmes!A62:A286,0)+1))</f>
        <v>#N/A</v>
      </c>
      <c r="W63" t="e" cm="1">
        <f t="array" aca="1" ref="W63" ca="1">INDIRECT("Filmes!D"&amp;(MATCH(U63,Filmes!A62:A286,0)+1))</f>
        <v>#N/A</v>
      </c>
    </row>
    <row r="64" spans="1:23" x14ac:dyDescent="0.3">
      <c r="A64" s="16" t="s">
        <v>197</v>
      </c>
      <c r="P64" s="16" t="s">
        <v>155</v>
      </c>
      <c r="Q64" s="16" t="s">
        <v>134</v>
      </c>
      <c r="R64" s="16" t="s">
        <v>52</v>
      </c>
      <c r="U64">
        <v>0</v>
      </c>
      <c r="V64" t="e" cm="1">
        <f t="array" aca="1" ref="V64" ca="1">INDIRECT("Filmes!F"&amp;(MATCH(U64,Filmes!A63:A287,0)+1))</f>
        <v>#N/A</v>
      </c>
      <c r="W64" t="e" cm="1">
        <f t="array" aca="1" ref="W64" ca="1">INDIRECT("Filmes!D"&amp;(MATCH(U64,Filmes!A63:A287,0)+1))</f>
        <v>#N/A</v>
      </c>
    </row>
    <row r="65" spans="1:23" x14ac:dyDescent="0.3">
      <c r="A65" s="16" t="s">
        <v>110</v>
      </c>
      <c r="P65" s="16" t="s">
        <v>111</v>
      </c>
      <c r="Q65" s="16" t="s">
        <v>67</v>
      </c>
      <c r="R65" s="16" t="s">
        <v>51</v>
      </c>
      <c r="U65">
        <v>0</v>
      </c>
      <c r="V65" t="e" cm="1">
        <f t="array" aca="1" ref="V65" ca="1">INDIRECT("Filmes!F"&amp;(MATCH(U65,Filmes!A64:A288,0)+1))</f>
        <v>#N/A</v>
      </c>
      <c r="W65" t="e" cm="1">
        <f t="array" aca="1" ref="W65" ca="1">INDIRECT("Filmes!D"&amp;(MATCH(U65,Filmes!A64:A288,0)+1))</f>
        <v>#N/A</v>
      </c>
    </row>
    <row r="66" spans="1:23" x14ac:dyDescent="0.3">
      <c r="A66" s="16" t="s">
        <v>57</v>
      </c>
      <c r="P66" s="16" t="s">
        <v>50</v>
      </c>
      <c r="Q66" s="16" t="s">
        <v>166</v>
      </c>
      <c r="R66" s="16" t="s">
        <v>81</v>
      </c>
      <c r="U66">
        <v>0</v>
      </c>
      <c r="V66" t="e" cm="1">
        <f t="array" aca="1" ref="V66" ca="1">INDIRECT("Filmes!F"&amp;(MATCH(U66,Filmes!A65:A289,0)+1))</f>
        <v>#N/A</v>
      </c>
      <c r="W66" t="e" cm="1">
        <f t="array" aca="1" ref="W66" ca="1">INDIRECT("Filmes!D"&amp;(MATCH(U66,Filmes!A65:A289,0)+1))</f>
        <v>#N/A</v>
      </c>
    </row>
    <row r="67" spans="1:23" x14ac:dyDescent="0.3">
      <c r="A67" s="16" t="s">
        <v>217</v>
      </c>
      <c r="P67" s="16" t="s">
        <v>207</v>
      </c>
      <c r="Q67" s="16" t="s">
        <v>76</v>
      </c>
      <c r="R67" s="16" t="s">
        <v>126</v>
      </c>
      <c r="U67">
        <v>0</v>
      </c>
      <c r="V67" t="e" cm="1">
        <f t="array" aca="1" ref="V67" ca="1">INDIRECT("Filmes!F"&amp;(MATCH(U67,Filmes!A66:A290,0)+1))</f>
        <v>#N/A</v>
      </c>
      <c r="W67" t="e" cm="1">
        <f t="array" aca="1" ref="W67" ca="1">INDIRECT("Filmes!D"&amp;(MATCH(U67,Filmes!A66:A290,0)+1))</f>
        <v>#N/A</v>
      </c>
    </row>
    <row r="68" spans="1:23" x14ac:dyDescent="0.3">
      <c r="A68" s="16" t="s">
        <v>79</v>
      </c>
      <c r="P68" s="16" t="s">
        <v>194</v>
      </c>
      <c r="Q68" s="16" t="s">
        <v>182</v>
      </c>
      <c r="R68" s="16" t="s">
        <v>115</v>
      </c>
      <c r="U68">
        <v>0</v>
      </c>
      <c r="V68" t="e" cm="1">
        <f t="array" aca="1" ref="V68" ca="1">INDIRECT("Filmes!F"&amp;(MATCH(U68,Filmes!A67:A291,0)+1))</f>
        <v>#N/A</v>
      </c>
      <c r="W68" t="e" cm="1">
        <f t="array" aca="1" ref="W68" ca="1">INDIRECT("Filmes!D"&amp;(MATCH(U68,Filmes!A67:A291,0)+1))</f>
        <v>#N/A</v>
      </c>
    </row>
    <row r="69" spans="1:23" x14ac:dyDescent="0.3">
      <c r="A69" s="16" t="s">
        <v>189</v>
      </c>
      <c r="P69" s="16" t="s">
        <v>20</v>
      </c>
      <c r="Q69" s="16" t="s">
        <v>27</v>
      </c>
      <c r="R69" s="16" t="s">
        <v>86</v>
      </c>
      <c r="U69">
        <v>0</v>
      </c>
      <c r="V69" t="e" cm="1">
        <f t="array" aca="1" ref="V69" ca="1">INDIRECT("Filmes!F"&amp;(MATCH(U69,Filmes!A68:A292,0)+1))</f>
        <v>#N/A</v>
      </c>
      <c r="W69" t="e" cm="1">
        <f t="array" aca="1" ref="W69" ca="1">INDIRECT("Filmes!D"&amp;(MATCH(U69,Filmes!A68:A292,0)+1))</f>
        <v>#N/A</v>
      </c>
    </row>
    <row r="70" spans="1:23" x14ac:dyDescent="0.3">
      <c r="A70" s="16" t="s">
        <v>112</v>
      </c>
      <c r="P70" s="16" t="s">
        <v>147</v>
      </c>
      <c r="Q70" s="16" t="s">
        <v>178</v>
      </c>
      <c r="R70" s="16" t="s">
        <v>173</v>
      </c>
      <c r="U70">
        <v>0</v>
      </c>
      <c r="V70" t="e" cm="1">
        <f t="array" aca="1" ref="V70" ca="1">INDIRECT("Filmes!F"&amp;(MATCH(U70,Filmes!A69:A293,0)+1))</f>
        <v>#N/A</v>
      </c>
      <c r="W70" t="e" cm="1">
        <f t="array" aca="1" ref="W70" ca="1">INDIRECT("Filmes!D"&amp;(MATCH(U70,Filmes!A69:A293,0)+1))</f>
        <v>#N/A</v>
      </c>
    </row>
    <row r="71" spans="1:23" x14ac:dyDescent="0.3">
      <c r="A71" s="16" t="s">
        <v>188</v>
      </c>
      <c r="P71" s="16" t="s">
        <v>49</v>
      </c>
      <c r="Q71" s="16" t="s">
        <v>236</v>
      </c>
      <c r="R71" s="16" t="s">
        <v>88</v>
      </c>
      <c r="U71">
        <v>0</v>
      </c>
      <c r="V71" t="e" cm="1">
        <f t="array" aca="1" ref="V71" ca="1">INDIRECT("Filmes!F"&amp;(MATCH(U71,Filmes!A70:A294,0)+1))</f>
        <v>#N/A</v>
      </c>
      <c r="W71" t="e" cm="1">
        <f t="array" aca="1" ref="W71" ca="1">INDIRECT("Filmes!D"&amp;(MATCH(U71,Filmes!A70:A294,0)+1))</f>
        <v>#N/A</v>
      </c>
    </row>
    <row r="72" spans="1:23" x14ac:dyDescent="0.3">
      <c r="A72" s="16" t="s">
        <v>59</v>
      </c>
      <c r="P72" s="16" t="s">
        <v>163</v>
      </c>
      <c r="Q72" s="16" t="s">
        <v>8</v>
      </c>
      <c r="R72" s="16" t="s">
        <v>157</v>
      </c>
      <c r="U72">
        <v>0</v>
      </c>
      <c r="V72" t="e" cm="1">
        <f t="array" aca="1" ref="V72" ca="1">INDIRECT("Filmes!F"&amp;(MATCH(U72,Filmes!A71:A295,0)+1))</f>
        <v>#N/A</v>
      </c>
      <c r="W72" t="e" cm="1">
        <f t="array" aca="1" ref="W72" ca="1">INDIRECT("Filmes!D"&amp;(MATCH(U72,Filmes!A71:A295,0)+1))</f>
        <v>#N/A</v>
      </c>
    </row>
    <row r="73" spans="1:23" x14ac:dyDescent="0.3">
      <c r="A73" s="16" t="s">
        <v>1662</v>
      </c>
      <c r="P73" s="16" t="s">
        <v>90</v>
      </c>
      <c r="Q73" s="16" t="s">
        <v>128</v>
      </c>
      <c r="R73" s="16" t="s">
        <v>140</v>
      </c>
      <c r="U73">
        <v>0</v>
      </c>
      <c r="V73" t="e" cm="1">
        <f t="array" aca="1" ref="V73" ca="1">INDIRECT("Filmes!F"&amp;(MATCH(U73,Filmes!A72:A296,0)+1))</f>
        <v>#N/A</v>
      </c>
      <c r="W73" t="e" cm="1">
        <f t="array" aca="1" ref="W73" ca="1">INDIRECT("Filmes!D"&amp;(MATCH(U73,Filmes!A72:A296,0)+1))</f>
        <v>#N/A</v>
      </c>
    </row>
    <row r="74" spans="1:23" x14ac:dyDescent="0.3">
      <c r="P74" s="16" t="s">
        <v>156</v>
      </c>
      <c r="Q74" s="16" t="s">
        <v>77</v>
      </c>
      <c r="R74" s="16" t="s">
        <v>118</v>
      </c>
      <c r="U74">
        <v>0</v>
      </c>
      <c r="V74" t="e" cm="1">
        <f t="array" aca="1" ref="V74" ca="1">INDIRECT("Filmes!F"&amp;(MATCH(U74,Filmes!A73:A297,0)+1))</f>
        <v>#N/A</v>
      </c>
      <c r="W74" t="e" cm="1">
        <f t="array" aca="1" ref="W74" ca="1">INDIRECT("Filmes!D"&amp;(MATCH(U74,Filmes!A73:A297,0)+1))</f>
        <v>#N/A</v>
      </c>
    </row>
    <row r="75" spans="1:23" x14ac:dyDescent="0.3">
      <c r="P75" s="16" t="s">
        <v>212</v>
      </c>
      <c r="Q75" s="16" t="s">
        <v>125</v>
      </c>
      <c r="U75">
        <v>0</v>
      </c>
      <c r="V75" t="e" cm="1">
        <f t="array" aca="1" ref="V75" ca="1">INDIRECT("Filmes!F"&amp;(MATCH(U75,Filmes!A74:A298,0)+1))</f>
        <v>#N/A</v>
      </c>
      <c r="W75" t="e" cm="1">
        <f t="array" aca="1" ref="W75" ca="1">INDIRECT("Filmes!D"&amp;(MATCH(U75,Filmes!A74:A298,0)+1))</f>
        <v>#N/A</v>
      </c>
    </row>
    <row r="76" spans="1:23" x14ac:dyDescent="0.3">
      <c r="P76" s="16" t="s">
        <v>164</v>
      </c>
      <c r="Q76" s="16" t="s">
        <v>186</v>
      </c>
      <c r="U76">
        <v>0</v>
      </c>
      <c r="V76" t="e" cm="1">
        <f t="array" aca="1" ref="V76" ca="1">INDIRECT("Filmes!F"&amp;(MATCH(U76,Filmes!A75:A299,0)+1))</f>
        <v>#N/A</v>
      </c>
      <c r="W76" t="e" cm="1">
        <f t="array" aca="1" ref="W76" ca="1">INDIRECT("Filmes!D"&amp;(MATCH(U76,Filmes!A75:A299,0)+1))</f>
        <v>#N/A</v>
      </c>
    </row>
    <row r="77" spans="1:23" x14ac:dyDescent="0.3">
      <c r="P77" s="16" t="s">
        <v>223</v>
      </c>
      <c r="Q77" s="16" t="s">
        <v>197</v>
      </c>
      <c r="U77">
        <v>0</v>
      </c>
      <c r="V77" t="e" cm="1">
        <f t="array" aca="1" ref="V77" ca="1">INDIRECT("Filmes!F"&amp;(MATCH(U77,Filmes!A76:A300,0)+1))</f>
        <v>#N/A</v>
      </c>
      <c r="W77" t="e" cm="1">
        <f t="array" aca="1" ref="W77" ca="1">INDIRECT("Filmes!D"&amp;(MATCH(U77,Filmes!A76:A300,0)+1))</f>
        <v>#N/A</v>
      </c>
    </row>
    <row r="78" spans="1:23" x14ac:dyDescent="0.3">
      <c r="P78" s="16" t="s">
        <v>172</v>
      </c>
      <c r="Q78" s="16" t="s">
        <v>110</v>
      </c>
      <c r="U78">
        <v>0</v>
      </c>
      <c r="V78" t="e" cm="1">
        <f t="array" aca="1" ref="V78" ca="1">INDIRECT("Filmes!F"&amp;(MATCH(U78,Filmes!A77:A301,0)+1))</f>
        <v>#N/A</v>
      </c>
      <c r="W78" t="e" cm="1">
        <f t="array" aca="1" ref="W78" ca="1">INDIRECT("Filmes!D"&amp;(MATCH(U78,Filmes!A77:A301,0)+1))</f>
        <v>#N/A</v>
      </c>
    </row>
    <row r="79" spans="1:23" x14ac:dyDescent="0.3">
      <c r="P79" s="16" t="s">
        <v>142</v>
      </c>
      <c r="Q79" s="16" t="s">
        <v>211</v>
      </c>
      <c r="U79">
        <v>0</v>
      </c>
      <c r="V79" t="e" cm="1">
        <f t="array" aca="1" ref="V79" ca="1">INDIRECT("Filmes!F"&amp;(MATCH(U79,Filmes!A78:A302,0)+1))</f>
        <v>#N/A</v>
      </c>
      <c r="W79" t="e" cm="1">
        <f t="array" aca="1" ref="W79" ca="1">INDIRECT("Filmes!D"&amp;(MATCH(U79,Filmes!A78:A302,0)+1))</f>
        <v>#N/A</v>
      </c>
    </row>
    <row r="80" spans="1:23" x14ac:dyDescent="0.3">
      <c r="P80" s="16" t="s">
        <v>33</v>
      </c>
      <c r="Q80" s="16" t="s">
        <v>57</v>
      </c>
      <c r="U80">
        <v>0</v>
      </c>
      <c r="V80" t="e" cm="1">
        <f t="array" aca="1" ref="V80" ca="1">INDIRECT("Filmes!F"&amp;(MATCH(U80,Filmes!A79:A303,0)+1))</f>
        <v>#N/A</v>
      </c>
      <c r="W80" t="e" cm="1">
        <f t="array" aca="1" ref="W80" ca="1">INDIRECT("Filmes!D"&amp;(MATCH(U80,Filmes!A79:A303,0)+1))</f>
        <v>#N/A</v>
      </c>
    </row>
    <row r="81" spans="16:23" x14ac:dyDescent="0.3">
      <c r="P81" s="16" t="s">
        <v>46</v>
      </c>
      <c r="Q81" s="16" t="s">
        <v>100</v>
      </c>
      <c r="U81">
        <v>0</v>
      </c>
      <c r="V81" t="e" cm="1">
        <f t="array" aca="1" ref="V81" ca="1">INDIRECT("Filmes!F"&amp;(MATCH(U81,Filmes!A80:A304,0)+1))</f>
        <v>#N/A</v>
      </c>
      <c r="W81" t="e" cm="1">
        <f t="array" aca="1" ref="W81" ca="1">INDIRECT("Filmes!D"&amp;(MATCH(U81,Filmes!A80:A304,0)+1))</f>
        <v>#N/A</v>
      </c>
    </row>
    <row r="82" spans="16:23" x14ac:dyDescent="0.3">
      <c r="P82" s="16" t="s">
        <v>134</v>
      </c>
      <c r="Q82" s="16" t="s">
        <v>52</v>
      </c>
      <c r="U82">
        <v>0</v>
      </c>
      <c r="V82" t="e" cm="1">
        <f t="array" aca="1" ref="V82" ca="1">INDIRECT("Filmes!F"&amp;(MATCH(U82,Filmes!A81:A305,0)+1))</f>
        <v>#N/A</v>
      </c>
      <c r="W82" t="e" cm="1">
        <f t="array" aca="1" ref="W82" ca="1">INDIRECT("Filmes!D"&amp;(MATCH(U82,Filmes!A81:A305,0)+1))</f>
        <v>#N/A</v>
      </c>
    </row>
    <row r="83" spans="16:23" x14ac:dyDescent="0.3">
      <c r="P83" s="16" t="s">
        <v>67</v>
      </c>
      <c r="Q83" s="16" t="s">
        <v>51</v>
      </c>
      <c r="U83">
        <v>0</v>
      </c>
      <c r="V83" t="e" cm="1">
        <f t="array" aca="1" ref="V83" ca="1">INDIRECT("Filmes!F"&amp;(MATCH(U83,Filmes!A82:A306,0)+1))</f>
        <v>#N/A</v>
      </c>
      <c r="W83" t="e" cm="1">
        <f t="array" aca="1" ref="W83" ca="1">INDIRECT("Filmes!D"&amp;(MATCH(U83,Filmes!A82:A306,0)+1))</f>
        <v>#N/A</v>
      </c>
    </row>
    <row r="84" spans="16:23" x14ac:dyDescent="0.3">
      <c r="P84" s="16" t="s">
        <v>166</v>
      </c>
      <c r="Q84" s="16" t="s">
        <v>189</v>
      </c>
      <c r="U84">
        <v>0</v>
      </c>
      <c r="V84" t="e" cm="1">
        <f t="array" aca="1" ref="V84" ca="1">INDIRECT("Filmes!F"&amp;(MATCH(U84,Filmes!A83:A307,0)+1))</f>
        <v>#N/A</v>
      </c>
      <c r="W84" t="e" cm="1">
        <f t="array" aca="1" ref="W84" ca="1">INDIRECT("Filmes!D"&amp;(MATCH(U84,Filmes!A83:A307,0)+1))</f>
        <v>#N/A</v>
      </c>
    </row>
    <row r="85" spans="16:23" x14ac:dyDescent="0.3">
      <c r="P85" s="16" t="s">
        <v>76</v>
      </c>
      <c r="Q85" s="16" t="s">
        <v>81</v>
      </c>
      <c r="U85">
        <v>0</v>
      </c>
      <c r="V85" t="e" cm="1">
        <f t="array" aca="1" ref="V85" ca="1">INDIRECT("Filmes!F"&amp;(MATCH(U85,Filmes!A84:A308,0)+1))</f>
        <v>#N/A</v>
      </c>
      <c r="W85" t="e" cm="1">
        <f t="array" aca="1" ref="W85" ca="1">INDIRECT("Filmes!D"&amp;(MATCH(U85,Filmes!A84:A308,0)+1))</f>
        <v>#N/A</v>
      </c>
    </row>
    <row r="86" spans="16:23" x14ac:dyDescent="0.3">
      <c r="P86" s="16" t="s">
        <v>182</v>
      </c>
      <c r="Q86" s="16" t="s">
        <v>103</v>
      </c>
      <c r="U86">
        <v>0</v>
      </c>
      <c r="V86" t="e" cm="1">
        <f t="array" aca="1" ref="V86" ca="1">INDIRECT("Filmes!F"&amp;(MATCH(U86,Filmes!A85:A309,0)+1))</f>
        <v>#N/A</v>
      </c>
      <c r="W86" t="e" cm="1">
        <f t="array" aca="1" ref="W86" ca="1">INDIRECT("Filmes!D"&amp;(MATCH(U86,Filmes!A85:A309,0)+1))</f>
        <v>#N/A</v>
      </c>
    </row>
    <row r="87" spans="16:23" x14ac:dyDescent="0.3">
      <c r="P87" s="16" t="s">
        <v>27</v>
      </c>
      <c r="Q87" s="16" t="s">
        <v>150</v>
      </c>
      <c r="U87">
        <v>0</v>
      </c>
      <c r="V87" t="e" cm="1">
        <f t="array" aca="1" ref="V87" ca="1">INDIRECT("Filmes!F"&amp;(MATCH(U87,Filmes!A86:A310,0)+1))</f>
        <v>#N/A</v>
      </c>
      <c r="W87" t="e" cm="1">
        <f t="array" aca="1" ref="W87" ca="1">INDIRECT("Filmes!D"&amp;(MATCH(U87,Filmes!A86:A310,0)+1))</f>
        <v>#N/A</v>
      </c>
    </row>
    <row r="88" spans="16:23" x14ac:dyDescent="0.3">
      <c r="P88" s="16" t="s">
        <v>178</v>
      </c>
      <c r="Q88" s="16" t="s">
        <v>188</v>
      </c>
      <c r="U88">
        <v>0</v>
      </c>
      <c r="V88" t="e" cm="1">
        <f t="array" aca="1" ref="V88" ca="1">INDIRECT("Filmes!F"&amp;(MATCH(U88,Filmes!A87:A311,0)+1))</f>
        <v>#N/A</v>
      </c>
      <c r="W88" t="e" cm="1">
        <f t="array" aca="1" ref="W88" ca="1">INDIRECT("Filmes!D"&amp;(MATCH(U88,Filmes!A87:A311,0)+1))</f>
        <v>#N/A</v>
      </c>
    </row>
    <row r="89" spans="16:23" x14ac:dyDescent="0.3">
      <c r="P89" s="16" t="s">
        <v>236</v>
      </c>
      <c r="Q89" s="16" t="s">
        <v>173</v>
      </c>
      <c r="U89">
        <v>0</v>
      </c>
      <c r="V89" t="e" cm="1">
        <f t="array" aca="1" ref="V89" ca="1">INDIRECT("Filmes!F"&amp;(MATCH(U89,Filmes!A88:A312,0)+1))</f>
        <v>#N/A</v>
      </c>
      <c r="W89" t="e" cm="1">
        <f t="array" aca="1" ref="W89" ca="1">INDIRECT("Filmes!D"&amp;(MATCH(U89,Filmes!A88:A312,0)+1))</f>
        <v>#N/A</v>
      </c>
    </row>
    <row r="90" spans="16:23" x14ac:dyDescent="0.3">
      <c r="P90" s="16" t="s">
        <v>220</v>
      </c>
      <c r="Q90" s="16" t="s">
        <v>88</v>
      </c>
      <c r="U90">
        <v>0</v>
      </c>
      <c r="V90" t="e" cm="1">
        <f t="array" aca="1" ref="V90" ca="1">INDIRECT("Filmes!F"&amp;(MATCH(U90,Filmes!A89:A313,0)+1))</f>
        <v>#N/A</v>
      </c>
      <c r="W90" t="e" cm="1">
        <f t="array" aca="1" ref="W90" ca="1">INDIRECT("Filmes!D"&amp;(MATCH(U90,Filmes!A89:A313,0)+1))</f>
        <v>#N/A</v>
      </c>
    </row>
    <row r="91" spans="16:23" x14ac:dyDescent="0.3">
      <c r="P91" s="16" t="s">
        <v>85</v>
      </c>
      <c r="Q91" s="16" t="s">
        <v>157</v>
      </c>
      <c r="U91">
        <v>0</v>
      </c>
      <c r="V91" t="e" cm="1">
        <f t="array" aca="1" ref="V91" ca="1">INDIRECT("Filmes!F"&amp;(MATCH(U91,Filmes!A90:A314,0)+1))</f>
        <v>#N/A</v>
      </c>
      <c r="W91" t="e" cm="1">
        <f t="array" aca="1" ref="W91" ca="1">INDIRECT("Filmes!D"&amp;(MATCH(U91,Filmes!A90:A314,0)+1))</f>
        <v>#N/A</v>
      </c>
    </row>
    <row r="92" spans="16:23" x14ac:dyDescent="0.3">
      <c r="P92" s="16" t="s">
        <v>8</v>
      </c>
      <c r="Q92" s="16" t="s">
        <v>140</v>
      </c>
      <c r="U92">
        <v>0</v>
      </c>
      <c r="V92" t="e" cm="1">
        <f t="array" aca="1" ref="V92" ca="1">INDIRECT("Filmes!F"&amp;(MATCH(U92,Filmes!A91:A315,0)+1))</f>
        <v>#N/A</v>
      </c>
      <c r="W92" t="e" cm="1">
        <f t="array" aca="1" ref="W92" ca="1">INDIRECT("Filmes!D"&amp;(MATCH(U92,Filmes!A91:A315,0)+1))</f>
        <v>#N/A</v>
      </c>
    </row>
    <row r="93" spans="16:23" x14ac:dyDescent="0.3">
      <c r="P93" s="16" t="s">
        <v>128</v>
      </c>
      <c r="Q93" s="16" t="s">
        <v>160</v>
      </c>
      <c r="U93">
        <v>0</v>
      </c>
      <c r="V93" t="e" cm="1">
        <f t="array" aca="1" ref="V93" ca="1">INDIRECT("Filmes!F"&amp;(MATCH(U93,Filmes!A92:A316,0)+1))</f>
        <v>#N/A</v>
      </c>
      <c r="W93" t="e" cm="1">
        <f t="array" aca="1" ref="W93" ca="1">INDIRECT("Filmes!D"&amp;(MATCH(U93,Filmes!A92:A316,0)+1))</f>
        <v>#N/A</v>
      </c>
    </row>
    <row r="94" spans="16:23" x14ac:dyDescent="0.3">
      <c r="P94" s="16" t="s">
        <v>105</v>
      </c>
      <c r="Q94" s="16" t="s">
        <v>55</v>
      </c>
      <c r="U94">
        <v>0</v>
      </c>
      <c r="V94" t="e" cm="1">
        <f t="array" aca="1" ref="V94" ca="1">INDIRECT("Filmes!F"&amp;(MATCH(U94,Filmes!A93:A317,0)+1))</f>
        <v>#N/A</v>
      </c>
      <c r="W94" t="e" cm="1">
        <f t="array" aca="1" ref="W94" ca="1">INDIRECT("Filmes!D"&amp;(MATCH(U94,Filmes!A93:A317,0)+1))</f>
        <v>#N/A</v>
      </c>
    </row>
    <row r="95" spans="16:23" x14ac:dyDescent="0.3">
      <c r="P95" s="16" t="s">
        <v>146</v>
      </c>
      <c r="Q95" s="16" t="s">
        <v>118</v>
      </c>
      <c r="U95">
        <v>0</v>
      </c>
      <c r="V95" t="e" cm="1">
        <f t="array" aca="1" ref="V95" ca="1">INDIRECT("Filmes!F"&amp;(MATCH(U95,Filmes!A94:A318,0)+1))</f>
        <v>#N/A</v>
      </c>
      <c r="W95" t="e" cm="1">
        <f t="array" aca="1" ref="W95" ca="1">INDIRECT("Filmes!D"&amp;(MATCH(U95,Filmes!A94:A318,0)+1))</f>
        <v>#N/A</v>
      </c>
    </row>
    <row r="96" spans="16:23" x14ac:dyDescent="0.3">
      <c r="P96" s="16" t="s">
        <v>77</v>
      </c>
      <c r="U96">
        <v>0</v>
      </c>
      <c r="V96" t="e" cm="1">
        <f t="array" aca="1" ref="V96" ca="1">INDIRECT("Filmes!F"&amp;(MATCH(U96,Filmes!A95:A319,0)+1))</f>
        <v>#N/A</v>
      </c>
      <c r="W96" t="e" cm="1">
        <f t="array" aca="1" ref="W96" ca="1">INDIRECT("Filmes!D"&amp;(MATCH(U96,Filmes!A95:A319,0)+1))</f>
        <v>#N/A</v>
      </c>
    </row>
    <row r="97" spans="16:23" x14ac:dyDescent="0.3">
      <c r="P97" s="16" t="s">
        <v>202</v>
      </c>
      <c r="U97">
        <v>0</v>
      </c>
      <c r="V97" t="e" cm="1">
        <f t="array" aca="1" ref="V97" ca="1">INDIRECT("Filmes!F"&amp;(MATCH(U97,Filmes!A96:A320,0)+1))</f>
        <v>#N/A</v>
      </c>
      <c r="W97" t="e" cm="1">
        <f t="array" aca="1" ref="W97" ca="1">INDIRECT("Filmes!D"&amp;(MATCH(U97,Filmes!A96:A320,0)+1))</f>
        <v>#N/A</v>
      </c>
    </row>
    <row r="98" spans="16:23" x14ac:dyDescent="0.3">
      <c r="P98" s="16" t="s">
        <v>151</v>
      </c>
      <c r="U98">
        <v>0</v>
      </c>
      <c r="V98" t="e" cm="1">
        <f t="array" aca="1" ref="V98" ca="1">INDIRECT("Filmes!F"&amp;(MATCH(U98,Filmes!A97:A321,0)+1))</f>
        <v>#N/A</v>
      </c>
      <c r="W98" t="e" cm="1">
        <f t="array" aca="1" ref="W98" ca="1">INDIRECT("Filmes!D"&amp;(MATCH(U98,Filmes!A97:A321,0)+1))</f>
        <v>#N/A</v>
      </c>
    </row>
    <row r="99" spans="16:23" x14ac:dyDescent="0.3">
      <c r="P99" s="16" t="s">
        <v>197</v>
      </c>
      <c r="U99">
        <v>0</v>
      </c>
      <c r="V99" t="e" cm="1">
        <f t="array" aca="1" ref="V99" ca="1">INDIRECT("Filmes!F"&amp;(MATCH(U99,Filmes!A98:A322,0)+1))</f>
        <v>#N/A</v>
      </c>
      <c r="W99" t="e" cm="1">
        <f t="array" aca="1" ref="W99" ca="1">INDIRECT("Filmes!D"&amp;(MATCH(U99,Filmes!A98:A322,0)+1))</f>
        <v>#N/A</v>
      </c>
    </row>
    <row r="100" spans="16:23" x14ac:dyDescent="0.3">
      <c r="P100" s="16" t="s">
        <v>110</v>
      </c>
      <c r="U100">
        <v>0</v>
      </c>
      <c r="V100" t="e" cm="1">
        <f t="array" aca="1" ref="V100" ca="1">INDIRECT("Filmes!F"&amp;(MATCH(U100,Filmes!A99:A323,0)+1))</f>
        <v>#N/A</v>
      </c>
      <c r="W100" t="e" cm="1">
        <f t="array" aca="1" ref="W100" ca="1">INDIRECT("Filmes!D"&amp;(MATCH(U100,Filmes!A99:A323,0)+1))</f>
        <v>#N/A</v>
      </c>
    </row>
    <row r="101" spans="16:23" x14ac:dyDescent="0.3">
      <c r="P101" s="16" t="s">
        <v>211</v>
      </c>
      <c r="U101">
        <v>0</v>
      </c>
      <c r="V101" t="e" cm="1">
        <f t="array" aca="1" ref="V101" ca="1">INDIRECT("Filmes!F"&amp;(MATCH(U101,Filmes!A100:A324,0)+1))</f>
        <v>#N/A</v>
      </c>
      <c r="W101" t="e" cm="1">
        <f t="array" aca="1" ref="W101" ca="1">INDIRECT("Filmes!D"&amp;(MATCH(U101,Filmes!A100:A324,0)+1))</f>
        <v>#N/A</v>
      </c>
    </row>
    <row r="102" spans="16:23" x14ac:dyDescent="0.3">
      <c r="P102" s="16" t="s">
        <v>100</v>
      </c>
      <c r="U102">
        <v>0</v>
      </c>
      <c r="V102" t="e" cm="1">
        <f t="array" aca="1" ref="V102" ca="1">INDIRECT("Filmes!F"&amp;(MATCH(U102,Filmes!A101:A325,0)+1))</f>
        <v>#N/A</v>
      </c>
      <c r="W102" t="e" cm="1">
        <f t="array" aca="1" ref="W102" ca="1">INDIRECT("Filmes!D"&amp;(MATCH(U102,Filmes!A101:A325,0)+1))</f>
        <v>#N/A</v>
      </c>
    </row>
    <row r="103" spans="16:23" x14ac:dyDescent="0.3">
      <c r="P103" s="16" t="s">
        <v>41</v>
      </c>
      <c r="U103">
        <v>0</v>
      </c>
      <c r="V103" t="e" cm="1">
        <f t="array" aca="1" ref="V103" ca="1">INDIRECT("Filmes!F"&amp;(MATCH(U103,Filmes!A102:A326,0)+1))</f>
        <v>#N/A</v>
      </c>
      <c r="W103" t="e" cm="1">
        <f t="array" aca="1" ref="W103" ca="1">INDIRECT("Filmes!D"&amp;(MATCH(U103,Filmes!A102:A326,0)+1))</f>
        <v>#N/A</v>
      </c>
    </row>
    <row r="104" spans="16:23" x14ac:dyDescent="0.3">
      <c r="P104" s="16" t="s">
        <v>52</v>
      </c>
      <c r="U104">
        <v>0</v>
      </c>
      <c r="V104" t="e" cm="1">
        <f t="array" aca="1" ref="V104" ca="1">INDIRECT("Filmes!F"&amp;(MATCH(U104,Filmes!A103:A327,0)+1))</f>
        <v>#N/A</v>
      </c>
      <c r="W104" t="e" cm="1">
        <f t="array" aca="1" ref="W104" ca="1">INDIRECT("Filmes!D"&amp;(MATCH(U104,Filmes!A103:A327,0)+1))</f>
        <v>#N/A</v>
      </c>
    </row>
    <row r="105" spans="16:23" x14ac:dyDescent="0.3">
      <c r="P105" s="16" t="s">
        <v>217</v>
      </c>
      <c r="U105">
        <v>0</v>
      </c>
      <c r="V105" t="e" cm="1">
        <f t="array" aca="1" ref="V105" ca="1">INDIRECT("Filmes!F"&amp;(MATCH(U105,Filmes!A104:A328,0)+1))</f>
        <v>#N/A</v>
      </c>
      <c r="W105" t="e" cm="1">
        <f t="array" aca="1" ref="W105" ca="1">INDIRECT("Filmes!D"&amp;(MATCH(U105,Filmes!A104:A328,0)+1))</f>
        <v>#N/A</v>
      </c>
    </row>
    <row r="106" spans="16:23" x14ac:dyDescent="0.3">
      <c r="P106" s="16" t="s">
        <v>51</v>
      </c>
      <c r="U106">
        <v>0</v>
      </c>
      <c r="V106" t="e" cm="1">
        <f t="array" aca="1" ref="V106" ca="1">INDIRECT("Filmes!F"&amp;(MATCH(U106,Filmes!A105:A329,0)+1))</f>
        <v>#N/A</v>
      </c>
      <c r="W106" t="e" cm="1">
        <f t="array" aca="1" ref="W106" ca="1">INDIRECT("Filmes!D"&amp;(MATCH(U106,Filmes!A105:A329,0)+1))</f>
        <v>#N/A</v>
      </c>
    </row>
    <row r="107" spans="16:23" x14ac:dyDescent="0.3">
      <c r="P107" s="16" t="s">
        <v>165</v>
      </c>
      <c r="U107">
        <v>0</v>
      </c>
      <c r="V107" t="e" cm="1">
        <f t="array" aca="1" ref="V107" ca="1">INDIRECT("Filmes!F"&amp;(MATCH(U107,Filmes!A106:A330,0)+1))</f>
        <v>#N/A</v>
      </c>
      <c r="W107" t="e" cm="1">
        <f t="array" aca="1" ref="W107" ca="1">INDIRECT("Filmes!D"&amp;(MATCH(U107,Filmes!A106:A330,0)+1))</f>
        <v>#N/A</v>
      </c>
    </row>
    <row r="108" spans="16:23" x14ac:dyDescent="0.3">
      <c r="P108" s="16" t="s">
        <v>81</v>
      </c>
      <c r="U108">
        <v>0</v>
      </c>
      <c r="V108" t="e" cm="1">
        <f t="array" aca="1" ref="V108" ca="1">INDIRECT("Filmes!F"&amp;(MATCH(U108,Filmes!A107:A331,0)+1))</f>
        <v>#N/A</v>
      </c>
      <c r="W108" t="e" cm="1">
        <f t="array" aca="1" ref="W108" ca="1">INDIRECT("Filmes!D"&amp;(MATCH(U108,Filmes!A107:A331,0)+1))</f>
        <v>#N/A</v>
      </c>
    </row>
    <row r="109" spans="16:23" x14ac:dyDescent="0.3">
      <c r="P109" s="16" t="s">
        <v>103</v>
      </c>
      <c r="U109">
        <v>0</v>
      </c>
      <c r="V109" t="e" cm="1">
        <f t="array" aca="1" ref="V109" ca="1">INDIRECT("Filmes!F"&amp;(MATCH(U109,Filmes!A108:A332,0)+1))</f>
        <v>#N/A</v>
      </c>
      <c r="W109" t="e" cm="1">
        <f t="array" aca="1" ref="W109" ca="1">INDIRECT("Filmes!D"&amp;(MATCH(U109,Filmes!A108:A332,0)+1))</f>
        <v>#N/A</v>
      </c>
    </row>
    <row r="110" spans="16:23" x14ac:dyDescent="0.3">
      <c r="P110" s="16" t="s">
        <v>36</v>
      </c>
      <c r="U110">
        <v>0</v>
      </c>
      <c r="V110" t="e" cm="1">
        <f t="array" aca="1" ref="V110" ca="1">INDIRECT("Filmes!F"&amp;(MATCH(U110,Filmes!A109:A333,0)+1))</f>
        <v>#N/A</v>
      </c>
      <c r="W110" t="e" cm="1">
        <f t="array" aca="1" ref="W110" ca="1">INDIRECT("Filmes!D"&amp;(MATCH(U110,Filmes!A109:A333,0)+1))</f>
        <v>#N/A</v>
      </c>
    </row>
    <row r="111" spans="16:23" x14ac:dyDescent="0.3">
      <c r="P111" s="16" t="s">
        <v>86</v>
      </c>
      <c r="U111">
        <v>0</v>
      </c>
      <c r="V111" t="e" cm="1">
        <f t="array" aca="1" ref="V111" ca="1">INDIRECT("Filmes!F"&amp;(MATCH(U111,Filmes!A110:A334,0)+1))</f>
        <v>#N/A</v>
      </c>
      <c r="W111" t="e" cm="1">
        <f t="array" aca="1" ref="W111" ca="1">INDIRECT("Filmes!D"&amp;(MATCH(U111,Filmes!A110:A334,0)+1))</f>
        <v>#N/A</v>
      </c>
    </row>
    <row r="112" spans="16:23" x14ac:dyDescent="0.3">
      <c r="P112" s="16" t="s">
        <v>173</v>
      </c>
      <c r="U112">
        <v>0</v>
      </c>
      <c r="V112" t="e" cm="1">
        <f t="array" aca="1" ref="V112" ca="1">INDIRECT("Filmes!F"&amp;(MATCH(U112,Filmes!A111:A335,0)+1))</f>
        <v>#N/A</v>
      </c>
      <c r="W112" t="e" cm="1">
        <f t="array" aca="1" ref="W112" ca="1">INDIRECT("Filmes!D"&amp;(MATCH(U112,Filmes!A111:A335,0)+1))</f>
        <v>#N/A</v>
      </c>
    </row>
    <row r="113" spans="16:23" x14ac:dyDescent="0.3">
      <c r="P113" s="16" t="s">
        <v>88</v>
      </c>
      <c r="U113">
        <v>0</v>
      </c>
      <c r="V113" t="e" cm="1">
        <f t="array" aca="1" ref="V113" ca="1">INDIRECT("Filmes!F"&amp;(MATCH(U113,Filmes!A112:A336,0)+1))</f>
        <v>#N/A</v>
      </c>
      <c r="W113" t="e" cm="1">
        <f t="array" aca="1" ref="W113" ca="1">INDIRECT("Filmes!D"&amp;(MATCH(U113,Filmes!A112:A336,0)+1))</f>
        <v>#N/A</v>
      </c>
    </row>
    <row r="114" spans="16:23" x14ac:dyDescent="0.3">
      <c r="P114" s="16" t="s">
        <v>157</v>
      </c>
      <c r="U114">
        <v>0</v>
      </c>
      <c r="V114" t="e" cm="1">
        <f t="array" aca="1" ref="V114" ca="1">INDIRECT("Filmes!F"&amp;(MATCH(U114,Filmes!A113:A337,0)+1))</f>
        <v>#N/A</v>
      </c>
      <c r="W114" t="e" cm="1">
        <f t="array" aca="1" ref="W114" ca="1">INDIRECT("Filmes!D"&amp;(MATCH(U114,Filmes!A113:A337,0)+1))</f>
        <v>#N/A</v>
      </c>
    </row>
    <row r="115" spans="16:23" x14ac:dyDescent="0.3">
      <c r="P115" s="16" t="s">
        <v>140</v>
      </c>
      <c r="U115">
        <v>0</v>
      </c>
      <c r="V115" t="e" cm="1">
        <f t="array" aca="1" ref="V115" ca="1">INDIRECT("Filmes!F"&amp;(MATCH(U115,Filmes!A114:A338,0)+1))</f>
        <v>#N/A</v>
      </c>
      <c r="W115" t="e" cm="1">
        <f t="array" aca="1" ref="W115" ca="1">INDIRECT("Filmes!D"&amp;(MATCH(U115,Filmes!A114:A338,0)+1))</f>
        <v>#N/A</v>
      </c>
    </row>
    <row r="116" spans="16:23" x14ac:dyDescent="0.3">
      <c r="P116" s="16" t="s">
        <v>118</v>
      </c>
      <c r="U116">
        <v>0</v>
      </c>
      <c r="V116" t="e" cm="1">
        <f t="array" aca="1" ref="V116" ca="1">INDIRECT("Filmes!F"&amp;(MATCH(U116,Filmes!A115:A339,0)+1))</f>
        <v>#N/A</v>
      </c>
      <c r="W116" t="e" cm="1">
        <f t="array" aca="1" ref="W116" ca="1">INDIRECT("Filmes!D"&amp;(MATCH(U116,Filmes!A115:A339,0)+1))</f>
        <v>#N/A</v>
      </c>
    </row>
    <row r="117" spans="16:23" x14ac:dyDescent="0.3">
      <c r="P117" s="16" t="s">
        <v>62</v>
      </c>
      <c r="U117">
        <v>0</v>
      </c>
      <c r="V117" t="e" cm="1">
        <f t="array" aca="1" ref="V117" ca="1">INDIRECT("Filmes!F"&amp;(MATCH(U117,Filmes!A116:A340,0)+1))</f>
        <v>#N/A</v>
      </c>
      <c r="W117" t="e" cm="1">
        <f t="array" aca="1" ref="W117" ca="1">INDIRECT("Filmes!D"&amp;(MATCH(U117,Filmes!A116:A340,0)+1))</f>
        <v>#N/A</v>
      </c>
    </row>
    <row r="118" spans="16:23" x14ac:dyDescent="0.3">
      <c r="U118">
        <v>0</v>
      </c>
      <c r="V118" t="e" cm="1">
        <f t="array" aca="1" ref="V118" ca="1">INDIRECT("Filmes!F"&amp;(MATCH(U118,Filmes!A117:A341,0)+1))</f>
        <v>#N/A</v>
      </c>
      <c r="W118" t="e" cm="1">
        <f t="array" aca="1" ref="W118" ca="1">INDIRECT("Filmes!D"&amp;(MATCH(U118,Filmes!A117:A341,0)+1))</f>
        <v>#N/A</v>
      </c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56880-31F9-4F74-A111-FB75DEEB2875}">
  <dimension ref="A1:N676"/>
  <sheetViews>
    <sheetView workbookViewId="0">
      <selection activeCell="P1" sqref="P1:P225"/>
    </sheetView>
  </sheetViews>
  <sheetFormatPr defaultRowHeight="14.4" x14ac:dyDescent="0.3"/>
  <cols>
    <col min="1" max="1" width="16.6640625" customWidth="1"/>
    <col min="2" max="2" width="14.44140625" customWidth="1"/>
    <col min="3" max="3" width="13.88671875" customWidth="1"/>
    <col min="4" max="4" width="10.88671875" customWidth="1"/>
    <col min="5" max="5" width="17.6640625" customWidth="1"/>
    <col min="6" max="6" width="12.88671875" customWidth="1"/>
    <col min="7" max="7" width="10" bestFit="1" customWidth="1"/>
    <col min="8" max="8" width="11.88671875" customWidth="1"/>
    <col min="11" max="11" width="10.88671875" bestFit="1" customWidth="1"/>
    <col min="13" max="13" width="12" bestFit="1" customWidth="1"/>
  </cols>
  <sheetData>
    <row r="1" spans="1:14" x14ac:dyDescent="0.3">
      <c r="A1" s="19" t="s">
        <v>255</v>
      </c>
      <c r="B1" s="13" t="s">
        <v>1</v>
      </c>
      <c r="C1" s="13" t="s">
        <v>3</v>
      </c>
      <c r="D1" s="25" t="s">
        <v>2</v>
      </c>
      <c r="E1" s="13" t="s">
        <v>1645</v>
      </c>
      <c r="F1" s="26" t="s">
        <v>4</v>
      </c>
      <c r="G1" s="26" t="s">
        <v>5</v>
      </c>
      <c r="H1" s="13" t="s">
        <v>1646</v>
      </c>
      <c r="I1" s="27" t="s">
        <v>1647</v>
      </c>
      <c r="J1">
        <f ca="1">AVERAGE(I2:I7)</f>
        <v>5.0732233450658759</v>
      </c>
      <c r="K1">
        <f ca="1">AVERAGE(D2:D7)</f>
        <v>0.7583333333333333</v>
      </c>
      <c r="L1">
        <f ca="1">AVERAGE(E2:E7)</f>
        <v>0.69020833333333342</v>
      </c>
      <c r="M1">
        <f ca="1">AVERAGE(F2:F7)</f>
        <v>95666666.666666672</v>
      </c>
      <c r="N1">
        <f ca="1">AVERAGE(G2:G7)</f>
        <v>308036966</v>
      </c>
    </row>
    <row r="2" spans="1:14" x14ac:dyDescent="0.3">
      <c r="A2" s="20" t="s">
        <v>200</v>
      </c>
      <c r="B2" cm="1">
        <f t="array" aca="1" ref="B2" ca="1">INDIRECT("Filmes!B"&amp;(MATCH(A2,Filmes!$A$2:$A$226,0)+1))</f>
        <v>2023</v>
      </c>
      <c r="C2" t="str" cm="1">
        <f t="array" aca="1" ref="C2" ca="1">INDIRECT("Filmes!C"&amp;(MATCH(A2,Filmes!$A$2:$A$226,0)+1))</f>
        <v>14</v>
      </c>
      <c r="D2" cm="1">
        <f t="array" aca="1" ref="D2" ca="1">INDIRECT("Filmes!D"&amp;(MATCH(A2,Filmes!$A$2:$A$226,0)+1))</f>
        <v>0.75</v>
      </c>
      <c r="E2" cm="1">
        <f t="array" aca="1" ref="E2" ca="1">INDIRECT("Filmes!E"&amp;(MATCH(A2,Filmes!$A$2:$A$226,0)+1))</f>
        <v>0.72499999999999987</v>
      </c>
      <c r="F2" cm="1">
        <f t="array" aca="1" ref="F2" ca="1">INDIRECT("Filmes!F"&amp;(MATCH(A2,Filmes!$A$2:$A$226,0)+1))</f>
        <v>200000000</v>
      </c>
      <c r="G2" cm="1">
        <f t="array" aca="1" ref="G2" ca="1">INDIRECT("Filmes!G"&amp;(MATCH(A2,Filmes!$A$2:$A$226,0)+1))</f>
        <v>156922344</v>
      </c>
      <c r="H2" cm="1">
        <f t="array" aca="1" ref="H2" ca="1">INDIRECT("Filmes!H"&amp;(MATCH(A2,Filmes!$A$2:$A$226,0)+1))</f>
        <v>-43077656</v>
      </c>
      <c r="I2" cm="1">
        <f t="array" aca="1" ref="I2" ca="1">INDIRECT("Filmes!I"&amp;(MATCH(A2,Filmes!$A$2:$A$226,0)+1))</f>
        <v>0.78461172000000001</v>
      </c>
    </row>
    <row r="3" spans="1:14" x14ac:dyDescent="0.3">
      <c r="A3" s="21" t="s">
        <v>199</v>
      </c>
      <c r="B3" cm="1">
        <f t="array" aca="1" ref="B3" ca="1">INDIRECT("Filmes!B"&amp;(MATCH(A3,Filmes!$A$2:$A$226,0)+1))</f>
        <v>2016</v>
      </c>
      <c r="C3" t="str" cm="1">
        <f t="array" aca="1" ref="C3" ca="1">INDIRECT("Filmes!C"&amp;(MATCH(A3,Filmes!$A$2:$A$226,0)+1))</f>
        <v>16</v>
      </c>
      <c r="D3" cm="1">
        <f t="array" aca="1" ref="D3" ca="1">INDIRECT("Filmes!D"&amp;(MATCH(A3,Filmes!$A$2:$A$226,0)+1))</f>
        <v>0.82</v>
      </c>
      <c r="E3" cm="1">
        <f t="array" aca="1" ref="E3" ca="1">INDIRECT("Filmes!E"&amp;(MATCH(A3,Filmes!$A$2:$A$226,0)+1))</f>
        <v>0.71499999999999997</v>
      </c>
      <c r="F3" cm="1">
        <f t="array" aca="1" ref="F3" ca="1">INDIRECT("Filmes!F"&amp;(MATCH(A3,Filmes!$A$2:$A$226,0)+1))</f>
        <v>40000000</v>
      </c>
      <c r="G3" cm="1">
        <f t="array" aca="1" ref="G3" ca="1">INDIRECT("Filmes!G"&amp;(MATCH(A3,Filmes!$A$2:$A$226,0)+1))</f>
        <v>175302354</v>
      </c>
      <c r="H3" cm="1">
        <f t="array" aca="1" ref="H3" ca="1">INDIRECT("Filmes!H"&amp;(MATCH(A3,Filmes!$A$2:$A$226,0)+1))</f>
        <v>135302354</v>
      </c>
      <c r="I3" cm="1">
        <f t="array" aca="1" ref="I3" ca="1">INDIRECT("Filmes!I"&amp;(MATCH(A3,Filmes!$A$2:$A$226,0)+1))</f>
        <v>4.3825588499999997</v>
      </c>
    </row>
    <row r="4" spans="1:14" x14ac:dyDescent="0.3">
      <c r="A4" s="20" t="s">
        <v>97</v>
      </c>
      <c r="B4" cm="1">
        <f t="array" aca="1" ref="B4" ca="1">INDIRECT("Filmes!B"&amp;(MATCH(A4,Filmes!$A$2:$A$226,0)+1))</f>
        <v>2018</v>
      </c>
      <c r="C4" t="str" cm="1">
        <f t="array" aca="1" ref="C4" ca="1">INDIRECT("Filmes!C"&amp;(MATCH(A4,Filmes!$A$2:$A$226,0)+1))</f>
        <v>12</v>
      </c>
      <c r="D4" cm="1">
        <f t="array" aca="1" ref="D4" ca="1">INDIRECT("Filmes!D"&amp;(MATCH(A4,Filmes!$A$2:$A$226,0)+1))</f>
        <v>0.82</v>
      </c>
      <c r="E4" cm="1">
        <f t="array" aca="1" ref="E4" ca="1">INDIRECT("Filmes!E"&amp;(MATCH(A4,Filmes!$A$2:$A$226,0)+1))</f>
        <v>0.6</v>
      </c>
      <c r="F4" cm="1">
        <f t="array" aca="1" ref="F4" ca="1">INDIRECT("Filmes!F"&amp;(MATCH(A4,Filmes!$A$2:$A$226,0)+1))</f>
        <v>23000000</v>
      </c>
      <c r="G4" cm="1">
        <f t="array" aca="1" ref="G4" ca="1">INDIRECT("Filmes!G"&amp;(MATCH(A4,Filmes!$A$2:$A$226,0)+1))</f>
        <v>319700000</v>
      </c>
      <c r="H4" cm="1">
        <f t="array" aca="1" ref="H4" ca="1">INDIRECT("Filmes!H"&amp;(MATCH(A4,Filmes!$A$2:$A$226,0)+1))</f>
        <v>296700000</v>
      </c>
      <c r="I4" cm="1">
        <f t="array" aca="1" ref="I4" ca="1">INDIRECT("Filmes!I"&amp;(MATCH(A4,Filmes!$A$2:$A$226,0)+1))</f>
        <v>13.9</v>
      </c>
    </row>
    <row r="5" spans="1:14" x14ac:dyDescent="0.3">
      <c r="A5" s="21" t="s">
        <v>193</v>
      </c>
      <c r="B5" cm="1">
        <f t="array" aca="1" ref="B5" ca="1">INDIRECT("Filmes!B"&amp;(MATCH(A5,Filmes!$A$2:$A$226,0)+1))</f>
        <v>2023</v>
      </c>
      <c r="C5" t="str" cm="1">
        <f t="array" aca="1" ref="C5" ca="1">INDIRECT("Filmes!C"&amp;(MATCH(A5,Filmes!$A$2:$A$226,0)+1))</f>
        <v>16</v>
      </c>
      <c r="D5" cm="1">
        <f t="array" aca="1" ref="D5" ca="1">INDIRECT("Filmes!D"&amp;(MATCH(A5,Filmes!$A$2:$A$226,0)+1))</f>
        <v>0.64</v>
      </c>
      <c r="E5" cm="1">
        <f t="array" aca="1" ref="E5" ca="1">INDIRECT("Filmes!E"&amp;(MATCH(A5,Filmes!$A$2:$A$226,0)+1))</f>
        <v>0.78125</v>
      </c>
      <c r="F5" cm="1">
        <f t="array" aca="1" ref="F5" ca="1">INDIRECT("Filmes!F"&amp;(MATCH(A5,Filmes!$A$2:$A$226,0)+1))</f>
        <v>165000000</v>
      </c>
      <c r="G5" cm="1">
        <f t="array" aca="1" ref="G5" ca="1">INDIRECT("Filmes!G"&amp;(MATCH(A5,Filmes!$A$2:$A$226,0)+1))</f>
        <v>220597098</v>
      </c>
      <c r="H5" cm="1">
        <f t="array" aca="1" ref="H5" ca="1">INDIRECT("Filmes!H"&amp;(MATCH(A5,Filmes!$A$2:$A$226,0)+1))</f>
        <v>55597098</v>
      </c>
      <c r="I5" cm="1">
        <f t="array" aca="1" ref="I5" ca="1">INDIRECT("Filmes!I"&amp;(MATCH(A5,Filmes!$A$2:$A$226,0)+1))</f>
        <v>1.3369521090909091</v>
      </c>
    </row>
    <row r="6" spans="1:14" x14ac:dyDescent="0.3">
      <c r="A6" s="20" t="s">
        <v>37</v>
      </c>
      <c r="B6" cm="1">
        <f t="array" aca="1" ref="B6" ca="1">INDIRECT("Filmes!B"&amp;(MATCH(A6,Filmes!$A$2:$A$226,0)+1))</f>
        <v>2023</v>
      </c>
      <c r="C6" t="str" cm="1">
        <f t="array" aca="1" ref="C6" ca="1">INDIRECT("Filmes!C"&amp;(MATCH(A6,Filmes!$A$2:$A$226,0)+1))</f>
        <v>16</v>
      </c>
      <c r="D6" cm="1">
        <f t="array" aca="1" ref="D6" ca="1">INDIRECT("Filmes!D"&amp;(MATCH(A6,Filmes!$A$2:$A$226,0)+1))</f>
        <v>0.81</v>
      </c>
      <c r="E6" cm="1">
        <f t="array" aca="1" ref="E6" ca="1">INDIRECT("Filmes!E"&amp;(MATCH(A6,Filmes!$A$2:$A$226,0)+1))</f>
        <v>0.66999999999999993</v>
      </c>
      <c r="F6" cm="1">
        <f t="array" aca="1" ref="F6" ca="1">INDIRECT("Filmes!F"&amp;(MATCH(A6,Filmes!$A$2:$A$226,0)+1))</f>
        <v>100000000</v>
      </c>
      <c r="G6" cm="1">
        <f t="array" aca="1" ref="G6" ca="1">INDIRECT("Filmes!G"&amp;(MATCH(A6,Filmes!$A$2:$A$226,0)+1))</f>
        <v>952000000</v>
      </c>
      <c r="H6" cm="1">
        <f t="array" aca="1" ref="H6" ca="1">INDIRECT("Filmes!H"&amp;(MATCH(A6,Filmes!$A$2:$A$226,0)+1))</f>
        <v>852000000</v>
      </c>
      <c r="I6" cm="1">
        <f t="array" aca="1" ref="I6" ca="1">INDIRECT("Filmes!I"&amp;(MATCH(A6,Filmes!$A$2:$A$226,0)+1))</f>
        <v>9.52</v>
      </c>
    </row>
    <row r="7" spans="1:14" x14ac:dyDescent="0.3">
      <c r="A7" s="21" t="s">
        <v>152</v>
      </c>
      <c r="B7" cm="1">
        <f t="array" aca="1" ref="B7" ca="1">INDIRECT("Filmes!B"&amp;(MATCH(A7,Filmes!$A$2:$A$226,0)+1))</f>
        <v>2016</v>
      </c>
      <c r="C7" t="str" cm="1">
        <f t="array" aca="1" ref="C7" ca="1">INDIRECT("Filmes!C"&amp;(MATCH(A7,Filmes!$A$2:$A$226,0)+1))</f>
        <v>14</v>
      </c>
      <c r="D7" cm="1">
        <f t="array" aca="1" ref="D7" ca="1">INDIRECT("Filmes!D"&amp;(MATCH(A7,Filmes!$A$2:$A$226,0)+1))</f>
        <v>0.71</v>
      </c>
      <c r="E7" cm="1">
        <f t="array" aca="1" ref="E7" ca="1">INDIRECT("Filmes!E"&amp;(MATCH(A7,Filmes!$A$2:$A$226,0)+1))</f>
        <v>0.65</v>
      </c>
      <c r="F7" cm="1">
        <f t="array" aca="1" ref="F7" ca="1">INDIRECT("Filmes!F"&amp;(MATCH(A7,Filmes!$A$2:$A$226,0)+1))</f>
        <v>46000000</v>
      </c>
      <c r="G7" cm="1">
        <f t="array" aca="1" ref="G7" ca="1">INDIRECT("Filmes!G"&amp;(MATCH(A7,Filmes!$A$2:$A$226,0)+1))</f>
        <v>23700000</v>
      </c>
      <c r="H7" cm="1">
        <f t="array" aca="1" ref="H7" ca="1">INDIRECT("Filmes!H"&amp;(MATCH(A7,Filmes!$A$2:$A$226,0)+1))</f>
        <v>-22300000</v>
      </c>
      <c r="I7" cm="1">
        <f t="array" aca="1" ref="I7" ca="1">INDIRECT("Filmes!I"&amp;(MATCH(A7,Filmes!$A$2:$A$226,0)+1))</f>
        <v>0.51521739130434785</v>
      </c>
    </row>
    <row r="9" spans="1:14" x14ac:dyDescent="0.3">
      <c r="A9" s="19" t="s">
        <v>256</v>
      </c>
      <c r="B9" s="13" t="s">
        <v>1</v>
      </c>
      <c r="C9" s="13" t="s">
        <v>3</v>
      </c>
      <c r="D9" s="25" t="s">
        <v>2</v>
      </c>
      <c r="E9" s="13" t="s">
        <v>1645</v>
      </c>
      <c r="F9" s="26" t="s">
        <v>4</v>
      </c>
      <c r="G9" s="26" t="s">
        <v>5</v>
      </c>
      <c r="H9" s="13" t="s">
        <v>1646</v>
      </c>
      <c r="I9" s="27" t="s">
        <v>1647</v>
      </c>
      <c r="J9">
        <f ca="1">AVERAGE(I10:I11)</f>
        <v>4.6962815684033608</v>
      </c>
      <c r="K9">
        <f ca="1">AVERAGE(D10:D11)</f>
        <v>0.80499999999999994</v>
      </c>
      <c r="L9">
        <f ca="1">AVERAGE(E10:E11)</f>
        <v>0.71500000000000008</v>
      </c>
      <c r="M9">
        <f ca="1">AVERAGE(F10:F11)</f>
        <v>130000000</v>
      </c>
      <c r="N9">
        <f ca="1">AVERAGE(G10:G11)</f>
        <v>606908098</v>
      </c>
    </row>
    <row r="10" spans="1:14" x14ac:dyDescent="0.3">
      <c r="A10" s="20" t="s">
        <v>222</v>
      </c>
      <c r="B10" cm="1">
        <f t="array" aca="1" ref="B10" ca="1">INDIRECT("Filmes!B"&amp;(MATCH(A10,Filmes!$A$2:$A$226,0)+1))</f>
        <v>2021</v>
      </c>
      <c r="C10" t="str" cm="1">
        <f t="array" aca="1" ref="C10" ca="1">INDIRECT("Filmes!C"&amp;(MATCH(A10,Filmes!$A$2:$A$226,0)+1))</f>
        <v>L</v>
      </c>
      <c r="D10" cm="1">
        <f t="array" aca="1" ref="D10" ca="1">INDIRECT("Filmes!D"&amp;(MATCH(A10,Filmes!$A$2:$A$226,0)+1))</f>
        <v>0.79</v>
      </c>
      <c r="E10" cm="1">
        <f t="array" aca="1" ref="E10" ca="1">INDIRECT("Filmes!E"&amp;(MATCH(A10,Filmes!$A$2:$A$226,0)+1))</f>
        <v>0.78</v>
      </c>
      <c r="F10" cm="1">
        <f t="array" aca="1" ref="F10" ca="1">INDIRECT("Filmes!F"&amp;(MATCH(A10,Filmes!$A$2:$A$226,0)+1))</f>
        <v>85000000</v>
      </c>
      <c r="G10" cm="1">
        <f t="array" aca="1" ref="G10" ca="1">INDIRECT("Filmes!G"&amp;(MATCH(A10,Filmes!$A$2:$A$226,0)+1))</f>
        <v>406000000</v>
      </c>
      <c r="H10" cm="1">
        <f t="array" aca="1" ref="H10" ca="1">INDIRECT("Filmes!H"&amp;(MATCH(A10,Filmes!$A$2:$A$226,0)+1))</f>
        <v>321000000</v>
      </c>
      <c r="I10" cm="1">
        <f t="array" aca="1" ref="I10" ca="1">INDIRECT("Filmes!I"&amp;(MATCH(A10,Filmes!$A$2:$A$226,0)+1))</f>
        <v>4.776470588235294</v>
      </c>
    </row>
    <row r="11" spans="1:14" x14ac:dyDescent="0.3">
      <c r="A11" s="21" t="s">
        <v>160</v>
      </c>
      <c r="B11" cm="1">
        <f t="array" aca="1" ref="B11" ca="1">INDIRECT("Filmes!B"&amp;(MATCH(A11,Filmes!$A$2:$A$226,0)+1))</f>
        <v>2017</v>
      </c>
      <c r="C11" t="str" cm="1">
        <f t="array" aca="1" ref="C11" ca="1">INDIRECT("Filmes!C"&amp;(MATCH(A11,Filmes!$A$2:$A$226,0)+1))</f>
        <v>12</v>
      </c>
      <c r="D11" cm="1">
        <f t="array" aca="1" ref="D11" ca="1">INDIRECT("Filmes!D"&amp;(MATCH(A11,Filmes!$A$2:$A$226,0)+1))</f>
        <v>0.82</v>
      </c>
      <c r="E11" cm="1">
        <f t="array" aca="1" ref="E11" ca="1">INDIRECT("Filmes!E"&amp;(MATCH(A11,Filmes!$A$2:$A$226,0)+1))</f>
        <v>0.65</v>
      </c>
      <c r="F11" cm="1">
        <f t="array" aca="1" ref="F11" ca="1">INDIRECT("Filmes!F"&amp;(MATCH(A11,Filmes!$A$2:$A$226,0)+1))</f>
        <v>175000000</v>
      </c>
      <c r="G11" cm="1">
        <f t="array" aca="1" ref="G11" ca="1">INDIRECT("Filmes!G"&amp;(MATCH(A11,Filmes!$A$2:$A$226,0)+1))</f>
        <v>807816196</v>
      </c>
      <c r="H11" cm="1">
        <f t="array" aca="1" ref="H11" ca="1">INDIRECT("Filmes!H"&amp;(MATCH(A11,Filmes!$A$2:$A$226,0)+1))</f>
        <v>632816196</v>
      </c>
      <c r="I11" cm="1">
        <f t="array" aca="1" ref="I11" ca="1">INDIRECT("Filmes!I"&amp;(MATCH(A11,Filmes!$A$2:$A$226,0)+1))</f>
        <v>4.6160925485714284</v>
      </c>
    </row>
    <row r="13" spans="1:14" x14ac:dyDescent="0.3">
      <c r="A13" s="19" t="s">
        <v>1648</v>
      </c>
      <c r="B13" s="13" t="s">
        <v>1</v>
      </c>
      <c r="C13" s="13" t="s">
        <v>3</v>
      </c>
      <c r="D13" s="25" t="s">
        <v>2</v>
      </c>
      <c r="E13" s="13" t="s">
        <v>1645</v>
      </c>
      <c r="F13" s="26" t="s">
        <v>4</v>
      </c>
      <c r="G13" s="26" t="s">
        <v>5</v>
      </c>
      <c r="H13" s="13" t="s">
        <v>1646</v>
      </c>
      <c r="I13" s="27" t="s">
        <v>1647</v>
      </c>
      <c r="J13">
        <f ca="1">AVERAGE(I14:I66)</f>
        <v>8.9619429082362636</v>
      </c>
      <c r="K13">
        <f ca="1">AVERAGE(D14:D66)</f>
        <v>0.70981132075471698</v>
      </c>
      <c r="L13">
        <f ca="1">AVERAGE(E14:E66)</f>
        <v>0.75351632225217136</v>
      </c>
      <c r="M13">
        <f ca="1">AVERAGE(F14:F66)</f>
        <v>65588679.245283023</v>
      </c>
      <c r="N13">
        <f ca="1">AVERAGE(G14:G66)</f>
        <v>285719558.20754719</v>
      </c>
    </row>
    <row r="14" spans="1:14" x14ac:dyDescent="0.3">
      <c r="A14" s="20" t="s">
        <v>96</v>
      </c>
      <c r="B14" cm="1">
        <f t="array" aca="1" ref="B14" ca="1">INDIRECT("Filmes!B"&amp;(MATCH(A14,Filmes!$A$2:$A$226,0)+1))</f>
        <v>2015</v>
      </c>
      <c r="C14" t="str" cm="1">
        <f t="array" aca="1" ref="C14" ca="1">INDIRECT("Filmes!C"&amp;(MATCH(A14,Filmes!$A$2:$A$226,0)+1))</f>
        <v>14</v>
      </c>
      <c r="D14" cm="1">
        <f t="array" aca="1" ref="D14" ca="1">INDIRECT("Filmes!D"&amp;(MATCH(A14,Filmes!$A$2:$A$226,0)+1))</f>
        <v>0.65</v>
      </c>
      <c r="E14" cm="1">
        <f t="array" aca="1" ref="E14" ca="1">INDIRECT("Filmes!E"&amp;(MATCH(A14,Filmes!$A$2:$A$226,0)+1))</f>
        <v>0.77500000000000002</v>
      </c>
      <c r="F14" cm="1">
        <f t="array" aca="1" ref="F14" ca="1">INDIRECT("Filmes!F"&amp;(MATCH(A14,Filmes!$A$2:$A$226,0)+1))</f>
        <v>245000000</v>
      </c>
      <c r="G14" cm="1">
        <f t="array" aca="1" ref="G14" ca="1">INDIRECT("Filmes!G"&amp;(MATCH(A14,Filmes!$A$2:$A$226,0)+1))</f>
        <v>880674609</v>
      </c>
      <c r="H14" cm="1">
        <f t="array" aca="1" ref="H14" ca="1">INDIRECT("Filmes!H"&amp;(MATCH(A14,Filmes!$A$2:$A$226,0)+1))</f>
        <v>635674609</v>
      </c>
      <c r="I14" cm="1">
        <f t="array" aca="1" ref="I14" ca="1">INDIRECT("Filmes!I"&amp;(MATCH(A14,Filmes!$A$2:$A$226,0)+1))</f>
        <v>3.5945902408163266</v>
      </c>
    </row>
    <row r="15" spans="1:14" x14ac:dyDescent="0.3">
      <c r="A15" s="21" t="s">
        <v>99</v>
      </c>
      <c r="B15" cm="1">
        <f t="array" aca="1" ref="B15" ca="1">INDIRECT("Filmes!B"&amp;(MATCH(A15,Filmes!$A$2:$A$226,0)+1))</f>
        <v>2020</v>
      </c>
      <c r="C15" t="str" cm="1">
        <f t="array" aca="1" ref="C15" ca="1">INDIRECT("Filmes!C"&amp;(MATCH(A15,Filmes!$A$2:$A$226,0)+1))</f>
        <v>R</v>
      </c>
      <c r="D15" cm="1">
        <f t="array" aca="1" ref="D15" ca="1">INDIRECT("Filmes!D"&amp;(MATCH(A15,Filmes!$A$2:$A$226,0)+1))</f>
        <v>0.66</v>
      </c>
      <c r="E15" cm="1">
        <f t="array" aca="1" ref="E15" ca="1">INDIRECT("Filmes!E"&amp;(MATCH(A15,Filmes!$A$2:$A$226,0)+1))</f>
        <v>0.71499999999999997</v>
      </c>
      <c r="F15" cm="1">
        <f t="array" aca="1" ref="F15" ca="1">INDIRECT("Filmes!F"&amp;(MATCH(A15,Filmes!$A$2:$A$226,0)+1))</f>
        <v>14000000</v>
      </c>
      <c r="G15" cm="1">
        <f t="array" aca="1" ref="G15" ca="1">INDIRECT("Filmes!G"&amp;(MATCH(A15,Filmes!$A$2:$A$226,0)+1))</f>
        <v>10550350</v>
      </c>
      <c r="H15" cm="1">
        <f t="array" aca="1" ref="H15" ca="1">INDIRECT("Filmes!H"&amp;(MATCH(A15,Filmes!$A$2:$A$226,0)+1))</f>
        <v>-3449650</v>
      </c>
      <c r="I15" cm="1">
        <f t="array" aca="1" ref="I15" ca="1">INDIRECT("Filmes!I"&amp;(MATCH(A15,Filmes!$A$2:$A$226,0)+1))</f>
        <v>0.75359642857142861</v>
      </c>
    </row>
    <row r="16" spans="1:14" x14ac:dyDescent="0.3">
      <c r="A16" s="20" t="s">
        <v>230</v>
      </c>
      <c r="B16" cm="1">
        <f t="array" aca="1" ref="B16" ca="1">INDIRECT("Filmes!B"&amp;(MATCH(A16,Filmes!$A$2:$A$226,0)+1))</f>
        <v>2023</v>
      </c>
      <c r="C16" t="str" cm="1">
        <f t="array" aca="1" ref="C16" ca="1">INDIRECT("Filmes!C"&amp;(MATCH(A16,Filmes!$A$2:$A$226,0)+1))</f>
        <v>R</v>
      </c>
      <c r="D16" cm="1">
        <f t="array" aca="1" ref="D16" ca="1">INDIRECT("Filmes!D"&amp;(MATCH(A16,Filmes!$A$2:$A$226,0)+1))</f>
        <v>0.67</v>
      </c>
      <c r="E16" cm="1">
        <f t="array" aca="1" ref="E16" ca="1">INDIRECT("Filmes!E"&amp;(MATCH(A16,Filmes!$A$2:$A$226,0)+1))</f>
        <v>0.7</v>
      </c>
      <c r="F16" cm="1">
        <f t="array" aca="1" ref="F16" ca="1">INDIRECT("Filmes!F"&amp;(MATCH(A16,Filmes!$A$2:$A$226,0)+1))</f>
        <v>20000000</v>
      </c>
      <c r="G16" cm="1">
        <f t="array" aca="1" ref="G16" ca="1">INDIRECT("Filmes!G"&amp;(MATCH(A16,Filmes!$A$2:$A$226,0)+1))</f>
        <v>16700000</v>
      </c>
      <c r="H16" cm="1">
        <f t="array" aca="1" ref="H16" ca="1">INDIRECT("Filmes!H"&amp;(MATCH(A16,Filmes!$A$2:$A$226,0)+1))</f>
        <v>-3300000</v>
      </c>
      <c r="I16" cm="1">
        <f t="array" aca="1" ref="I16" ca="1">INDIRECT("Filmes!I"&amp;(MATCH(A16,Filmes!$A$2:$A$226,0)+1))</f>
        <v>0.83499999999999996</v>
      </c>
    </row>
    <row r="17" spans="1:9" x14ac:dyDescent="0.3">
      <c r="A17" s="21" t="s">
        <v>238</v>
      </c>
      <c r="B17" cm="1">
        <f t="array" aca="1" ref="B17" ca="1">INDIRECT("Filmes!B"&amp;(MATCH(A17,Filmes!$A$2:$A$226,0)+1))</f>
        <v>2024</v>
      </c>
      <c r="C17" t="str" cm="1">
        <f t="array" aca="1" ref="C17" ca="1">INDIRECT("Filmes!C"&amp;(MATCH(A17,Filmes!$A$2:$A$226,0)+1))</f>
        <v>R</v>
      </c>
      <c r="D17" cm="1">
        <f t="array" aca="1" ref="D17" ca="1">INDIRECT("Filmes!D"&amp;(MATCH(A17,Filmes!$A$2:$A$226,0)+1))</f>
        <v>0.69</v>
      </c>
      <c r="E17" cm="1">
        <f t="array" aca="1" ref="E17" ca="1">INDIRECT("Filmes!E"&amp;(MATCH(A17,Filmes!$A$2:$A$226,0)+1))</f>
        <v>0.76</v>
      </c>
      <c r="F17" cm="1">
        <f t="array" aca="1" ref="F17" ca="1">INDIRECT("Filmes!F"&amp;(MATCH(A17,Filmes!$A$2:$A$226,0)+1))</f>
        <v>4000000</v>
      </c>
      <c r="G17" cm="1">
        <f t="array" aca="1" ref="G17" ca="1">INDIRECT("Filmes!G"&amp;(MATCH(A17,Filmes!$A$2:$A$226,0)+1))</f>
        <v>1430985</v>
      </c>
      <c r="H17" cm="1">
        <f t="array" aca="1" ref="H17" ca="1">INDIRECT("Filmes!H"&amp;(MATCH(A17,Filmes!$A$2:$A$226,0)+1))</f>
        <v>-2569015</v>
      </c>
      <c r="I17" cm="1">
        <f t="array" aca="1" ref="I17" ca="1">INDIRECT("Filmes!I"&amp;(MATCH(A17,Filmes!$A$2:$A$226,0)+1))</f>
        <v>0.35774624999999999</v>
      </c>
    </row>
    <row r="18" spans="1:9" x14ac:dyDescent="0.3">
      <c r="A18" s="20" t="s">
        <v>231</v>
      </c>
      <c r="B18" cm="1">
        <f t="array" aca="1" ref="B18" ca="1">INDIRECT("Filmes!B"&amp;(MATCH(A18,Filmes!$A$2:$A$226,0)+1))</f>
        <v>2023</v>
      </c>
      <c r="C18" t="str" cm="1">
        <f t="array" aca="1" ref="C18" ca="1">INDIRECT("Filmes!C"&amp;(MATCH(A18,Filmes!$A$2:$A$226,0)+1))</f>
        <v>18</v>
      </c>
      <c r="D18" cm="1">
        <f t="array" aca="1" ref="D18" ca="1">INDIRECT("Filmes!D"&amp;(MATCH(A18,Filmes!$A$2:$A$226,0)+1))</f>
        <v>0.7</v>
      </c>
      <c r="E18" cm="1">
        <f t="array" aca="1" ref="E18" ca="1">INDIRECT("Filmes!E"&amp;(MATCH(A18,Filmes!$A$2:$A$226,0)+1))</f>
        <v>0.82999999999999985</v>
      </c>
      <c r="F18" cm="1">
        <f t="array" aca="1" ref="F18" ca="1">INDIRECT("Filmes!F"&amp;(MATCH(A18,Filmes!$A$2:$A$226,0)+1))</f>
        <v>15000000</v>
      </c>
      <c r="G18" cm="1">
        <f t="array" aca="1" ref="G18" ca="1">INDIRECT("Filmes!G"&amp;(MATCH(A18,Filmes!$A$2:$A$226,0)+1))</f>
        <v>146700000</v>
      </c>
      <c r="H18" cm="1">
        <f t="array" aca="1" ref="H18" ca="1">INDIRECT("Filmes!H"&amp;(MATCH(A18,Filmes!$A$2:$A$226,0)+1))</f>
        <v>131700000</v>
      </c>
      <c r="I18" cm="1">
        <f t="array" aca="1" ref="I18" ca="1">INDIRECT("Filmes!I"&amp;(MATCH(A18,Filmes!$A$2:$A$226,0)+1))</f>
        <v>9.7799999999999994</v>
      </c>
    </row>
    <row r="19" spans="1:9" x14ac:dyDescent="0.3">
      <c r="A19" s="21" t="s">
        <v>176</v>
      </c>
      <c r="B19" cm="1">
        <f t="array" aca="1" ref="B19" ca="1">INDIRECT("Filmes!B"&amp;(MATCH(A19,Filmes!$A$2:$A$226,0)+1))</f>
        <v>2017</v>
      </c>
      <c r="C19" t="str" cm="1">
        <f t="array" aca="1" ref="C19" ca="1">INDIRECT("Filmes!C"&amp;(MATCH(A19,Filmes!$A$2:$A$226,0)+1))</f>
        <v>12</v>
      </c>
      <c r="D19" cm="1">
        <f t="array" aca="1" ref="D19" ca="1">INDIRECT("Filmes!D"&amp;(MATCH(A19,Filmes!$A$2:$A$226,0)+1))</f>
        <v>0.55000000000000004</v>
      </c>
      <c r="E19" cm="1">
        <f t="array" aca="1" ref="E19" ca="1">INDIRECT("Filmes!E"&amp;(MATCH(A19,Filmes!$A$2:$A$226,0)+1))</f>
        <v>0.73571428571428577</v>
      </c>
      <c r="F19" cm="1">
        <f t="array" aca="1" ref="F19" ca="1">INDIRECT("Filmes!F"&amp;(MATCH(A19,Filmes!$A$2:$A$226,0)+1))</f>
        <v>125000000</v>
      </c>
      <c r="G19" cm="1">
        <f t="array" aca="1" ref="G19" ca="1">INDIRECT("Filmes!G"&amp;(MATCH(A19,Filmes!$A$2:$A$226,0)+1))</f>
        <v>409231607</v>
      </c>
      <c r="H19" cm="1">
        <f t="array" aca="1" ref="H19" ca="1">INDIRECT("Filmes!H"&amp;(MATCH(A19,Filmes!$A$2:$A$226,0)+1))</f>
        <v>284231607</v>
      </c>
      <c r="I19" cm="1">
        <f t="array" aca="1" ref="I19" ca="1">INDIRECT("Filmes!I"&amp;(MATCH(A19,Filmes!$A$2:$A$226,0)+1))</f>
        <v>3.273852856</v>
      </c>
    </row>
    <row r="20" spans="1:9" x14ac:dyDescent="0.3">
      <c r="A20" s="20" t="s">
        <v>167</v>
      </c>
      <c r="B20" cm="1">
        <f t="array" aca="1" ref="B20" ca="1">INDIRECT("Filmes!B"&amp;(MATCH(A20,Filmes!$A$2:$A$226,0)+1))</f>
        <v>1976</v>
      </c>
      <c r="C20" t="str" cm="1">
        <f t="array" aca="1" ref="C20" ca="1">INDIRECT("Filmes!C"&amp;(MATCH(A20,Filmes!$A$2:$A$226,0)+1))</f>
        <v>16</v>
      </c>
      <c r="D20" cm="1">
        <f t="array" aca="1" ref="D20" ca="1">INDIRECT("Filmes!D"&amp;(MATCH(A20,Filmes!$A$2:$A$226,0)+1))</f>
        <v>0.74</v>
      </c>
      <c r="E20" cm="1">
        <f t="array" aca="1" ref="E20" ca="1">INDIRECT("Filmes!E"&amp;(MATCH(A20,Filmes!$A$2:$A$226,0)+1))</f>
        <v>0.64999999999999991</v>
      </c>
      <c r="F20" cm="1">
        <f t="array" aca="1" ref="F20" ca="1">INDIRECT("Filmes!F"&amp;(MATCH(A20,Filmes!$A$2:$A$226,0)+1))</f>
        <v>2800000</v>
      </c>
      <c r="G20" cm="1">
        <f t="array" aca="1" ref="G20" ca="1">INDIRECT("Filmes!G"&amp;(MATCH(A20,Filmes!$A$2:$A$226,0)+1))</f>
        <v>60922980</v>
      </c>
      <c r="H20" cm="1">
        <f t="array" aca="1" ref="H20" ca="1">INDIRECT("Filmes!H"&amp;(MATCH(A20,Filmes!$A$2:$A$226,0)+1))</f>
        <v>58122980</v>
      </c>
      <c r="I20" cm="1">
        <f t="array" aca="1" ref="I20" ca="1">INDIRECT("Filmes!I"&amp;(MATCH(A20,Filmes!$A$2:$A$226,0)+1))</f>
        <v>21.758207142857142</v>
      </c>
    </row>
    <row r="21" spans="1:9" x14ac:dyDescent="0.3">
      <c r="A21" s="21" t="s">
        <v>227</v>
      </c>
      <c r="B21" cm="1">
        <f t="array" aca="1" ref="B21" ca="1">INDIRECT("Filmes!B"&amp;(MATCH(A21,Filmes!$A$2:$A$226,0)+1))</f>
        <v>2021</v>
      </c>
      <c r="C21" t="str" cm="1">
        <f t="array" aca="1" ref="C21" ca="1">INDIRECT("Filmes!C"&amp;(MATCH(A21,Filmes!$A$2:$A$226,0)+1))</f>
        <v>18</v>
      </c>
      <c r="D21" cm="1">
        <f t="array" aca="1" ref="D21" ca="1">INDIRECT("Filmes!D"&amp;(MATCH(A21,Filmes!$A$2:$A$226,0)+1))</f>
        <v>0.8</v>
      </c>
      <c r="E21" cm="1">
        <f t="array" aca="1" ref="E21" ca="1">INDIRECT("Filmes!E"&amp;(MATCH(A21,Filmes!$A$2:$A$226,0)+1))</f>
        <v>0.70000000000000007</v>
      </c>
      <c r="F21" cm="1">
        <f t="array" aca="1" ref="F21" ca="1">INDIRECT("Filmes!F"&amp;(MATCH(A21,Filmes!$A$2:$A$226,0)+1))</f>
        <v>17000000</v>
      </c>
      <c r="G21" cm="1">
        <f t="array" aca="1" ref="G21" ca="1">INDIRECT("Filmes!G"&amp;(MATCH(A21,Filmes!$A$2:$A$226,0)+1))</f>
        <v>61779301</v>
      </c>
      <c r="H21" cm="1">
        <f t="array" aca="1" ref="H21" ca="1">INDIRECT("Filmes!H"&amp;(MATCH(A21,Filmes!$A$2:$A$226,0)+1))</f>
        <v>44779301</v>
      </c>
      <c r="I21" cm="1">
        <f t="array" aca="1" ref="I21" ca="1">INDIRECT("Filmes!I"&amp;(MATCH(A21,Filmes!$A$2:$A$226,0)+1))</f>
        <v>3.6340765294117645</v>
      </c>
    </row>
    <row r="22" spans="1:9" x14ac:dyDescent="0.3">
      <c r="A22" s="20" t="s">
        <v>208</v>
      </c>
      <c r="B22" cm="1">
        <f t="array" aca="1" ref="B22" ca="1">INDIRECT("Filmes!B"&amp;(MATCH(A22,Filmes!$A$2:$A$226,0)+1))</f>
        <v>2018</v>
      </c>
      <c r="C22" t="str" cm="1">
        <f t="array" aca="1" ref="C22" ca="1">INDIRECT("Filmes!C"&amp;(MATCH(A22,Filmes!$A$2:$A$226,0)+1))</f>
        <v>14</v>
      </c>
      <c r="D22" cm="1">
        <f t="array" aca="1" ref="D22" ca="1">INDIRECT("Filmes!D"&amp;(MATCH(A22,Filmes!$A$2:$A$226,0)+1))</f>
        <v>0.63</v>
      </c>
      <c r="E22" cm="1">
        <f t="array" aca="1" ref="E22" ca="1">INDIRECT("Filmes!E"&amp;(MATCH(A22,Filmes!$A$2:$A$226,0)+1))</f>
        <v>0.70000000000000007</v>
      </c>
      <c r="F22" cm="1">
        <f t="array" aca="1" ref="F22" ca="1">INDIRECT("Filmes!F"&amp;(MATCH(A22,Filmes!$A$2:$A$226,0)+1))</f>
        <v>125000000</v>
      </c>
      <c r="G22" cm="1">
        <f t="array" aca="1" ref="G22" ca="1">INDIRECT("Filmes!G"&amp;(MATCH(A22,Filmes!$A$2:$A$226,0)+1))</f>
        <v>292400000</v>
      </c>
      <c r="H22" cm="1">
        <f t="array" aca="1" ref="H22" ca="1">INDIRECT("Filmes!H"&amp;(MATCH(A22,Filmes!$A$2:$A$226,0)+1))</f>
        <v>167400000</v>
      </c>
      <c r="I22" cm="1">
        <f t="array" aca="1" ref="I22" ca="1">INDIRECT("Filmes!I"&amp;(MATCH(A22,Filmes!$A$2:$A$226,0)+1))</f>
        <v>2.3391999999999999</v>
      </c>
    </row>
    <row r="23" spans="1:9" x14ac:dyDescent="0.3">
      <c r="A23" s="21" t="s">
        <v>24</v>
      </c>
      <c r="B23" cm="1">
        <f t="array" aca="1" ref="B23" ca="1">INDIRECT("Filmes!B"&amp;(MATCH(A23,Filmes!$A$2:$A$226,0)+1))</f>
        <v>2020</v>
      </c>
      <c r="C23" t="str" cm="1">
        <f t="array" aca="1" ref="C23" ca="1">INDIRECT("Filmes!C"&amp;(MATCH(A23,Filmes!$A$2:$A$226,0)+1))</f>
        <v>16</v>
      </c>
      <c r="D23" cm="1">
        <f t="array" aca="1" ref="D23" ca="1">INDIRECT("Filmes!D"&amp;(MATCH(A23,Filmes!$A$2:$A$226,0)+1))</f>
        <v>0.71</v>
      </c>
      <c r="E23" cm="1">
        <f t="array" aca="1" ref="E23" ca="1">INDIRECT("Filmes!E"&amp;(MATCH(A23,Filmes!$A$2:$A$226,0)+1))</f>
        <v>0.71</v>
      </c>
      <c r="F23" cm="1">
        <f t="array" aca="1" ref="F23" ca="1">INDIRECT("Filmes!F"&amp;(MATCH(A23,Filmes!$A$2:$A$226,0)+1))</f>
        <v>90000000</v>
      </c>
      <c r="G23" cm="1">
        <f t="array" aca="1" ref="G23" ca="1">INDIRECT("Filmes!G"&amp;(MATCH(A23,Filmes!$A$2:$A$226,0)+1))</f>
        <v>426505244</v>
      </c>
      <c r="H23" cm="1">
        <f t="array" aca="1" ref="H23" ca="1">INDIRECT("Filmes!H"&amp;(MATCH(A23,Filmes!$A$2:$A$226,0)+1))</f>
        <v>336505244</v>
      </c>
      <c r="I23" cm="1">
        <f t="array" aca="1" ref="I23" ca="1">INDIRECT("Filmes!I"&amp;(MATCH(A23,Filmes!$A$2:$A$226,0)+1))</f>
        <v>4.7389471555555556</v>
      </c>
    </row>
    <row r="24" spans="1:9" x14ac:dyDescent="0.3">
      <c r="A24" s="20" t="s">
        <v>11</v>
      </c>
      <c r="B24" cm="1">
        <f t="array" aca="1" ref="B24" ca="1">INDIRECT("Filmes!B"&amp;(MATCH(A24,Filmes!$A$2:$A$226,0)+1))</f>
        <v>2024</v>
      </c>
      <c r="C24" t="str" cm="1">
        <f t="array" aca="1" ref="C24" ca="1">INDIRECT("Filmes!C"&amp;(MATCH(A24,Filmes!$A$2:$A$226,0)+1))</f>
        <v>R</v>
      </c>
      <c r="D24" cm="1">
        <f t="array" aca="1" ref="D24" ca="1">INDIRECT("Filmes!D"&amp;(MATCH(A24,Filmes!$A$2:$A$226,0)+1))</f>
        <v>0.71</v>
      </c>
      <c r="E24" cm="1">
        <f t="array" aca="1" ref="E24" ca="1">INDIRECT("Filmes!E"&amp;(MATCH(A24,Filmes!$A$2:$A$226,0)+1))</f>
        <v>0.83333333333333337</v>
      </c>
      <c r="F24" cm="1">
        <f t="array" aca="1" ref="F24" ca="1">INDIRECT("Filmes!F"&amp;(MATCH(A24,Filmes!$A$2:$A$226,0)+1))</f>
        <v>100000000</v>
      </c>
      <c r="G24" cm="1">
        <f t="array" aca="1" ref="G24" ca="1">INDIRECT("Filmes!G"&amp;(MATCH(A24,Filmes!$A$2:$A$226,0)+1))</f>
        <v>235872081</v>
      </c>
      <c r="H24" cm="1">
        <f t="array" aca="1" ref="H24" ca="1">INDIRECT("Filmes!H"&amp;(MATCH(A24,Filmes!$A$2:$A$226,0)+1))</f>
        <v>135872081</v>
      </c>
      <c r="I24" cm="1">
        <f t="array" aca="1" ref="I24" ca="1">INDIRECT("Filmes!I"&amp;(MATCH(A24,Filmes!$A$2:$A$226,0)+1))</f>
        <v>2.3587208099999999</v>
      </c>
    </row>
    <row r="25" spans="1:9" x14ac:dyDescent="0.3">
      <c r="A25" s="21" t="s">
        <v>40</v>
      </c>
      <c r="B25" cm="1">
        <f t="array" aca="1" ref="B25" ca="1">INDIRECT("Filmes!B"&amp;(MATCH(A25,Filmes!$A$2:$A$226,0)+1))</f>
        <v>2022</v>
      </c>
      <c r="C25" t="str" cm="1">
        <f t="array" aca="1" ref="C25" ca="1">INDIRECT("Filmes!C"&amp;(MATCH(A25,Filmes!$A$2:$A$226,0)+1))</f>
        <v>14</v>
      </c>
      <c r="D25" cm="1">
        <f t="array" aca="1" ref="D25" ca="1">INDIRECT("Filmes!D"&amp;(MATCH(A25,Filmes!$A$2:$A$226,0)+1))</f>
        <v>0.77</v>
      </c>
      <c r="E25" cm="1">
        <f t="array" aca="1" ref="E25" ca="1">INDIRECT("Filmes!E"&amp;(MATCH(A25,Filmes!$A$2:$A$226,0)+1))</f>
        <v>0.73000000000000009</v>
      </c>
      <c r="F25" cm="1">
        <f t="array" aca="1" ref="F25" ca="1">INDIRECT("Filmes!F"&amp;(MATCH(A25,Filmes!$A$2:$A$226,0)+1))</f>
        <v>185000000</v>
      </c>
      <c r="G25" cm="1">
        <f t="array" aca="1" ref="G25" ca="1">INDIRECT("Filmes!G"&amp;(MATCH(A25,Filmes!$A$2:$A$226,0)+1))</f>
        <v>771000000</v>
      </c>
      <c r="H25" cm="1">
        <f t="array" aca="1" ref="H25" ca="1">INDIRECT("Filmes!H"&amp;(MATCH(A25,Filmes!$A$2:$A$226,0)+1))</f>
        <v>586000000</v>
      </c>
      <c r="I25" cm="1">
        <f t="array" aca="1" ref="I25" ca="1">INDIRECT("Filmes!I"&amp;(MATCH(A25,Filmes!$A$2:$A$226,0)+1))</f>
        <v>4.1675675675675672</v>
      </c>
    </row>
    <row r="26" spans="1:9" x14ac:dyDescent="0.3">
      <c r="A26" s="20" t="s">
        <v>107</v>
      </c>
      <c r="B26" cm="1">
        <f t="array" aca="1" ref="B26" ca="1">INDIRECT("Filmes!B"&amp;(MATCH(A26,Filmes!$A$2:$A$226,0)+1))</f>
        <v>2024</v>
      </c>
      <c r="C26" t="str" cm="1">
        <f t="array" aca="1" ref="C26" ca="1">INDIRECT("Filmes!C"&amp;(MATCH(A26,Filmes!$A$2:$A$226,0)+1))</f>
        <v>18</v>
      </c>
      <c r="D26" cm="1">
        <f t="array" aca="1" ref="D26" ca="1">INDIRECT("Filmes!D"&amp;(MATCH(A26,Filmes!$A$2:$A$226,0)+1))</f>
        <v>0.74</v>
      </c>
      <c r="E26" cm="1">
        <f t="array" aca="1" ref="E26" ca="1">INDIRECT("Filmes!E"&amp;(MATCH(A26,Filmes!$A$2:$A$226,0)+1))</f>
        <v>0.74199999999999999</v>
      </c>
      <c r="F26" cm="1">
        <f t="array" aca="1" ref="F26" ca="1">INDIRECT("Filmes!F"&amp;(MATCH(A26,Filmes!$A$2:$A$226,0)+1))</f>
        <v>35000000</v>
      </c>
      <c r="G26" cm="1">
        <f t="array" aca="1" ref="G26" ca="1">INDIRECT("Filmes!G"&amp;(MATCH(A26,Filmes!$A$2:$A$226,0)+1))</f>
        <v>152720535</v>
      </c>
      <c r="H26" cm="1">
        <f t="array" aca="1" ref="H26" ca="1">INDIRECT("Filmes!H"&amp;(MATCH(A26,Filmes!$A$2:$A$226,0)+1))</f>
        <v>117720535</v>
      </c>
      <c r="I26" cm="1">
        <f t="array" aca="1" ref="I26" ca="1">INDIRECT("Filmes!I"&amp;(MATCH(A26,Filmes!$A$2:$A$226,0)+1))</f>
        <v>4.3634438571428573</v>
      </c>
    </row>
    <row r="27" spans="1:9" x14ac:dyDescent="0.3">
      <c r="A27" s="21" t="s">
        <v>184</v>
      </c>
      <c r="B27" cm="1">
        <f t="array" aca="1" ref="B27" ca="1">INDIRECT("Filmes!B"&amp;(MATCH(A27,Filmes!$A$2:$A$226,0)+1))</f>
        <v>1974</v>
      </c>
      <c r="C27" t="str" cm="1">
        <f t="array" aca="1" ref="C27" ca="1">INDIRECT("Filmes!C"&amp;(MATCH(A27,Filmes!$A$2:$A$226,0)+1))</f>
        <v>12</v>
      </c>
      <c r="D27" cm="1">
        <f t="array" aca="1" ref="D27" ca="1">INDIRECT("Filmes!D"&amp;(MATCH(A27,Filmes!$A$2:$A$226,0)+1))</f>
        <v>0.79</v>
      </c>
      <c r="E27" cm="1">
        <f t="array" aca="1" ref="E27" ca="1">INDIRECT("Filmes!E"&amp;(MATCH(A27,Filmes!$A$2:$A$226,0)+1))</f>
        <v>0.73</v>
      </c>
      <c r="F27" cm="1">
        <f t="array" aca="1" ref="F27" ca="1">INDIRECT("Filmes!F"&amp;(MATCH(A27,Filmes!$A$2:$A$226,0)+1))</f>
        <v>6000000</v>
      </c>
      <c r="G27" cm="1">
        <f t="array" aca="1" ref="G27" ca="1">INDIRECT("Filmes!G"&amp;(MATCH(A27,Filmes!$A$2:$A$226,0)+1))</f>
        <v>30000000</v>
      </c>
      <c r="H27" cm="1">
        <f t="array" aca="1" ref="H27" ca="1">INDIRECT("Filmes!H"&amp;(MATCH(A27,Filmes!$A$2:$A$226,0)+1))</f>
        <v>24000000</v>
      </c>
      <c r="I27" cm="1">
        <f t="array" aca="1" ref="I27" ca="1">INDIRECT("Filmes!I"&amp;(MATCH(A27,Filmes!$A$2:$A$226,0)+1))</f>
        <v>5</v>
      </c>
    </row>
    <row r="28" spans="1:9" x14ac:dyDescent="0.3">
      <c r="A28" s="20" t="s">
        <v>237</v>
      </c>
      <c r="B28" cm="1">
        <f t="array" aca="1" ref="B28" ca="1">INDIRECT("Filmes!B"&amp;(MATCH(A28,Filmes!$A$2:$A$226,0)+1))</f>
        <v>2015</v>
      </c>
      <c r="C28" t="str" cm="1">
        <f t="array" aca="1" ref="C28" ca="1">INDIRECT("Filmes!C"&amp;(MATCH(A28,Filmes!$A$2:$A$226,0)+1))</f>
        <v>16</v>
      </c>
      <c r="D28" cm="1">
        <f t="array" aca="1" ref="D28" ca="1">INDIRECT("Filmes!D"&amp;(MATCH(A28,Filmes!$A$2:$A$226,0)+1))</f>
        <v>0.59</v>
      </c>
      <c r="E28" cm="1">
        <f t="array" aca="1" ref="E28" ca="1">INDIRECT("Filmes!E"&amp;(MATCH(A28,Filmes!$A$2:$A$226,0)+1))</f>
        <v>0.82499999999999996</v>
      </c>
      <c r="F28" cm="1">
        <f t="array" aca="1" ref="F28" ca="1">INDIRECT("Filmes!F"&amp;(MATCH(A28,Filmes!$A$2:$A$226,0)+1))</f>
        <v>40000000</v>
      </c>
      <c r="G28" cm="1">
        <f t="array" aca="1" ref="G28" ca="1">INDIRECT("Filmes!G"&amp;(MATCH(A28,Filmes!$A$2:$A$226,0)+1))</f>
        <v>571000000</v>
      </c>
      <c r="H28" cm="1">
        <f t="array" aca="1" ref="H28" ca="1">INDIRECT("Filmes!H"&amp;(MATCH(A28,Filmes!$A$2:$A$226,0)+1))</f>
        <v>531000000</v>
      </c>
      <c r="I28" cm="1">
        <f t="array" aca="1" ref="I28" ca="1">INDIRECT("Filmes!I"&amp;(MATCH(A28,Filmes!$A$2:$A$226,0)+1))</f>
        <v>14.275</v>
      </c>
    </row>
    <row r="29" spans="1:9" x14ac:dyDescent="0.3">
      <c r="A29" s="21" t="s">
        <v>95</v>
      </c>
      <c r="B29" cm="1">
        <f t="array" aca="1" ref="B29" ca="1">INDIRECT("Filmes!B"&amp;(MATCH(A29,Filmes!$A$2:$A$226,0)+1))</f>
        <v>1997</v>
      </c>
      <c r="C29" t="str" cm="1">
        <f t="array" aca="1" ref="C29" ca="1">INDIRECT("Filmes!C"&amp;(MATCH(A29,Filmes!$A$2:$A$226,0)+1))</f>
        <v>16</v>
      </c>
      <c r="D29" cm="1">
        <f t="array" aca="1" ref="D29" ca="1">INDIRECT("Filmes!D"&amp;(MATCH(A29,Filmes!$A$2:$A$226,0)+1))</f>
        <v>0.68</v>
      </c>
      <c r="E29" cm="1">
        <f t="array" aca="1" ref="E29" ca="1">INDIRECT("Filmes!E"&amp;(MATCH(A29,Filmes!$A$2:$A$226,0)+1))</f>
        <v>0.65999999999999992</v>
      </c>
      <c r="F29" cm="1">
        <f t="array" aca="1" ref="F29" ca="1">INDIRECT("Filmes!F"&amp;(MATCH(A29,Filmes!$A$2:$A$226,0)+1))</f>
        <v>75000000</v>
      </c>
      <c r="G29" cm="1">
        <f t="array" aca="1" ref="G29" ca="1">INDIRECT("Filmes!G"&amp;(MATCH(A29,Filmes!$A$2:$A$226,0)+1))</f>
        <v>224012234</v>
      </c>
      <c r="H29" cm="1">
        <f t="array" aca="1" ref="H29" ca="1">INDIRECT("Filmes!H"&amp;(MATCH(A29,Filmes!$A$2:$A$226,0)+1))</f>
        <v>149012234</v>
      </c>
      <c r="I29" cm="1">
        <f t="array" aca="1" ref="I29" ca="1">INDIRECT("Filmes!I"&amp;(MATCH(A29,Filmes!$A$2:$A$226,0)+1))</f>
        <v>2.9868297866666667</v>
      </c>
    </row>
    <row r="30" spans="1:9" x14ac:dyDescent="0.3">
      <c r="A30" s="20" t="s">
        <v>35</v>
      </c>
      <c r="B30" cm="1">
        <f t="array" aca="1" ref="B30" ca="1">INDIRECT("Filmes!B"&amp;(MATCH(A30,Filmes!$A$2:$A$226,0)+1))</f>
        <v>2024</v>
      </c>
      <c r="C30" t="str" cm="1">
        <f t="array" aca="1" ref="C30" ca="1">INDIRECT("Filmes!C"&amp;(MATCH(A30,Filmes!$A$2:$A$226,0)+1))</f>
        <v>18</v>
      </c>
      <c r="D30" cm="1">
        <f t="array" aca="1" ref="D30" ca="1">INDIRECT("Filmes!D"&amp;(MATCH(A30,Filmes!$A$2:$A$226,0)+1))</f>
        <v>0.69</v>
      </c>
      <c r="E30" cm="1">
        <f t="array" aca="1" ref="E30" ca="1">INDIRECT("Filmes!E"&amp;(MATCH(A30,Filmes!$A$2:$A$226,0)+1))</f>
        <v>0.72500000000000009</v>
      </c>
      <c r="F30" cm="1">
        <f t="array" aca="1" ref="F30" ca="1">INDIRECT("Filmes!F"&amp;(MATCH(A30,Filmes!$A$2:$A$226,0)+1))</f>
        <v>18000000</v>
      </c>
      <c r="G30" cm="1">
        <f t="array" aca="1" ref="G30" ca="1">INDIRECT("Filmes!G"&amp;(MATCH(A30,Filmes!$A$2:$A$226,0)+1))</f>
        <v>3139717</v>
      </c>
      <c r="H30" cm="1">
        <f t="array" aca="1" ref="H30" ca="1">INDIRECT("Filmes!H"&amp;(MATCH(A30,Filmes!$A$2:$A$226,0)+1))</f>
        <v>-14860283</v>
      </c>
      <c r="I30" cm="1">
        <f t="array" aca="1" ref="I30" ca="1">INDIRECT("Filmes!I"&amp;(MATCH(A30,Filmes!$A$2:$A$226,0)+1))</f>
        <v>0.17442872222222222</v>
      </c>
    </row>
    <row r="31" spans="1:9" x14ac:dyDescent="0.3">
      <c r="A31" s="21" t="s">
        <v>60</v>
      </c>
      <c r="B31" cm="1">
        <f t="array" aca="1" ref="B31" ca="1">INDIRECT("Filmes!B"&amp;(MATCH(A31,Filmes!$A$2:$A$226,0)+1))</f>
        <v>2019</v>
      </c>
      <c r="C31" t="str" cm="1">
        <f t="array" aca="1" ref="C31" ca="1">INDIRECT("Filmes!C"&amp;(MATCH(A31,Filmes!$A$2:$A$226,0)+1))</f>
        <v>16</v>
      </c>
      <c r="D31" cm="1">
        <f t="array" aca="1" ref="D31" ca="1">INDIRECT("Filmes!D"&amp;(MATCH(A31,Filmes!$A$2:$A$226,0)+1))</f>
        <v>0.82</v>
      </c>
      <c r="E31" cm="1">
        <f t="array" aca="1" ref="E31" ca="1">INDIRECT("Filmes!E"&amp;(MATCH(A31,Filmes!$A$2:$A$226,0)+1))</f>
        <v>0.7</v>
      </c>
      <c r="F31" cm="1">
        <f t="array" aca="1" ref="F31" ca="1">INDIRECT("Filmes!F"&amp;(MATCH(A31,Filmes!$A$2:$A$226,0)+1))</f>
        <v>55000000</v>
      </c>
      <c r="G31" cm="1">
        <f t="array" aca="1" ref="G31" ca="1">INDIRECT("Filmes!G"&amp;(MATCH(A31,Filmes!$A$2:$A$226,0)+1))</f>
        <v>1078958629</v>
      </c>
      <c r="H31" cm="1">
        <f t="array" aca="1" ref="H31" ca="1">INDIRECT("Filmes!H"&amp;(MATCH(A31,Filmes!$A$2:$A$226,0)+1))</f>
        <v>1023958629</v>
      </c>
      <c r="I31" cm="1">
        <f t="array" aca="1" ref="I31" ca="1">INDIRECT("Filmes!I"&amp;(MATCH(A31,Filmes!$A$2:$A$226,0)+1))</f>
        <v>19.617429618181816</v>
      </c>
    </row>
    <row r="32" spans="1:9" x14ac:dyDescent="0.3">
      <c r="A32" s="20" t="s">
        <v>203</v>
      </c>
      <c r="B32" cm="1">
        <f t="array" aca="1" ref="B32" ca="1">INDIRECT("Filmes!B"&amp;(MATCH(A32,Filmes!$A$2:$A$226,0)+1))</f>
        <v>2017</v>
      </c>
      <c r="C32" t="str" cm="1">
        <f t="array" aca="1" ref="C32" ca="1">INDIRECT("Filmes!C"&amp;(MATCH(A32,Filmes!$A$2:$A$226,0)+1))</f>
        <v>14</v>
      </c>
      <c r="D32" cm="1">
        <f t="array" aca="1" ref="D32" ca="1">INDIRECT("Filmes!D"&amp;(MATCH(A32,Filmes!$A$2:$A$226,0)+1))</f>
        <v>0.76</v>
      </c>
      <c r="E32" cm="1">
        <f t="array" aca="1" ref="E32" ca="1">INDIRECT("Filmes!E"&amp;(MATCH(A32,Filmes!$A$2:$A$226,0)+1))</f>
        <v>0.75</v>
      </c>
      <c r="F32" cm="1">
        <f t="array" aca="1" ref="F32" ca="1">INDIRECT("Filmes!F"&amp;(MATCH(A32,Filmes!$A$2:$A$226,0)+1))</f>
        <v>4500000</v>
      </c>
      <c r="G32" cm="1">
        <f t="array" aca="1" ref="G32" ca="1">INDIRECT("Filmes!G"&amp;(MATCH(A32,Filmes!$A$2:$A$226,0)+1))</f>
        <v>255407969</v>
      </c>
      <c r="H32" cm="1">
        <f t="array" aca="1" ref="H32" ca="1">INDIRECT("Filmes!H"&amp;(MATCH(A32,Filmes!$A$2:$A$226,0)+1))</f>
        <v>250907969</v>
      </c>
      <c r="I32" cm="1">
        <f t="array" aca="1" ref="I32" ca="1">INDIRECT("Filmes!I"&amp;(MATCH(A32,Filmes!$A$2:$A$226,0)+1))</f>
        <v>56.757326444444445</v>
      </c>
    </row>
    <row r="33" spans="1:9" x14ac:dyDescent="0.3">
      <c r="A33" s="21" t="s">
        <v>159</v>
      </c>
      <c r="B33" cm="1">
        <f t="array" aca="1" ref="B33" ca="1">INDIRECT("Filmes!B"&amp;(MATCH(A33,Filmes!$A$2:$A$226,0)+1))</f>
        <v>2018</v>
      </c>
      <c r="C33" t="str" cm="1">
        <f t="array" aca="1" ref="C33" ca="1">INDIRECT("Filmes!C"&amp;(MATCH(A33,Filmes!$A$2:$A$226,0)+1))</f>
        <v>18</v>
      </c>
      <c r="D33" cm="1">
        <f t="array" aca="1" ref="D33" ca="1">INDIRECT("Filmes!D"&amp;(MATCH(A33,Filmes!$A$2:$A$226,0)+1))</f>
        <v>0.62</v>
      </c>
      <c r="E33" cm="1">
        <f t="array" aca="1" ref="E33" ca="1">INDIRECT("Filmes!E"&amp;(MATCH(A33,Filmes!$A$2:$A$226,0)+1))</f>
        <v>0.71000000000000008</v>
      </c>
      <c r="F33" cm="1">
        <f t="array" aca="1" ref="F33" ca="1">INDIRECT("Filmes!F"&amp;(MATCH(A33,Filmes!$A$2:$A$226,0)+1))</f>
        <v>30000000</v>
      </c>
      <c r="G33" cm="1">
        <f t="array" aca="1" ref="G33" ca="1">INDIRECT("Filmes!G"&amp;(MATCH(A33,Filmes!$A$2:$A$226,0)+1))</f>
        <v>34017028</v>
      </c>
      <c r="H33" cm="1">
        <f t="array" aca="1" ref="H33" ca="1">INDIRECT("Filmes!H"&amp;(MATCH(A33,Filmes!$A$2:$A$226,0)+1))</f>
        <v>4017028</v>
      </c>
      <c r="I33" cm="1">
        <f t="array" aca="1" ref="I33" ca="1">INDIRECT("Filmes!I"&amp;(MATCH(A33,Filmes!$A$2:$A$226,0)+1))</f>
        <v>1.1339009333333334</v>
      </c>
    </row>
    <row r="34" spans="1:9" x14ac:dyDescent="0.3">
      <c r="A34" s="20" t="s">
        <v>113</v>
      </c>
      <c r="B34" cm="1">
        <f t="array" aca="1" ref="B34" ca="1">INDIRECT("Filmes!B"&amp;(MATCH(A34,Filmes!$A$2:$A$226,0)+1))</f>
        <v>2017</v>
      </c>
      <c r="C34" t="str" cm="1">
        <f t="array" aca="1" ref="C34" ca="1">INDIRECT("Filmes!C"&amp;(MATCH(A34,Filmes!$A$2:$A$226,0)+1))</f>
        <v>14</v>
      </c>
      <c r="D34" cm="1">
        <f t="array" aca="1" ref="D34" ca="1">INDIRECT("Filmes!D"&amp;(MATCH(A34,Filmes!$A$2:$A$226,0)+1))</f>
        <v>0.73</v>
      </c>
      <c r="E34" cm="1">
        <f t="array" aca="1" ref="E34" ca="1">INDIRECT("Filmes!E"&amp;(MATCH(A34,Filmes!$A$2:$A$226,0)+1))</f>
        <v>0.78</v>
      </c>
      <c r="F34" cm="1">
        <f t="array" aca="1" ref="F34" ca="1">INDIRECT("Filmes!F"&amp;(MATCH(A34,Filmes!$A$2:$A$226,0)+1))</f>
        <v>9000000</v>
      </c>
      <c r="G34" cm="1">
        <f t="array" aca="1" ref="G34" ca="1">INDIRECT("Filmes!G"&amp;(MATCH(A34,Filmes!$A$2:$A$226,0)+1))</f>
        <v>278454358</v>
      </c>
      <c r="H34" cm="1">
        <f t="array" aca="1" ref="H34" ca="1">INDIRECT("Filmes!H"&amp;(MATCH(A34,Filmes!$A$2:$A$226,0)+1))</f>
        <v>269454358</v>
      </c>
      <c r="I34" cm="1">
        <f t="array" aca="1" ref="I34" ca="1">INDIRECT("Filmes!I"&amp;(MATCH(A34,Filmes!$A$2:$A$226,0)+1))</f>
        <v>30.939373111111109</v>
      </c>
    </row>
    <row r="35" spans="1:9" x14ac:dyDescent="0.3">
      <c r="A35" s="21" t="s">
        <v>218</v>
      </c>
      <c r="B35" cm="1">
        <f t="array" aca="1" ref="B35" ca="1">INDIRECT("Filmes!B"&amp;(MATCH(A35,Filmes!$A$2:$A$226,0)+1))</f>
        <v>2024</v>
      </c>
      <c r="C35" t="str" cm="1">
        <f t="array" aca="1" ref="C35" ca="1">INDIRECT("Filmes!C"&amp;(MATCH(A35,Filmes!$A$2:$A$226,0)+1))</f>
        <v>16</v>
      </c>
      <c r="D35" cm="1">
        <f t="array" aca="1" ref="D35" ca="1">INDIRECT("Filmes!D"&amp;(MATCH(A35,Filmes!$A$2:$A$226,0)+1))</f>
        <v>0.71</v>
      </c>
      <c r="E35" cm="1">
        <f t="array" aca="1" ref="E35" ca="1">INDIRECT("Filmes!E"&amp;(MATCH(A35,Filmes!$A$2:$A$226,0)+1))</f>
        <v>0.76500000000000001</v>
      </c>
      <c r="F35" cm="1">
        <f t="array" aca="1" ref="F35" ca="1">INDIRECT("Filmes!F"&amp;(MATCH(A35,Filmes!$A$2:$A$226,0)+1))</f>
        <v>10000000</v>
      </c>
      <c r="G35" cm="1">
        <f t="array" aca="1" ref="G35" ca="1">INDIRECT("Filmes!G"&amp;(MATCH(A35,Filmes!$A$2:$A$226,0)+1))</f>
        <v>34578510</v>
      </c>
      <c r="H35" cm="1">
        <f t="array" aca="1" ref="H35" ca="1">INDIRECT("Filmes!H"&amp;(MATCH(A35,Filmes!$A$2:$A$226,0)+1))</f>
        <v>24578510</v>
      </c>
      <c r="I35" cm="1">
        <f t="array" aca="1" ref="I35" ca="1">INDIRECT("Filmes!I"&amp;(MATCH(A35,Filmes!$A$2:$A$226,0)+1))</f>
        <v>3.4578509999999998</v>
      </c>
    </row>
    <row r="36" spans="1:9" x14ac:dyDescent="0.3">
      <c r="A36" s="20" t="s">
        <v>98</v>
      </c>
      <c r="B36" cm="1">
        <f t="array" aca="1" ref="B36" ca="1">INDIRECT("Filmes!B"&amp;(MATCH(A36,Filmes!$A$2:$A$226,0)+1))</f>
        <v>2013</v>
      </c>
      <c r="C36" t="str" cm="1">
        <f t="array" aca="1" ref="C36" ca="1">INDIRECT("Filmes!C"&amp;(MATCH(A36,Filmes!$A$2:$A$226,0)+1))</f>
        <v>12</v>
      </c>
      <c r="D36" cm="1">
        <f t="array" aca="1" ref="D36" ca="1">INDIRECT("Filmes!D"&amp;(MATCH(A36,Filmes!$A$2:$A$226,0)+1))</f>
        <v>0.72</v>
      </c>
      <c r="E36" cm="1">
        <f t="array" aca="1" ref="E36" ca="1">INDIRECT("Filmes!E"&amp;(MATCH(A36,Filmes!$A$2:$A$226,0)+1))</f>
        <v>0.87999999999999989</v>
      </c>
      <c r="F36" cm="1">
        <f t="array" aca="1" ref="F36" ca="1">INDIRECT("Filmes!F"&amp;(MATCH(A36,Filmes!$A$2:$A$226,0)+1))</f>
        <v>105000000</v>
      </c>
      <c r="G36" cm="1">
        <f t="array" aca="1" ref="G36" ca="1">INDIRECT("Filmes!G"&amp;(MATCH(A36,Filmes!$A$2:$A$226,0)+1))</f>
        <v>723192705</v>
      </c>
      <c r="H36" cm="1">
        <f t="array" aca="1" ref="H36" ca="1">INDIRECT("Filmes!H"&amp;(MATCH(A36,Filmes!$A$2:$A$226,0)+1))</f>
        <v>618192705</v>
      </c>
      <c r="I36" cm="1">
        <f t="array" aca="1" ref="I36" ca="1">INDIRECT("Filmes!I"&amp;(MATCH(A36,Filmes!$A$2:$A$226,0)+1))</f>
        <v>6.887549571428571</v>
      </c>
    </row>
    <row r="37" spans="1:9" x14ac:dyDescent="0.3">
      <c r="A37" s="21" t="s">
        <v>133</v>
      </c>
      <c r="B37" cm="1">
        <f t="array" aca="1" ref="B37" ca="1">INDIRECT("Filmes!B"&amp;(MATCH(A37,Filmes!$A$2:$A$226,0)+1))</f>
        <v>2018</v>
      </c>
      <c r="C37" t="str" cm="1">
        <f t="array" aca="1" ref="C37" ca="1">INDIRECT("Filmes!C"&amp;(MATCH(A37,Filmes!$A$2:$A$226,0)+1))</f>
        <v>16</v>
      </c>
      <c r="D37" cm="1">
        <f t="array" aca="1" ref="D37" ca="1">INDIRECT("Filmes!D"&amp;(MATCH(A37,Filmes!$A$2:$A$226,0)+1))</f>
        <v>0.66</v>
      </c>
      <c r="E37" cm="1">
        <f t="array" aca="1" ref="E37" ca="1">INDIRECT("Filmes!E"&amp;(MATCH(A37,Filmes!$A$2:$A$226,0)+1))</f>
        <v>0.75</v>
      </c>
      <c r="F37" cm="1">
        <f t="array" aca="1" ref="F37" ca="1">INDIRECT("Filmes!F"&amp;(MATCH(A37,Filmes!$A$2:$A$226,0)+1))</f>
        <v>10000000</v>
      </c>
      <c r="G37" cm="1">
        <f t="array" aca="1" ref="G37" ca="1">INDIRECT("Filmes!G"&amp;(MATCH(A37,Filmes!$A$2:$A$226,0)+1))</f>
        <v>259900000</v>
      </c>
      <c r="H37" cm="1">
        <f t="array" aca="1" ref="H37" ca="1">INDIRECT("Filmes!H"&amp;(MATCH(A37,Filmes!$A$2:$A$226,0)+1))</f>
        <v>249900000</v>
      </c>
      <c r="I37" cm="1">
        <f t="array" aca="1" ref="I37" ca="1">INDIRECT("Filmes!I"&amp;(MATCH(A37,Filmes!$A$2:$A$226,0)+1))</f>
        <v>25.99</v>
      </c>
    </row>
    <row r="38" spans="1:9" x14ac:dyDescent="0.3">
      <c r="A38" s="20" t="s">
        <v>30</v>
      </c>
      <c r="B38" cm="1">
        <f t="array" aca="1" ref="B38" ca="1">INDIRECT("Filmes!B"&amp;(MATCH(A38,Filmes!$A$2:$A$226,0)+1))</f>
        <v>2024</v>
      </c>
      <c r="C38" t="str" cm="1">
        <f t="array" aca="1" ref="C38" ca="1">INDIRECT("Filmes!C"&amp;(MATCH(A38,Filmes!$A$2:$A$226,0)+1))</f>
        <v>18</v>
      </c>
      <c r="D38" cm="1">
        <f t="array" aca="1" ref="D38" ca="1">INDIRECT("Filmes!D"&amp;(MATCH(A38,Filmes!$A$2:$A$226,0)+1))</f>
        <v>0.63</v>
      </c>
      <c r="E38" cm="1">
        <f t="array" aca="1" ref="E38" ca="1">INDIRECT("Filmes!E"&amp;(MATCH(A38,Filmes!$A$2:$A$226,0)+1))</f>
        <v>0.79</v>
      </c>
      <c r="F38" cm="1">
        <f t="array" aca="1" ref="F38" ca="1">INDIRECT("Filmes!F"&amp;(MATCH(A38,Filmes!$A$2:$A$226,0)+1))</f>
        <v>9000000</v>
      </c>
      <c r="G38" cm="1">
        <f t="array" aca="1" ref="G38" ca="1">INDIRECT("Filmes!G"&amp;(MATCH(A38,Filmes!$A$2:$A$226,0)+1))</f>
        <v>22314913</v>
      </c>
      <c r="H38" cm="1">
        <f t="array" aca="1" ref="H38" ca="1">INDIRECT("Filmes!H"&amp;(MATCH(A38,Filmes!$A$2:$A$226,0)+1))</f>
        <v>13314913</v>
      </c>
      <c r="I38" cm="1">
        <f t="array" aca="1" ref="I38" ca="1">INDIRECT("Filmes!I"&amp;(MATCH(A38,Filmes!$A$2:$A$226,0)+1))</f>
        <v>2.4794347777777777</v>
      </c>
    </row>
    <row r="39" spans="1:9" x14ac:dyDescent="0.3">
      <c r="A39" s="21" t="s">
        <v>144</v>
      </c>
      <c r="B39" cm="1">
        <f t="array" aca="1" ref="B39" ca="1">INDIRECT("Filmes!B"&amp;(MATCH(A39,Filmes!$A$2:$A$226,0)+1))</f>
        <v>2024</v>
      </c>
      <c r="C39" t="str" cm="1">
        <f t="array" aca="1" ref="C39" ca="1">INDIRECT("Filmes!C"&amp;(MATCH(A39,Filmes!$A$2:$A$226,0)+1))</f>
        <v>12</v>
      </c>
      <c r="D39" cm="1">
        <f t="array" aca="1" ref="D39" ca="1">INDIRECT("Filmes!D"&amp;(MATCH(A39,Filmes!$A$2:$A$226,0)+1))</f>
        <v>0.63</v>
      </c>
      <c r="E39" cm="1">
        <f t="array" aca="1" ref="E39" ca="1">INDIRECT("Filmes!E"&amp;(MATCH(A39,Filmes!$A$2:$A$226,0)+1))</f>
        <v>0.7</v>
      </c>
      <c r="F39" cm="1">
        <f t="array" aca="1" ref="F39" ca="1">INDIRECT("Filmes!F"&amp;(MATCH(A39,Filmes!$A$2:$A$226,0)+1))</f>
        <v>13000000</v>
      </c>
      <c r="G39" cm="1">
        <f t="array" aca="1" ref="G39" ca="1">INDIRECT("Filmes!G"&amp;(MATCH(A39,Filmes!$A$2:$A$226,0)+1))</f>
        <v>39010693</v>
      </c>
      <c r="H39" cm="1">
        <f t="array" aca="1" ref="H39" ca="1">INDIRECT("Filmes!H"&amp;(MATCH(A39,Filmes!$A$2:$A$226,0)+1))</f>
        <v>26010693</v>
      </c>
      <c r="I39" cm="1">
        <f t="array" aca="1" ref="I39" ca="1">INDIRECT("Filmes!I"&amp;(MATCH(A39,Filmes!$A$2:$A$226,0)+1))</f>
        <v>3.0008225384615383</v>
      </c>
    </row>
    <row r="40" spans="1:9" x14ac:dyDescent="0.3">
      <c r="A40" s="20" t="s">
        <v>198</v>
      </c>
      <c r="B40" cm="1">
        <f t="array" aca="1" ref="B40" ca="1">INDIRECT("Filmes!B"&amp;(MATCH(A40,Filmes!$A$2:$A$226,0)+1))</f>
        <v>2013</v>
      </c>
      <c r="C40" t="str" cm="1">
        <f t="array" aca="1" ref="C40" ca="1">INDIRECT("Filmes!C"&amp;(MATCH(A40,Filmes!$A$2:$A$226,0)+1))</f>
        <v>14</v>
      </c>
      <c r="D40" cm="1">
        <f t="array" aca="1" ref="D40" ca="1">INDIRECT("Filmes!D"&amp;(MATCH(A40,Filmes!$A$2:$A$226,0)+1))</f>
        <v>0.75</v>
      </c>
      <c r="E40" cm="1">
        <f t="array" aca="1" ref="E40" ca="1">INDIRECT("Filmes!E"&amp;(MATCH(A40,Filmes!$A$2:$A$226,0)+1))</f>
        <v>0.77000000000000013</v>
      </c>
      <c r="F40" cm="1">
        <f t="array" aca="1" ref="F40" ca="1">INDIRECT("Filmes!F"&amp;(MATCH(A40,Filmes!$A$2:$A$226,0)+1))</f>
        <v>13000000</v>
      </c>
      <c r="G40" cm="1">
        <f t="array" aca="1" ref="G40" ca="1">INDIRECT("Filmes!G"&amp;(MATCH(A40,Filmes!$A$2:$A$226,0)+1))</f>
        <v>320400000</v>
      </c>
      <c r="H40" cm="1">
        <f t="array" aca="1" ref="H40" ca="1">INDIRECT("Filmes!H"&amp;(MATCH(A40,Filmes!$A$2:$A$226,0)+1))</f>
        <v>307400000</v>
      </c>
      <c r="I40" cm="1">
        <f t="array" aca="1" ref="I40" ca="1">INDIRECT("Filmes!I"&amp;(MATCH(A40,Filmes!$A$2:$A$226,0)+1))</f>
        <v>24.646153846153847</v>
      </c>
    </row>
    <row r="41" spans="1:9" x14ac:dyDescent="0.3">
      <c r="A41" s="21" t="s">
        <v>201</v>
      </c>
      <c r="B41" cm="1">
        <f t="array" aca="1" ref="B41" ca="1">INDIRECT("Filmes!B"&amp;(MATCH(A41,Filmes!$A$2:$A$226,0)+1))</f>
        <v>2021</v>
      </c>
      <c r="C41" t="str" cm="1">
        <f t="array" aca="1" ref="C41" ca="1">INDIRECT("Filmes!C"&amp;(MATCH(A41,Filmes!$A$2:$A$226,0)+1))</f>
        <v>14</v>
      </c>
      <c r="D41" cm="1">
        <f t="array" aca="1" ref="D41" ca="1">INDIRECT("Filmes!D"&amp;(MATCH(A41,Filmes!$A$2:$A$226,0)+1))</f>
        <v>0.74</v>
      </c>
      <c r="E41" cm="1">
        <f t="array" aca="1" ref="E41" ca="1">INDIRECT("Filmes!E"&amp;(MATCH(A41,Filmes!$A$2:$A$226,0)+1))</f>
        <v>0.66</v>
      </c>
      <c r="F41" cm="1">
        <f t="array" aca="1" ref="F41" ca="1">INDIRECT("Filmes!F"&amp;(MATCH(A41,Filmes!$A$2:$A$226,0)+1))</f>
        <v>39000000</v>
      </c>
      <c r="G41" cm="1">
        <f t="array" aca="1" ref="G41" ca="1">INDIRECT("Filmes!G"&amp;(MATCH(A41,Filmes!$A$2:$A$226,0)+1))</f>
        <v>206400000</v>
      </c>
      <c r="H41" cm="1">
        <f t="array" aca="1" ref="H41" ca="1">INDIRECT("Filmes!H"&amp;(MATCH(A41,Filmes!$A$2:$A$226,0)+1))</f>
        <v>167400000</v>
      </c>
      <c r="I41" cm="1">
        <f t="array" aca="1" ref="I41" ca="1">INDIRECT("Filmes!I"&amp;(MATCH(A41,Filmes!$A$2:$A$226,0)+1))</f>
        <v>5.2923076923076922</v>
      </c>
    </row>
    <row r="42" spans="1:9" x14ac:dyDescent="0.3">
      <c r="A42" s="20" t="s">
        <v>209</v>
      </c>
      <c r="B42" cm="1">
        <f t="array" aca="1" ref="B42" ca="1">INDIRECT("Filmes!B"&amp;(MATCH(A42,Filmes!$A$2:$A$226,0)+1))</f>
        <v>2023</v>
      </c>
      <c r="C42" t="str" cm="1">
        <f t="array" aca="1" ref="C42" ca="1">INDIRECT("Filmes!C"&amp;(MATCH(A42,Filmes!$A$2:$A$226,0)+1))</f>
        <v>18</v>
      </c>
      <c r="D42" cm="1">
        <f t="array" aca="1" ref="D42" ca="1">INDIRECT("Filmes!D"&amp;(MATCH(A42,Filmes!$A$2:$A$226,0)+1))</f>
        <v>0.73</v>
      </c>
      <c r="E42" cm="1">
        <f t="array" aca="1" ref="E42" ca="1">INDIRECT("Filmes!E"&amp;(MATCH(A42,Filmes!$A$2:$A$226,0)+1))</f>
        <v>0.8</v>
      </c>
      <c r="F42" cm="1">
        <f t="array" aca="1" ref="F42" ca="1">INDIRECT("Filmes!F"&amp;(MATCH(A42,Filmes!$A$2:$A$226,0)+1))</f>
        <v>13000000</v>
      </c>
      <c r="G42" cm="1">
        <f t="array" aca="1" ref="G42" ca="1">INDIRECT("Filmes!G"&amp;(MATCH(A42,Filmes!$A$2:$A$226,0)+1))</f>
        <v>111823047</v>
      </c>
      <c r="H42" cm="1">
        <f t="array" aca="1" ref="H42" ca="1">INDIRECT("Filmes!H"&amp;(MATCH(A42,Filmes!$A$2:$A$226,0)+1))</f>
        <v>98823047</v>
      </c>
      <c r="I42" cm="1">
        <f t="array" aca="1" ref="I42" ca="1">INDIRECT("Filmes!I"&amp;(MATCH(A42,Filmes!$A$2:$A$226,0)+1))</f>
        <v>8.6017728461538461</v>
      </c>
    </row>
    <row r="43" spans="1:9" x14ac:dyDescent="0.3">
      <c r="A43" s="21" t="s">
        <v>73</v>
      </c>
      <c r="B43" cm="1">
        <f t="array" aca="1" ref="B43" ca="1">INDIRECT("Filmes!B"&amp;(MATCH(A43,Filmes!$A$2:$A$226,0)+1))</f>
        <v>2023</v>
      </c>
      <c r="C43" t="str" cm="1">
        <f t="array" aca="1" ref="C43" ca="1">INDIRECT("Filmes!C"&amp;(MATCH(A43,Filmes!$A$2:$A$226,0)+1))</f>
        <v>16</v>
      </c>
      <c r="D43" cm="1">
        <f t="array" aca="1" ref="D43" ca="1">INDIRECT("Filmes!D"&amp;(MATCH(A43,Filmes!$A$2:$A$226,0)+1))</f>
        <v>0.77</v>
      </c>
      <c r="E43" cm="1">
        <f t="array" aca="1" ref="E43" ca="1">INDIRECT("Filmes!E"&amp;(MATCH(A43,Filmes!$A$2:$A$226,0)+1))</f>
        <v>0.65999999999999992</v>
      </c>
      <c r="F43" cm="1">
        <f t="array" aca="1" ref="F43" ca="1">INDIRECT("Filmes!F"&amp;(MATCH(A43,Filmes!$A$2:$A$226,0)+1))</f>
        <v>90000000</v>
      </c>
      <c r="G43" cm="1">
        <f t="array" aca="1" ref="G43" ca="1">INDIRECT("Filmes!G"&amp;(MATCH(A43,Filmes!$A$2:$A$226,0)+1))</f>
        <v>440157245</v>
      </c>
      <c r="H43" cm="1">
        <f t="array" aca="1" ref="H43" ca="1">INDIRECT("Filmes!H"&amp;(MATCH(A43,Filmes!$A$2:$A$226,0)+1))</f>
        <v>350157245</v>
      </c>
      <c r="I43" cm="1">
        <f t="array" aca="1" ref="I43" ca="1">INDIRECT("Filmes!I"&amp;(MATCH(A43,Filmes!$A$2:$A$226,0)+1))</f>
        <v>4.8906360555555555</v>
      </c>
    </row>
    <row r="44" spans="1:9" x14ac:dyDescent="0.3">
      <c r="A44" s="20" t="s">
        <v>204</v>
      </c>
      <c r="B44" cm="1">
        <f t="array" aca="1" ref="B44" ca="1">INDIRECT("Filmes!B"&amp;(MATCH(A44,Filmes!$A$2:$A$226,0)+1))</f>
        <v>2018</v>
      </c>
      <c r="C44" t="str" cm="1">
        <f t="array" aca="1" ref="C44" ca="1">INDIRECT("Filmes!C"&amp;(MATCH(A44,Filmes!$A$2:$A$226,0)+1))</f>
        <v>12</v>
      </c>
      <c r="D44" cm="1">
        <f t="array" aca="1" ref="D44" ca="1">INDIRECT("Filmes!D"&amp;(MATCH(A44,Filmes!$A$2:$A$226,0)+1))</f>
        <v>0.65</v>
      </c>
      <c r="E44" cm="1">
        <f t="array" aca="1" ref="E44" ca="1">INDIRECT("Filmes!E"&amp;(MATCH(A44,Filmes!$A$2:$A$226,0)+1))</f>
        <v>0.6</v>
      </c>
      <c r="F44" cm="1">
        <f t="array" aca="1" ref="F44" ca="1">INDIRECT("Filmes!F"&amp;(MATCH(A44,Filmes!$A$2:$A$226,0)+1))</f>
        <v>170000000</v>
      </c>
      <c r="G44" cm="1">
        <f t="array" aca="1" ref="G44" ca="1">INDIRECT("Filmes!G"&amp;(MATCH(A44,Filmes!$A$2:$A$226,0)+1))</f>
        <v>1310466296</v>
      </c>
      <c r="H44" cm="1">
        <f t="array" aca="1" ref="H44" ca="1">INDIRECT("Filmes!H"&amp;(MATCH(A44,Filmes!$A$2:$A$226,0)+1))</f>
        <v>1140466296</v>
      </c>
      <c r="I44" cm="1">
        <f t="array" aca="1" ref="I44" ca="1">INDIRECT("Filmes!I"&amp;(MATCH(A44,Filmes!$A$2:$A$226,0)+1))</f>
        <v>7.708625270588235</v>
      </c>
    </row>
    <row r="45" spans="1:9" x14ac:dyDescent="0.3">
      <c r="A45" s="21" t="s">
        <v>102</v>
      </c>
      <c r="B45" cm="1">
        <f t="array" aca="1" ref="B45" ca="1">INDIRECT("Filmes!B"&amp;(MATCH(A45,Filmes!$A$2:$A$226,0)+1))</f>
        <v>2014</v>
      </c>
      <c r="C45" t="str" cm="1">
        <f t="array" aca="1" ref="C45" ca="1">INDIRECT("Filmes!C"&amp;(MATCH(A45,Filmes!$A$2:$A$226,0)+1))</f>
        <v>14</v>
      </c>
      <c r="D45" cm="1">
        <f t="array" aca="1" ref="D45" ca="1">INDIRECT("Filmes!D"&amp;(MATCH(A45,Filmes!$A$2:$A$226,0)+1))</f>
        <v>0.72</v>
      </c>
      <c r="E45" cm="1">
        <f t="array" aca="1" ref="E45" ca="1">INDIRECT("Filmes!E"&amp;(MATCH(A45,Filmes!$A$2:$A$226,0)+1))</f>
        <v>0.78</v>
      </c>
      <c r="F45" cm="1">
        <f t="array" aca="1" ref="F45" ca="1">INDIRECT("Filmes!F"&amp;(MATCH(A45,Filmes!$A$2:$A$226,0)+1))</f>
        <v>34000000</v>
      </c>
      <c r="G45" cm="1">
        <f t="array" aca="1" ref="G45" ca="1">INDIRECT("Filmes!G"&amp;(MATCH(A45,Filmes!$A$2:$A$226,0)+1))</f>
        <v>348319861</v>
      </c>
      <c r="H45" cm="1">
        <f t="array" aca="1" ref="H45" ca="1">INDIRECT("Filmes!H"&amp;(MATCH(A45,Filmes!$A$2:$A$226,0)+1))</f>
        <v>314319861</v>
      </c>
      <c r="I45" cm="1">
        <f t="array" aca="1" ref="I45" ca="1">INDIRECT("Filmes!I"&amp;(MATCH(A45,Filmes!$A$2:$A$226,0)+1))</f>
        <v>10.244701794117647</v>
      </c>
    </row>
    <row r="46" spans="1:9" x14ac:dyDescent="0.3">
      <c r="A46" s="20" t="s">
        <v>106</v>
      </c>
      <c r="B46" cm="1">
        <f t="array" aca="1" ref="B46" ca="1">INDIRECT("Filmes!B"&amp;(MATCH(A46,Filmes!$A$2:$A$226,0)+1))</f>
        <v>2023</v>
      </c>
      <c r="C46" t="str" cm="1">
        <f t="array" aca="1" ref="C46" ca="1">INDIRECT("Filmes!C"&amp;(MATCH(A46,Filmes!$A$2:$A$226,0)+1))</f>
        <v>12</v>
      </c>
      <c r="D46" cm="1">
        <f t="array" aca="1" ref="D46" ca="1">INDIRECT("Filmes!D"&amp;(MATCH(A46,Filmes!$A$2:$A$226,0)+1))</f>
        <v>0.76</v>
      </c>
      <c r="E46" cm="1">
        <f t="array" aca="1" ref="E46" ca="1">INDIRECT("Filmes!E"&amp;(MATCH(A46,Filmes!$A$2:$A$226,0)+1))</f>
        <v>0.85</v>
      </c>
      <c r="F46" cm="1">
        <f t="array" aca="1" ref="F46" ca="1">INDIRECT("Filmes!F"&amp;(MATCH(A46,Filmes!$A$2:$A$226,0)+1))</f>
        <v>291000000</v>
      </c>
      <c r="G46" cm="1">
        <f t="array" aca="1" ref="G46" ca="1">INDIRECT("Filmes!G"&amp;(MATCH(A46,Filmes!$A$2:$A$226,0)+1))</f>
        <v>567500000</v>
      </c>
      <c r="H46" cm="1">
        <f t="array" aca="1" ref="H46" ca="1">INDIRECT("Filmes!H"&amp;(MATCH(A46,Filmes!$A$2:$A$226,0)+1))</f>
        <v>276500000</v>
      </c>
      <c r="I46" cm="1">
        <f t="array" aca="1" ref="I46" ca="1">INDIRECT("Filmes!I"&amp;(MATCH(A46,Filmes!$A$2:$A$226,0)+1))</f>
        <v>1.9501718213058419</v>
      </c>
    </row>
    <row r="47" spans="1:9" x14ac:dyDescent="0.3">
      <c r="A47" s="21" t="s">
        <v>49</v>
      </c>
      <c r="B47" cm="1">
        <f t="array" aca="1" ref="B47" ca="1">INDIRECT("Filmes!B"&amp;(MATCH(A47,Filmes!$A$2:$A$226,0)+1))</f>
        <v>1984</v>
      </c>
      <c r="C47" t="str" cm="1">
        <f t="array" aca="1" ref="C47" ca="1">INDIRECT("Filmes!C"&amp;(MATCH(A47,Filmes!$A$2:$A$226,0)+1))</f>
        <v>14</v>
      </c>
      <c r="D47" cm="1">
        <f t="array" aca="1" ref="D47" ca="1">INDIRECT("Filmes!D"&amp;(MATCH(A47,Filmes!$A$2:$A$226,0)+1))</f>
        <v>0.77</v>
      </c>
      <c r="E47" cm="1">
        <f t="array" aca="1" ref="E47" ca="1">INDIRECT("Filmes!E"&amp;(MATCH(A47,Filmes!$A$2:$A$226,0)+1))</f>
        <v>0.68999999999999984</v>
      </c>
      <c r="F47" cm="1">
        <f t="array" aca="1" ref="F47" ca="1">INDIRECT("Filmes!F"&amp;(MATCH(A47,Filmes!$A$2:$A$226,0)+1))</f>
        <v>6400000</v>
      </c>
      <c r="G47" cm="1">
        <f t="array" aca="1" ref="G47" ca="1">INDIRECT("Filmes!G"&amp;(MATCH(A47,Filmes!$A$2:$A$226,0)+1))</f>
        <v>78371200</v>
      </c>
      <c r="H47" cm="1">
        <f t="array" aca="1" ref="H47" ca="1">INDIRECT("Filmes!H"&amp;(MATCH(A47,Filmes!$A$2:$A$226,0)+1))</f>
        <v>71971200</v>
      </c>
      <c r="I47" cm="1">
        <f t="array" aca="1" ref="I47" ca="1">INDIRECT("Filmes!I"&amp;(MATCH(A47,Filmes!$A$2:$A$226,0)+1))</f>
        <v>12.2455</v>
      </c>
    </row>
    <row r="48" spans="1:9" x14ac:dyDescent="0.3">
      <c r="A48" s="20" t="s">
        <v>90</v>
      </c>
      <c r="B48" cm="1">
        <f t="array" aca="1" ref="B48" ca="1">INDIRECT("Filmes!B"&amp;(MATCH(A48,Filmes!$A$2:$A$226,0)+1))</f>
        <v>1987</v>
      </c>
      <c r="C48" t="str" cm="1">
        <f t="array" aca="1" ref="C48" ca="1">INDIRECT("Filmes!C"&amp;(MATCH(A48,Filmes!$A$2:$A$226,0)+1))</f>
        <v>16</v>
      </c>
      <c r="D48" cm="1">
        <f t="array" aca="1" ref="D48" ca="1">INDIRECT("Filmes!D"&amp;(MATCH(A48,Filmes!$A$2:$A$226,0)+1))</f>
        <v>0.75</v>
      </c>
      <c r="E48" cm="1">
        <f t="array" aca="1" ref="E48" ca="1">INDIRECT("Filmes!E"&amp;(MATCH(A48,Filmes!$A$2:$A$226,0)+1))</f>
        <v>0.75</v>
      </c>
      <c r="F48" cm="1">
        <f t="array" aca="1" ref="F48" ca="1">INDIRECT("Filmes!F"&amp;(MATCH(A48,Filmes!$A$2:$A$226,0)+1))</f>
        <v>15000000</v>
      </c>
      <c r="G48" cm="1">
        <f t="array" aca="1" ref="G48" ca="1">INDIRECT("Filmes!G"&amp;(MATCH(A48,Filmes!$A$2:$A$226,0)+1))</f>
        <v>98267558</v>
      </c>
      <c r="H48" cm="1">
        <f t="array" aca="1" ref="H48" ca="1">INDIRECT("Filmes!H"&amp;(MATCH(A48,Filmes!$A$2:$A$226,0)+1))</f>
        <v>83267558</v>
      </c>
      <c r="I48" cm="1">
        <f t="array" aca="1" ref="I48" ca="1">INDIRECT("Filmes!I"&amp;(MATCH(A48,Filmes!$A$2:$A$226,0)+1))</f>
        <v>6.551170533333333</v>
      </c>
    </row>
    <row r="49" spans="1:9" x14ac:dyDescent="0.3">
      <c r="A49" s="21" t="s">
        <v>156</v>
      </c>
      <c r="B49" cm="1">
        <f t="array" aca="1" ref="B49" ca="1">INDIRECT("Filmes!B"&amp;(MATCH(A49,Filmes!$A$2:$A$226,0)+1))</f>
        <v>2023</v>
      </c>
      <c r="C49" t="str" cm="1">
        <f t="array" aca="1" ref="C49" ca="1">INDIRECT("Filmes!C"&amp;(MATCH(A49,Filmes!$A$2:$A$226,0)+1))</f>
        <v>18</v>
      </c>
      <c r="D49" cm="1">
        <f t="array" aca="1" ref="D49" ca="1">INDIRECT("Filmes!D"&amp;(MATCH(A49,Filmes!$A$2:$A$226,0)+1))</f>
        <v>0.73</v>
      </c>
      <c r="E49" cm="1">
        <f t="array" aca="1" ref="E49" ca="1">INDIRECT("Filmes!E"&amp;(MATCH(A49,Filmes!$A$2:$A$226,0)+1))</f>
        <v>0.8222222222222223</v>
      </c>
      <c r="F49" cm="1">
        <f t="array" aca="1" ref="F49" ca="1">INDIRECT("Filmes!F"&amp;(MATCH(A49,Filmes!$A$2:$A$226,0)+1))</f>
        <v>70000000</v>
      </c>
      <c r="G49" cm="1">
        <f t="array" aca="1" ref="G49" ca="1">INDIRECT("Filmes!G"&amp;(MATCH(A49,Filmes!$A$2:$A$226,0)+1))</f>
        <v>190000000</v>
      </c>
      <c r="H49" cm="1">
        <f t="array" aca="1" ref="H49" ca="1">INDIRECT("Filmes!H"&amp;(MATCH(A49,Filmes!$A$2:$A$226,0)+1))</f>
        <v>120000000</v>
      </c>
      <c r="I49" cm="1">
        <f t="array" aca="1" ref="I49" ca="1">INDIRECT("Filmes!I"&amp;(MATCH(A49,Filmes!$A$2:$A$226,0)+1))</f>
        <v>2.7142857142857144</v>
      </c>
    </row>
    <row r="50" spans="1:9" x14ac:dyDescent="0.3">
      <c r="A50" s="20" t="s">
        <v>212</v>
      </c>
      <c r="B50" cm="1">
        <f t="array" aca="1" ref="B50" ca="1">INDIRECT("Filmes!B"&amp;(MATCH(A50,Filmes!$A$2:$A$226,0)+1))</f>
        <v>1989</v>
      </c>
      <c r="C50" t="str" cm="1">
        <f t="array" aca="1" ref="C50" ca="1">INDIRECT("Filmes!C"&amp;(MATCH(A50,Filmes!$A$2:$A$226,0)+1))</f>
        <v>L</v>
      </c>
      <c r="D50" cm="1">
        <f t="array" aca="1" ref="D50" ca="1">INDIRECT("Filmes!D"&amp;(MATCH(A50,Filmes!$A$2:$A$226,0)+1))</f>
        <v>0.73</v>
      </c>
      <c r="E50" cm="1">
        <f t="array" aca="1" ref="E50" ca="1">INDIRECT("Filmes!E"&amp;(MATCH(A50,Filmes!$A$2:$A$226,0)+1))</f>
        <v>0.69999999999999984</v>
      </c>
      <c r="F50" cm="1">
        <f t="array" aca="1" ref="F50" ca="1">INDIRECT("Filmes!F"&amp;(MATCH(A50,Filmes!$A$2:$A$226,0)+1))</f>
        <v>70000000</v>
      </c>
      <c r="G50" cm="1">
        <f t="array" aca="1" ref="G50" ca="1">INDIRECT("Filmes!G"&amp;(MATCH(A50,Filmes!$A$2:$A$226,0)+1))</f>
        <v>90000098</v>
      </c>
      <c r="H50" cm="1">
        <f t="array" aca="1" ref="H50" ca="1">INDIRECT("Filmes!H"&amp;(MATCH(A50,Filmes!$A$2:$A$226,0)+1))</f>
        <v>20000098</v>
      </c>
      <c r="I50" cm="1">
        <f t="array" aca="1" ref="I50" ca="1">INDIRECT("Filmes!I"&amp;(MATCH(A50,Filmes!$A$2:$A$226,0)+1))</f>
        <v>1.2857156857142857</v>
      </c>
    </row>
    <row r="51" spans="1:9" x14ac:dyDescent="0.3">
      <c r="A51" s="21" t="s">
        <v>172</v>
      </c>
      <c r="B51" cm="1">
        <f t="array" aca="1" ref="B51" ca="1">INDIRECT("Filmes!B"&amp;(MATCH(A51,Filmes!$A$2:$A$226,0)+1))</f>
        <v>2012</v>
      </c>
      <c r="C51" t="str" cm="1">
        <f t="array" aca="1" ref="C51" ca="1">INDIRECT("Filmes!C"&amp;(MATCH(A51,Filmes!$A$2:$A$226,0)+1))</f>
        <v>14</v>
      </c>
      <c r="D51" cm="1">
        <f t="array" aca="1" ref="D51" ca="1">INDIRECT("Filmes!D"&amp;(MATCH(A51,Filmes!$A$2:$A$226,0)+1))</f>
        <v>0.6</v>
      </c>
      <c r="E51" cm="1">
        <f t="array" aca="1" ref="E51" ca="1">INDIRECT("Filmes!E"&amp;(MATCH(A51,Filmes!$A$2:$A$226,0)+1))</f>
        <v>0.8</v>
      </c>
      <c r="F51" cm="1">
        <f t="array" aca="1" ref="F51" ca="1">INDIRECT("Filmes!F"&amp;(MATCH(A51,Filmes!$A$2:$A$226,0)+1))</f>
        <v>125000000</v>
      </c>
      <c r="G51" cm="1">
        <f t="array" aca="1" ref="G51" ca="1">INDIRECT("Filmes!G"&amp;(MATCH(A51,Filmes!$A$2:$A$226,0)+1))</f>
        <v>198800000</v>
      </c>
      <c r="H51" cm="1">
        <f t="array" aca="1" ref="H51" ca="1">INDIRECT("Filmes!H"&amp;(MATCH(A51,Filmes!$A$2:$A$226,0)+1))</f>
        <v>73800000</v>
      </c>
      <c r="I51" cm="1">
        <f t="array" aca="1" ref="I51" ca="1">INDIRECT("Filmes!I"&amp;(MATCH(A51,Filmes!$A$2:$A$226,0)+1))</f>
        <v>1.5904</v>
      </c>
    </row>
    <row r="52" spans="1:9" x14ac:dyDescent="0.3">
      <c r="A52" s="20" t="s">
        <v>33</v>
      </c>
      <c r="B52" cm="1">
        <f t="array" aca="1" ref="B52" ca="1">INDIRECT("Filmes!B"&amp;(MATCH(A52,Filmes!$A$2:$A$226,0)+1))</f>
        <v>1995</v>
      </c>
      <c r="C52" t="str" cm="1">
        <f t="array" aca="1" ref="C52" ca="1">INDIRECT("Filmes!C"&amp;(MATCH(A52,Filmes!$A$2:$A$226,0)+1))</f>
        <v>16</v>
      </c>
      <c r="D52" cm="1">
        <f t="array" aca="1" ref="D52" ca="1">INDIRECT("Filmes!D"&amp;(MATCH(A52,Filmes!$A$2:$A$226,0)+1))</f>
        <v>0.68</v>
      </c>
      <c r="E52" cm="1">
        <f t="array" aca="1" ref="E52" ca="1">INDIRECT("Filmes!E"&amp;(MATCH(A52,Filmes!$A$2:$A$226,0)+1))</f>
        <v>0.74285714285714288</v>
      </c>
      <c r="F52" cm="1">
        <f t="array" aca="1" ref="F52" ca="1">INDIRECT("Filmes!F"&amp;(MATCH(A52,Filmes!$A$2:$A$226,0)+1))</f>
        <v>19000000</v>
      </c>
      <c r="G52" cm="1">
        <f t="array" aca="1" ref="G52" ca="1">INDIRECT("Filmes!G"&amp;(MATCH(A52,Filmes!$A$2:$A$226,0)+1))</f>
        <v>141407024</v>
      </c>
      <c r="H52" cm="1">
        <f t="array" aca="1" ref="H52" ca="1">INDIRECT("Filmes!H"&amp;(MATCH(A52,Filmes!$A$2:$A$226,0)+1))</f>
        <v>122407024</v>
      </c>
      <c r="I52" cm="1">
        <f t="array" aca="1" ref="I52" ca="1">INDIRECT("Filmes!I"&amp;(MATCH(A52,Filmes!$A$2:$A$226,0)+1))</f>
        <v>7.4424749473684209</v>
      </c>
    </row>
    <row r="53" spans="1:9" x14ac:dyDescent="0.3">
      <c r="A53" s="21" t="s">
        <v>134</v>
      </c>
      <c r="B53" cm="1">
        <f t="array" aca="1" ref="B53" ca="1">INDIRECT("Filmes!B"&amp;(MATCH(A53,Filmes!$A$2:$A$226,0)+1))</f>
        <v>2023</v>
      </c>
      <c r="C53" t="str" cm="1">
        <f t="array" aca="1" ref="C53" ca="1">INDIRECT("Filmes!C"&amp;(MATCH(A53,Filmes!$A$2:$A$226,0)+1))</f>
        <v>18</v>
      </c>
      <c r="D53" cm="1">
        <f t="array" aca="1" ref="D53" ca="1">INDIRECT("Filmes!D"&amp;(MATCH(A53,Filmes!$A$2:$A$226,0)+1))</f>
        <v>0.63</v>
      </c>
      <c r="E53" cm="1">
        <f t="array" aca="1" ref="E53" ca="1">INDIRECT("Filmes!E"&amp;(MATCH(A53,Filmes!$A$2:$A$226,0)+1))</f>
        <v>0.84000000000000008</v>
      </c>
      <c r="F53" cm="1">
        <f t="array" aca="1" ref="F53" ca="1">INDIRECT("Filmes!F"&amp;(MATCH(A53,Filmes!$A$2:$A$226,0)+1))</f>
        <v>100000000</v>
      </c>
      <c r="G53" cm="1">
        <f t="array" aca="1" ref="G53" ca="1">INDIRECT("Filmes!G"&amp;(MATCH(A53,Filmes!$A$2:$A$226,0)+1))</f>
        <v>58000000</v>
      </c>
      <c r="H53" cm="1">
        <f t="array" aca="1" ref="H53" ca="1">INDIRECT("Filmes!H"&amp;(MATCH(A53,Filmes!$A$2:$A$226,0)+1))</f>
        <v>-42000000</v>
      </c>
      <c r="I53" cm="1">
        <f t="array" aca="1" ref="I53" ca="1">INDIRECT("Filmes!I"&amp;(MATCH(A53,Filmes!$A$2:$A$226,0)+1))</f>
        <v>0.57999999999999996</v>
      </c>
    </row>
    <row r="54" spans="1:9" x14ac:dyDescent="0.3">
      <c r="A54" s="20" t="s">
        <v>220</v>
      </c>
      <c r="B54" cm="1">
        <f t="array" aca="1" ref="B54" ca="1">INDIRECT("Filmes!B"&amp;(MATCH(A54,Filmes!$A$2:$A$226,0)+1))</f>
        <v>2011</v>
      </c>
      <c r="C54" t="str" cm="1">
        <f t="array" aca="1" ref="C54" ca="1">INDIRECT("Filmes!C"&amp;(MATCH(A54,Filmes!$A$2:$A$226,0)+1))</f>
        <v>12</v>
      </c>
      <c r="D54" cm="1">
        <f t="array" aca="1" ref="D54" ca="1">INDIRECT("Filmes!D"&amp;(MATCH(A54,Filmes!$A$2:$A$226,0)+1))</f>
        <v>0.73</v>
      </c>
      <c r="E54" cm="1">
        <f t="array" aca="1" ref="E54" ca="1">INDIRECT("Filmes!E"&amp;(MATCH(A54,Filmes!$A$2:$A$226,0)+1))</f>
        <v>0.80000000000000016</v>
      </c>
      <c r="F54" cm="1">
        <f t="array" aca="1" ref="F54" ca="1">INDIRECT("Filmes!F"&amp;(MATCH(A54,Filmes!$A$2:$A$226,0)+1))</f>
        <v>93000000</v>
      </c>
      <c r="G54" cm="1">
        <f t="array" aca="1" ref="G54" ca="1">INDIRECT("Filmes!G"&amp;(MATCH(A54,Filmes!$A$2:$A$226,0)+1))</f>
        <v>481800873</v>
      </c>
      <c r="H54" cm="1">
        <f t="array" aca="1" ref="H54" ca="1">INDIRECT("Filmes!H"&amp;(MATCH(A54,Filmes!$A$2:$A$226,0)+1))</f>
        <v>388800873</v>
      </c>
      <c r="I54" cm="1">
        <f t="array" aca="1" ref="I54" ca="1">INDIRECT("Filmes!I"&amp;(MATCH(A54,Filmes!$A$2:$A$226,0)+1))</f>
        <v>5.1806545483870972</v>
      </c>
    </row>
    <row r="55" spans="1:9" x14ac:dyDescent="0.3">
      <c r="A55" s="21" t="s">
        <v>85</v>
      </c>
      <c r="B55" cm="1">
        <f t="array" aca="1" ref="B55" ca="1">INDIRECT("Filmes!B"&amp;(MATCH(A55,Filmes!$A$2:$A$226,0)+1))</f>
        <v>2014</v>
      </c>
      <c r="C55" t="str" cm="1">
        <f t="array" aca="1" ref="C55" ca="1">INDIRECT("Filmes!C"&amp;(MATCH(A55,Filmes!$A$2:$A$226,0)+1))</f>
        <v>PG-13</v>
      </c>
      <c r="D55" cm="1">
        <f t="array" aca="1" ref="D55" ca="1">INDIRECT("Filmes!D"&amp;(MATCH(A55,Filmes!$A$2:$A$226,0)+1))</f>
        <v>0.73</v>
      </c>
      <c r="E55" cm="1">
        <f t="array" aca="1" ref="E55" ca="1">INDIRECT("Filmes!E"&amp;(MATCH(A55,Filmes!$A$2:$A$226,0)+1))</f>
        <v>0.77500000000000013</v>
      </c>
      <c r="F55" cm="1">
        <f t="array" aca="1" ref="F55" ca="1">INDIRECT("Filmes!F"&amp;(MATCH(A55,Filmes!$A$2:$A$226,0)+1))</f>
        <v>170000000</v>
      </c>
      <c r="G55" cm="1">
        <f t="array" aca="1" ref="G55" ca="1">INDIRECT("Filmes!G"&amp;(MATCH(A55,Filmes!$A$2:$A$226,0)+1))</f>
        <v>710644566</v>
      </c>
      <c r="H55" cm="1">
        <f t="array" aca="1" ref="H55" ca="1">INDIRECT("Filmes!H"&amp;(MATCH(A55,Filmes!$A$2:$A$226,0)+1))</f>
        <v>540644566</v>
      </c>
      <c r="I55" cm="1">
        <f t="array" aca="1" ref="I55" ca="1">INDIRECT("Filmes!I"&amp;(MATCH(A55,Filmes!$A$2:$A$226,0)+1))</f>
        <v>4.1802621529411761</v>
      </c>
    </row>
    <row r="56" spans="1:9" x14ac:dyDescent="0.3">
      <c r="A56" s="20" t="s">
        <v>74</v>
      </c>
      <c r="B56" cm="1">
        <f t="array" aca="1" ref="B56" ca="1">INDIRECT("Filmes!B"&amp;(MATCH(A56,Filmes!$A$2:$A$226,0)+1))</f>
        <v>1994</v>
      </c>
      <c r="C56" t="str" cm="1">
        <f t="array" aca="1" ref="C56" ca="1">INDIRECT("Filmes!C"&amp;(MATCH(A56,Filmes!$A$2:$A$226,0)+1))</f>
        <v>18</v>
      </c>
      <c r="D56" cm="1">
        <f t="array" aca="1" ref="D56" ca="1">INDIRECT("Filmes!D"&amp;(MATCH(A56,Filmes!$A$2:$A$226,0)+1))</f>
        <v>0.85</v>
      </c>
      <c r="E56" cm="1">
        <f t="array" aca="1" ref="E56" ca="1">INDIRECT("Filmes!E"&amp;(MATCH(A56,Filmes!$A$2:$A$226,0)+1))</f>
        <v>0.62999999999999989</v>
      </c>
      <c r="F56" cm="1">
        <f t="array" aca="1" ref="F56" ca="1">INDIRECT("Filmes!F"&amp;(MATCH(A56,Filmes!$A$2:$A$226,0)+1))</f>
        <v>8500000</v>
      </c>
      <c r="G56" cm="1">
        <f t="array" aca="1" ref="G56" ca="1">INDIRECT("Filmes!G"&amp;(MATCH(A56,Filmes!$A$2:$A$226,0)+1))</f>
        <v>213928762</v>
      </c>
      <c r="H56" cm="1">
        <f t="array" aca="1" ref="H56" ca="1">INDIRECT("Filmes!H"&amp;(MATCH(A56,Filmes!$A$2:$A$226,0)+1))</f>
        <v>205428762</v>
      </c>
      <c r="I56" cm="1">
        <f t="array" aca="1" ref="I56" ca="1">INDIRECT("Filmes!I"&amp;(MATCH(A56,Filmes!$A$2:$A$226,0)+1))</f>
        <v>25.168089647058824</v>
      </c>
    </row>
    <row r="57" spans="1:9" x14ac:dyDescent="0.3">
      <c r="A57" s="21" t="s">
        <v>105</v>
      </c>
      <c r="B57" cm="1">
        <f t="array" aca="1" ref="B57" ca="1">INDIRECT("Filmes!B"&amp;(MATCH(A57,Filmes!$A$2:$A$226,0)+1))</f>
        <v>1987</v>
      </c>
      <c r="C57" t="str" cm="1">
        <f t="array" aca="1" ref="C57" ca="1">INDIRECT("Filmes!C"&amp;(MATCH(A57,Filmes!$A$2:$A$226,0)+1))</f>
        <v>14</v>
      </c>
      <c r="D57" cm="1">
        <f t="array" aca="1" ref="D57" ca="1">INDIRECT("Filmes!D"&amp;(MATCH(A57,Filmes!$A$2:$A$226,0)+1))</f>
        <v>0.73</v>
      </c>
      <c r="E57" cm="1">
        <f t="array" aca="1" ref="E57" ca="1">INDIRECT("Filmes!E"&amp;(MATCH(A57,Filmes!$A$2:$A$226,0)+1))</f>
        <v>0.75000000000000011</v>
      </c>
      <c r="F57" cm="1">
        <f t="array" aca="1" ref="F57" ca="1">INDIRECT("Filmes!F"&amp;(MATCH(A57,Filmes!$A$2:$A$226,0)+1))</f>
        <v>13000000</v>
      </c>
      <c r="G57" cm="1">
        <f t="array" aca="1" ref="G57" ca="1">INDIRECT("Filmes!G"&amp;(MATCH(A57,Filmes!$A$2:$A$226,0)+1))</f>
        <v>53424681</v>
      </c>
      <c r="H57" cm="1">
        <f t="array" aca="1" ref="H57" ca="1">INDIRECT("Filmes!H"&amp;(MATCH(A57,Filmes!$A$2:$A$226,0)+1))</f>
        <v>40424681</v>
      </c>
      <c r="I57" cm="1">
        <f t="array" aca="1" ref="I57" ca="1">INDIRECT("Filmes!I"&amp;(MATCH(A57,Filmes!$A$2:$A$226,0)+1))</f>
        <v>4.1095908461538464</v>
      </c>
    </row>
    <row r="58" spans="1:9" x14ac:dyDescent="0.3">
      <c r="A58" s="20" t="s">
        <v>77</v>
      </c>
      <c r="B58" cm="1">
        <f t="array" aca="1" ref="B58" ca="1">INDIRECT("Filmes!B"&amp;(MATCH(A58,Filmes!$A$2:$A$226,0)+1))</f>
        <v>2005</v>
      </c>
      <c r="C58" t="str" cm="1">
        <f t="array" aca="1" ref="C58" ca="1">INDIRECT("Filmes!C"&amp;(MATCH(A58,Filmes!$A$2:$A$226,0)+1))</f>
        <v>PG-13</v>
      </c>
      <c r="D58" cm="1">
        <f t="array" aca="1" ref="D58" ca="1">INDIRECT("Filmes!D"&amp;(MATCH(A58,Filmes!$A$2:$A$226,0)+1))</f>
        <v>0.74</v>
      </c>
      <c r="E58" cm="1">
        <f t="array" aca="1" ref="E58" ca="1">INDIRECT("Filmes!E"&amp;(MATCH(A58,Filmes!$A$2:$A$226,0)+1))</f>
        <v>0.80499999999999994</v>
      </c>
      <c r="F58" cm="1">
        <f t="array" aca="1" ref="F58" ca="1">INDIRECT("Filmes!F"&amp;(MATCH(A58,Filmes!$A$2:$A$226,0)+1))</f>
        <v>39000000</v>
      </c>
      <c r="G58" cm="1">
        <f t="array" aca="1" ref="G58" ca="1">INDIRECT("Filmes!G"&amp;(MATCH(A58,Filmes!$A$2:$A$226,0)+1))</f>
        <v>38869464</v>
      </c>
      <c r="H58" cm="1">
        <f t="array" aca="1" ref="H58" ca="1">INDIRECT("Filmes!H"&amp;(MATCH(A58,Filmes!$A$2:$A$226,0)+1))</f>
        <v>-130536</v>
      </c>
      <c r="I58" cm="1">
        <f t="array" aca="1" ref="I58" ca="1">INDIRECT("Filmes!I"&amp;(MATCH(A58,Filmes!$A$2:$A$226,0)+1))</f>
        <v>0.9966529230769231</v>
      </c>
    </row>
    <row r="59" spans="1:9" x14ac:dyDescent="0.3">
      <c r="A59" s="21" t="s">
        <v>154</v>
      </c>
      <c r="B59" cm="1">
        <f t="array" aca="1" ref="B59" ca="1">INDIRECT("Filmes!B"&amp;(MATCH(A59,Filmes!$A$2:$A$226,0)+1))</f>
        <v>1995</v>
      </c>
      <c r="C59" t="str" cm="1">
        <f t="array" aca="1" ref="C59" ca="1">INDIRECT("Filmes!C"&amp;(MATCH(A59,Filmes!$A$2:$A$226,0)+1))</f>
        <v>14</v>
      </c>
      <c r="D59" cm="1">
        <f t="array" aca="1" ref="D59" ca="1">INDIRECT("Filmes!D"&amp;(MATCH(A59,Filmes!$A$2:$A$226,0)+1))</f>
        <v>0.84</v>
      </c>
      <c r="E59" cm="1">
        <f t="array" aca="1" ref="E59" ca="1">INDIRECT("Filmes!E"&amp;(MATCH(A59,Filmes!$A$2:$A$226,0)+1))</f>
        <v>0.64999999999999991</v>
      </c>
      <c r="F59" cm="1">
        <f t="array" aca="1" ref="F59" ca="1">INDIRECT("Filmes!F"&amp;(MATCH(A59,Filmes!$A$2:$A$226,0)+1))</f>
        <v>33000000</v>
      </c>
      <c r="G59" cm="1">
        <f t="array" aca="1" ref="G59" ca="1">INDIRECT("Filmes!G"&amp;(MATCH(A59,Filmes!$A$2:$A$226,0)+1))</f>
        <v>327311859</v>
      </c>
      <c r="H59" cm="1">
        <f t="array" aca="1" ref="H59" ca="1">INDIRECT("Filmes!H"&amp;(MATCH(A59,Filmes!$A$2:$A$226,0)+1))</f>
        <v>294311859</v>
      </c>
      <c r="I59" cm="1">
        <f t="array" aca="1" ref="I59" ca="1">INDIRECT("Filmes!I"&amp;(MATCH(A59,Filmes!$A$2:$A$226,0)+1))</f>
        <v>9.9185411818181812</v>
      </c>
    </row>
    <row r="60" spans="1:9" x14ac:dyDescent="0.3">
      <c r="A60" s="20" t="s">
        <v>41</v>
      </c>
      <c r="B60" cm="1">
        <f t="array" aca="1" ref="B60" ca="1">INDIRECT("Filmes!B"&amp;(MATCH(A60,Filmes!$A$2:$A$226,0)+1))</f>
        <v>2020</v>
      </c>
      <c r="C60" t="str" cm="1">
        <f t="array" aca="1" ref="C60" ca="1">INDIRECT("Filmes!C"&amp;(MATCH(A60,Filmes!$A$2:$A$226,0)+1))</f>
        <v>14</v>
      </c>
      <c r="D60" cm="1">
        <f t="array" aca="1" ref="D60" ca="1">INDIRECT("Filmes!D"&amp;(MATCH(A60,Filmes!$A$2:$A$226,0)+1))</f>
        <v>0.72</v>
      </c>
      <c r="E60" cm="1">
        <f t="array" aca="1" ref="E60" ca="1">INDIRECT("Filmes!E"&amp;(MATCH(A60,Filmes!$A$2:$A$226,0)+1))</f>
        <v>0.76666666666666661</v>
      </c>
      <c r="F60" cm="1">
        <f t="array" aca="1" ref="F60" ca="1">INDIRECT("Filmes!F"&amp;(MATCH(A60,Filmes!$A$2:$A$226,0)+1))</f>
        <v>205000000</v>
      </c>
      <c r="G60" cm="1">
        <f t="array" aca="1" ref="G60" ca="1">INDIRECT("Filmes!G"&amp;(MATCH(A60,Filmes!$A$2:$A$226,0)+1))</f>
        <v>365304105</v>
      </c>
      <c r="H60" cm="1">
        <f t="array" aca="1" ref="H60" ca="1">INDIRECT("Filmes!H"&amp;(MATCH(A60,Filmes!$A$2:$A$226,0)+1))</f>
        <v>160304105</v>
      </c>
      <c r="I60" cm="1">
        <f t="array" aca="1" ref="I60" ca="1">INDIRECT("Filmes!I"&amp;(MATCH(A60,Filmes!$A$2:$A$226,0)+1))</f>
        <v>1.7819712439024391</v>
      </c>
    </row>
    <row r="61" spans="1:9" x14ac:dyDescent="0.3">
      <c r="A61" s="21" t="s">
        <v>103</v>
      </c>
      <c r="B61" cm="1">
        <f t="array" aca="1" ref="B61" ca="1">INDIRECT("Filmes!B"&amp;(MATCH(A61,Filmes!$A$2:$A$226,0)+1))</f>
        <v>2002</v>
      </c>
      <c r="C61" t="str" cm="1">
        <f t="array" aca="1" ref="C61" ca="1">INDIRECT("Filmes!C"&amp;(MATCH(A61,Filmes!$A$2:$A$226,0)+1))</f>
        <v>12</v>
      </c>
      <c r="D61" cm="1">
        <f t="array" aca="1" ref="D61" ca="1">INDIRECT("Filmes!D"&amp;(MATCH(A61,Filmes!$A$2:$A$226,0)+1))</f>
        <v>0.59</v>
      </c>
      <c r="E61" cm="1">
        <f t="array" aca="1" ref="E61" ca="1">INDIRECT("Filmes!E"&amp;(MATCH(A61,Filmes!$A$2:$A$226,0)+1))</f>
        <v>0.9</v>
      </c>
      <c r="F61" cm="1">
        <f t="array" aca="1" ref="F61" ca="1">INDIRECT("Filmes!F"&amp;(MATCH(A61,Filmes!$A$2:$A$226,0)+1))</f>
        <v>70000000</v>
      </c>
      <c r="G61" cm="1">
        <f t="array" aca="1" ref="G61" ca="1">INDIRECT("Filmes!G"&amp;(MATCH(A61,Filmes!$A$2:$A$226,0)+1))</f>
        <v>277500000</v>
      </c>
      <c r="H61" cm="1">
        <f t="array" aca="1" ref="H61" ca="1">INDIRECT("Filmes!H"&amp;(MATCH(A61,Filmes!$A$2:$A$226,0)+1))</f>
        <v>207500000</v>
      </c>
      <c r="I61" cm="1">
        <f t="array" aca="1" ref="I61" ca="1">INDIRECT("Filmes!I"&amp;(MATCH(A61,Filmes!$A$2:$A$226,0)+1))</f>
        <v>3.9642857142857144</v>
      </c>
    </row>
    <row r="62" spans="1:9" x14ac:dyDescent="0.3">
      <c r="A62" s="20" t="s">
        <v>150</v>
      </c>
      <c r="B62" cm="1">
        <f t="array" aca="1" ref="B62" ca="1">INDIRECT("Filmes!B"&amp;(MATCH(A62,Filmes!$A$2:$A$226,0)+1))</f>
        <v>1975</v>
      </c>
      <c r="C62" t="str" cm="1">
        <f t="array" aca="1" ref="C62" ca="1">INDIRECT("Filmes!C"&amp;(MATCH(A62,Filmes!$A$2:$A$226,0)+1))</f>
        <v>14</v>
      </c>
      <c r="D62" cm="1">
        <f t="array" aca="1" ref="D62" ca="1">INDIRECT("Filmes!D"&amp;(MATCH(A62,Filmes!$A$2:$A$226,0)+1))</f>
        <v>0.77</v>
      </c>
      <c r="E62" cm="1">
        <f t="array" aca="1" ref="E62" ca="1">INDIRECT("Filmes!E"&amp;(MATCH(A62,Filmes!$A$2:$A$226,0)+1))</f>
        <v>0.87857142857142845</v>
      </c>
      <c r="F62" cm="1">
        <f t="array" aca="1" ref="F62" ca="1">INDIRECT("Filmes!F"&amp;(MATCH(A62,Filmes!$A$2:$A$226,0)+1))</f>
        <v>7000000</v>
      </c>
      <c r="G62" cm="1">
        <f t="array" aca="1" ref="G62" ca="1">INDIRECT("Filmes!G"&amp;(MATCH(A62,Filmes!$A$2:$A$226,0)+1))</f>
        <v>470653000</v>
      </c>
      <c r="H62" cm="1">
        <f t="array" aca="1" ref="H62" ca="1">INDIRECT("Filmes!H"&amp;(MATCH(A62,Filmes!$A$2:$A$226,0)+1))</f>
        <v>463653000</v>
      </c>
      <c r="I62" cm="1">
        <f t="array" aca="1" ref="I62" ca="1">INDIRECT("Filmes!I"&amp;(MATCH(A62,Filmes!$A$2:$A$226,0)+1))</f>
        <v>67.236142857142852</v>
      </c>
    </row>
    <row r="63" spans="1:9" x14ac:dyDescent="0.3">
      <c r="A63" s="21" t="s">
        <v>115</v>
      </c>
      <c r="B63" cm="1">
        <f t="array" aca="1" ref="B63" ca="1">INDIRECT("Filmes!B"&amp;(MATCH(A63,Filmes!$A$2:$A$226,0)+1))</f>
        <v>2021</v>
      </c>
      <c r="C63" t="str" cm="1">
        <f t="array" aca="1" ref="C63" ca="1">INDIRECT("Filmes!C"&amp;(MATCH(A63,Filmes!$A$2:$A$226,0)+1))</f>
        <v>12</v>
      </c>
      <c r="D63" cm="1">
        <f t="array" aca="1" ref="D63" ca="1">INDIRECT("Filmes!D"&amp;(MATCH(A63,Filmes!$A$2:$A$226,0)+1))</f>
        <v>0.75</v>
      </c>
      <c r="E63" cm="1">
        <f t="array" aca="1" ref="E63" ca="1">INDIRECT("Filmes!E"&amp;(MATCH(A63,Filmes!$A$2:$A$226,0)+1))</f>
        <v>0.7</v>
      </c>
      <c r="F63" cm="1">
        <f t="array" aca="1" ref="F63" ca="1">INDIRECT("Filmes!F"&amp;(MATCH(A63,Filmes!$A$2:$A$226,0)+1))</f>
        <v>61000000</v>
      </c>
      <c r="G63" cm="1">
        <f t="array" aca="1" ref="G63" ca="1">INDIRECT("Filmes!G"&amp;(MATCH(A63,Filmes!$A$2:$A$226,0)+1))</f>
        <v>297400000</v>
      </c>
      <c r="H63" cm="1">
        <f t="array" aca="1" ref="H63" ca="1">INDIRECT("Filmes!H"&amp;(MATCH(A63,Filmes!$A$2:$A$226,0)+1))</f>
        <v>236400000</v>
      </c>
      <c r="I63" cm="1">
        <f t="array" aca="1" ref="I63" ca="1">INDIRECT("Filmes!I"&amp;(MATCH(A63,Filmes!$A$2:$A$226,0)+1))</f>
        <v>4.8754098360655735</v>
      </c>
    </row>
    <row r="64" spans="1:9" x14ac:dyDescent="0.3">
      <c r="A64" s="20" t="s">
        <v>36</v>
      </c>
      <c r="B64" cm="1">
        <f t="array" aca="1" ref="B64" ca="1">INDIRECT("Filmes!B"&amp;(MATCH(A64,Filmes!$A$2:$A$226,0)+1))</f>
        <v>2023</v>
      </c>
      <c r="C64" t="str" cm="1">
        <f t="array" aca="1" ref="C64" ca="1">INDIRECT("Filmes!C"&amp;(MATCH(A64,Filmes!$A$2:$A$226,0)+1))</f>
        <v>14</v>
      </c>
      <c r="D64" cm="1">
        <f t="array" aca="1" ref="D64" ca="1">INDIRECT("Filmes!D"&amp;(MATCH(A64,Filmes!$A$2:$A$226,0)+1))</f>
        <v>0.71</v>
      </c>
      <c r="E64" cm="1">
        <f t="array" aca="1" ref="E64" ca="1">INDIRECT("Filmes!E"&amp;(MATCH(A64,Filmes!$A$2:$A$226,0)+1))</f>
        <v>0.82000000000000006</v>
      </c>
      <c r="F64" cm="1">
        <f t="array" aca="1" ref="F64" ca="1">INDIRECT("Filmes!F"&amp;(MATCH(A64,Filmes!$A$2:$A$226,0)+1))</f>
        <v>340000000</v>
      </c>
      <c r="G64" cm="1">
        <f t="array" aca="1" ref="G64" ca="1">INDIRECT("Filmes!G"&amp;(MATCH(A64,Filmes!$A$2:$A$226,0)+1))</f>
        <v>704709660</v>
      </c>
      <c r="H64" cm="1">
        <f t="array" aca="1" ref="H64" ca="1">INDIRECT("Filmes!H"&amp;(MATCH(A64,Filmes!$A$2:$A$226,0)+1))</f>
        <v>364709660</v>
      </c>
      <c r="I64" cm="1">
        <f t="array" aca="1" ref="I64" ca="1">INDIRECT("Filmes!I"&amp;(MATCH(A64,Filmes!$A$2:$A$226,0)+1))</f>
        <v>2.0726754705882353</v>
      </c>
    </row>
    <row r="65" spans="1:14" x14ac:dyDescent="0.3">
      <c r="A65" s="21" t="s">
        <v>65</v>
      </c>
      <c r="B65" cm="1">
        <f t="array" aca="1" ref="B65" ca="1">INDIRECT("Filmes!B"&amp;(MATCH(A65,Filmes!$A$2:$A$226,0)+1))</f>
        <v>2022</v>
      </c>
      <c r="C65" t="str" cm="1">
        <f t="array" aca="1" ref="C65" ca="1">INDIRECT("Filmes!C"&amp;(MATCH(A65,Filmes!$A$2:$A$226,0)+1))</f>
        <v>18</v>
      </c>
      <c r="D65" cm="1">
        <f t="array" aca="1" ref="D65" ca="1">INDIRECT("Filmes!D"&amp;(MATCH(A65,Filmes!$A$2:$A$226,0)+1))</f>
        <v>0.67</v>
      </c>
      <c r="E65" cm="1">
        <f t="array" aca="1" ref="E65" ca="1">INDIRECT("Filmes!E"&amp;(MATCH(A65,Filmes!$A$2:$A$226,0)+1))</f>
        <v>1</v>
      </c>
      <c r="F65" cm="1">
        <f t="array" aca="1" ref="F65" ca="1">INDIRECT("Filmes!F"&amp;(MATCH(A65,Filmes!$A$2:$A$226,0)+1))</f>
        <v>1000000</v>
      </c>
      <c r="G65" cm="1">
        <f t="array" aca="1" ref="G65" ca="1">INDIRECT("Filmes!G"&amp;(MATCH(A65,Filmes!$A$2:$A$226,0)+1))</f>
        <v>14740889</v>
      </c>
      <c r="H65" cm="1">
        <f t="array" aca="1" ref="H65" ca="1">INDIRECT("Filmes!H"&amp;(MATCH(A65,Filmes!$A$2:$A$226,0)+1))</f>
        <v>13740889</v>
      </c>
      <c r="I65" cm="1">
        <f t="array" aca="1" ref="I65" ca="1">INDIRECT("Filmes!I"&amp;(MATCH(A65,Filmes!$A$2:$A$226,0)+1))</f>
        <v>14.740888999999999</v>
      </c>
    </row>
    <row r="66" spans="1:14" x14ac:dyDescent="0.3">
      <c r="A66" s="20" t="s">
        <v>62</v>
      </c>
      <c r="B66" cm="1">
        <f t="array" aca="1" ref="B66" ca="1">INDIRECT("Filmes!B"&amp;(MATCH(A66,Filmes!$A$2:$A$226,0)+1))</f>
        <v>2024</v>
      </c>
      <c r="C66" t="str" cm="1">
        <f t="array" aca="1" ref="C66" ca="1">INDIRECT("Filmes!C"&amp;(MATCH(A66,Filmes!$A$2:$A$226,0)+1))</f>
        <v>16</v>
      </c>
      <c r="D66" cm="1">
        <f t="array" aca="1" ref="D66" ca="1">INDIRECT("Filmes!D"&amp;(MATCH(A66,Filmes!$A$2:$A$226,0)+1))</f>
        <v>0.73</v>
      </c>
      <c r="E66" cm="1">
        <f t="array" aca="1" ref="E66" ca="1">INDIRECT("Filmes!E"&amp;(MATCH(A66,Filmes!$A$2:$A$226,0)+1))</f>
        <v>0.64999999999999991</v>
      </c>
      <c r="F66" cm="1">
        <f t="array" aca="1" ref="F66" ca="1">INDIRECT("Filmes!F"&amp;(MATCH(A66,Filmes!$A$2:$A$226,0)+1))</f>
        <v>18000000</v>
      </c>
      <c r="G66" cm="1">
        <f t="array" aca="1" ref="G66" ca="1">INDIRECT("Filmes!G"&amp;(MATCH(A66,Filmes!$A$2:$A$226,0)+1))</f>
        <v>6461949</v>
      </c>
      <c r="H66" cm="1">
        <f t="array" aca="1" ref="H66" ca="1">INDIRECT("Filmes!H"&amp;(MATCH(A66,Filmes!$A$2:$A$226,0)+1))</f>
        <v>-11538051</v>
      </c>
      <c r="I66" cm="1">
        <f t="array" aca="1" ref="I66" ca="1">INDIRECT("Filmes!I"&amp;(MATCH(A66,Filmes!$A$2:$A$226,0)+1))</f>
        <v>0.35899716666666664</v>
      </c>
    </row>
    <row r="67" spans="1:14" x14ac:dyDescent="0.3">
      <c r="B67" t="e" cm="1">
        <f t="array" aca="1" ref="B67" ca="1">INDIRECT("Filmes!B"&amp;(MATCH(A67,Filmes!$A$2:$A$226,0)+1))</f>
        <v>#N/A</v>
      </c>
      <c r="C67" t="e" cm="1">
        <f t="array" aca="1" ref="C67" ca="1">INDIRECT("Filmes!C"&amp;(MATCH(A67,Filmes!$A$2:$A$226,0)+1))</f>
        <v>#N/A</v>
      </c>
      <c r="D67" t="e" cm="1">
        <f t="array" aca="1" ref="D67" ca="1">INDIRECT("Filmes!D"&amp;(MATCH(A67,Filmes!$A$2:$A$226,0)+1))</f>
        <v>#N/A</v>
      </c>
      <c r="E67" t="e" cm="1">
        <f t="array" aca="1" ref="E67" ca="1">INDIRECT("Filmes!E"&amp;(MATCH(A67,Filmes!$A$2:$A$226,0)+1))</f>
        <v>#N/A</v>
      </c>
      <c r="F67" t="e" cm="1">
        <f t="array" aca="1" ref="F67" ca="1">INDIRECT("Filmes!F"&amp;(MATCH(A67,Filmes!$A$2:$A$226,0)+1))</f>
        <v>#N/A</v>
      </c>
      <c r="G67" t="e" cm="1">
        <f t="array" aca="1" ref="G67" ca="1">INDIRECT("Filmes!G"&amp;(MATCH(A67,Filmes!$A$2:$A$226,0)+1))</f>
        <v>#N/A</v>
      </c>
      <c r="H67" t="e" cm="1">
        <f t="array" aca="1" ref="H67" ca="1">INDIRECT("Filmes!H"&amp;(MATCH(A67,Filmes!$A$2:$A$226,0)+1))</f>
        <v>#N/A</v>
      </c>
      <c r="I67" t="e" cm="1">
        <f t="array" aca="1" ref="I67" ca="1">INDIRECT("Filmes!I"&amp;(MATCH(A67,Filmes!$A$2:$A$226,0)+1))</f>
        <v>#N/A</v>
      </c>
    </row>
    <row r="68" spans="1:14" x14ac:dyDescent="0.3">
      <c r="A68" s="19" t="s">
        <v>254</v>
      </c>
      <c r="B68" s="13" t="s">
        <v>1</v>
      </c>
      <c r="C68" s="13" t="s">
        <v>3</v>
      </c>
      <c r="D68" s="25" t="s">
        <v>2</v>
      </c>
      <c r="E68" s="13" t="s">
        <v>1645</v>
      </c>
      <c r="F68" s="26" t="s">
        <v>4</v>
      </c>
      <c r="G68" s="26" t="s">
        <v>5</v>
      </c>
      <c r="H68" s="13" t="s">
        <v>1646</v>
      </c>
      <c r="I68" s="27" t="s">
        <v>1647</v>
      </c>
      <c r="J68">
        <f ca="1">AVERAGE(I69:I80)</f>
        <v>11.159313272848927</v>
      </c>
      <c r="K68">
        <f ca="1">AVERAGE(D69:D80)</f>
        <v>0.72666666666666657</v>
      </c>
      <c r="L68">
        <f ca="1">AVERAGE(E69:E80)</f>
        <v>0.74832175925925937</v>
      </c>
      <c r="M68">
        <f ca="1">AVERAGE(F69:F80)</f>
        <v>92233333.333333328</v>
      </c>
      <c r="N68">
        <f ca="1">AVERAGE(G69:G80)</f>
        <v>485684647.75</v>
      </c>
    </row>
    <row r="69" spans="1:14" x14ac:dyDescent="0.3">
      <c r="A69" s="20" t="s">
        <v>168</v>
      </c>
      <c r="B69" cm="1">
        <f t="array" aca="1" ref="B69" ca="1">INDIRECT("Filmes!B"&amp;(MATCH(A69,Filmes!$A$2:$A$226,0)+1))</f>
        <v>2023</v>
      </c>
      <c r="C69" t="str" cm="1">
        <f t="array" aca="1" ref="C69" ca="1">INDIRECT("Filmes!C"&amp;(MATCH(A69,Filmes!$A$2:$A$226,0)+1))</f>
        <v>10</v>
      </c>
      <c r="D69" cm="1">
        <f t="array" aca="1" ref="D69" ca="1">INDIRECT("Filmes!D"&amp;(MATCH(A69,Filmes!$A$2:$A$226,0)+1))</f>
        <v>0.64</v>
      </c>
      <c r="E69" cm="1">
        <f t="array" aca="1" ref="E69" ca="1">INDIRECT("Filmes!E"&amp;(MATCH(A69,Filmes!$A$2:$A$226,0)+1))</f>
        <v>0.6399999999999999</v>
      </c>
      <c r="F69" cm="1">
        <f t="array" aca="1" ref="F69" ca="1">INDIRECT("Filmes!F"&amp;(MATCH(A69,Filmes!$A$2:$A$226,0)+1))</f>
        <v>297000000</v>
      </c>
      <c r="G69" cm="1">
        <f t="array" aca="1" ref="G69" ca="1">INDIRECT("Filmes!G"&amp;(MATCH(A69,Filmes!$A$2:$A$226,0)+1))</f>
        <v>569626289</v>
      </c>
      <c r="H69" cm="1">
        <f t="array" aca="1" ref="H69" ca="1">INDIRECT("Filmes!H"&amp;(MATCH(A69,Filmes!$A$2:$A$226,0)+1))</f>
        <v>272626289</v>
      </c>
      <c r="I69" cm="1">
        <f t="array" aca="1" ref="I69" ca="1">INDIRECT("Filmes!I"&amp;(MATCH(A69,Filmes!$A$2:$A$226,0)+1))</f>
        <v>1.917933632996633</v>
      </c>
    </row>
    <row r="70" spans="1:14" x14ac:dyDescent="0.3">
      <c r="A70" s="21" t="s">
        <v>31</v>
      </c>
      <c r="B70" cm="1">
        <f t="array" aca="1" ref="B70" ca="1">INDIRECT("Filmes!B"&amp;(MATCH(A70,Filmes!$A$2:$A$226,0)+1))</f>
        <v>2024</v>
      </c>
      <c r="C70" t="str" cm="1">
        <f t="array" aca="1" ref="C70" ca="1">INDIRECT("Filmes!C"&amp;(MATCH(A70,Filmes!$A$2:$A$226,0)+1))</f>
        <v>14</v>
      </c>
      <c r="D70" cm="1">
        <f t="array" aca="1" ref="D70" ca="1">INDIRECT("Filmes!D"&amp;(MATCH(A70,Filmes!$A$2:$A$226,0)+1))</f>
        <v>0.71</v>
      </c>
      <c r="E70" cm="1">
        <f t="array" aca="1" ref="E70" ca="1">INDIRECT("Filmes!E"&amp;(MATCH(A70,Filmes!$A$2:$A$226,0)+1))</f>
        <v>0.70499999999999996</v>
      </c>
      <c r="F70" cm="1">
        <f t="array" aca="1" ref="F70" ca="1">INDIRECT("Filmes!F"&amp;(MATCH(A70,Filmes!$A$2:$A$226,0)+1))</f>
        <v>8800000</v>
      </c>
      <c r="G70" cm="1">
        <f t="array" aca="1" ref="G70" ca="1">INDIRECT("Filmes!G"&amp;(MATCH(A70,Filmes!$A$2:$A$226,0)+1))</f>
        <v>1892717</v>
      </c>
      <c r="H70" cm="1">
        <f t="array" aca="1" ref="H70" ca="1">INDIRECT("Filmes!H"&amp;(MATCH(A70,Filmes!$A$2:$A$226,0)+1))</f>
        <v>-6907283</v>
      </c>
      <c r="I70" cm="1">
        <f t="array" aca="1" ref="I70" ca="1">INDIRECT("Filmes!I"&amp;(MATCH(A70,Filmes!$A$2:$A$226,0)+1))</f>
        <v>0.21508147727272728</v>
      </c>
    </row>
    <row r="71" spans="1:14" x14ac:dyDescent="0.3">
      <c r="A71" s="20" t="s">
        <v>237</v>
      </c>
      <c r="B71" cm="1">
        <f t="array" aca="1" ref="B71" ca="1">INDIRECT("Filmes!B"&amp;(MATCH(A71,Filmes!$A$2:$A$226,0)+1))</f>
        <v>2015</v>
      </c>
      <c r="C71" t="str" cm="1">
        <f t="array" aca="1" ref="C71" ca="1">INDIRECT("Filmes!C"&amp;(MATCH(A71,Filmes!$A$2:$A$226,0)+1))</f>
        <v>16</v>
      </c>
      <c r="D71" cm="1">
        <f t="array" aca="1" ref="D71" ca="1">INDIRECT("Filmes!D"&amp;(MATCH(A71,Filmes!$A$2:$A$226,0)+1))</f>
        <v>0.59</v>
      </c>
      <c r="E71" cm="1">
        <f t="array" aca="1" ref="E71" ca="1">INDIRECT("Filmes!E"&amp;(MATCH(A71,Filmes!$A$2:$A$226,0)+1))</f>
        <v>0.82499999999999996</v>
      </c>
      <c r="F71" cm="1">
        <f t="array" aca="1" ref="F71" ca="1">INDIRECT("Filmes!F"&amp;(MATCH(A71,Filmes!$A$2:$A$226,0)+1))</f>
        <v>40000000</v>
      </c>
      <c r="G71" cm="1">
        <f t="array" aca="1" ref="G71" ca="1">INDIRECT("Filmes!G"&amp;(MATCH(A71,Filmes!$A$2:$A$226,0)+1))</f>
        <v>571000000</v>
      </c>
      <c r="H71" cm="1">
        <f t="array" aca="1" ref="H71" ca="1">INDIRECT("Filmes!H"&amp;(MATCH(A71,Filmes!$A$2:$A$226,0)+1))</f>
        <v>531000000</v>
      </c>
      <c r="I71" cm="1">
        <f t="array" aca="1" ref="I71" ca="1">INDIRECT("Filmes!I"&amp;(MATCH(A71,Filmes!$A$2:$A$226,0)+1))</f>
        <v>14.275</v>
      </c>
    </row>
    <row r="72" spans="1:14" x14ac:dyDescent="0.3">
      <c r="A72" s="21" t="s">
        <v>226</v>
      </c>
      <c r="B72" cm="1">
        <f t="array" aca="1" ref="B72" ca="1">INDIRECT("Filmes!B"&amp;(MATCH(A72,Filmes!$A$2:$A$226,0)+1))</f>
        <v>2016</v>
      </c>
      <c r="C72" t="str" cm="1">
        <f t="array" aca="1" ref="C72" ca="1">INDIRECT("Filmes!C"&amp;(MATCH(A72,Filmes!$A$2:$A$226,0)+1))</f>
        <v>12</v>
      </c>
      <c r="D72" cm="1">
        <f t="array" aca="1" ref="D72" ca="1">INDIRECT("Filmes!D"&amp;(MATCH(A72,Filmes!$A$2:$A$226,0)+1))</f>
        <v>0.79</v>
      </c>
      <c r="E72" cm="1">
        <f t="array" aca="1" ref="E72" ca="1">INDIRECT("Filmes!E"&amp;(MATCH(A72,Filmes!$A$2:$A$226,0)+1))</f>
        <v>0.67222222222222217</v>
      </c>
      <c r="F72" cm="1">
        <f t="array" aca="1" ref="F72" ca="1">INDIRECT("Filmes!F"&amp;(MATCH(A72,Filmes!$A$2:$A$226,0)+1))</f>
        <v>20000000</v>
      </c>
      <c r="G72" cm="1">
        <f t="array" aca="1" ref="G72" ca="1">INDIRECT("Filmes!G"&amp;(MATCH(A72,Filmes!$A$2:$A$226,0)+1))</f>
        <v>207945075</v>
      </c>
      <c r="H72" cm="1">
        <f t="array" aca="1" ref="H72" ca="1">INDIRECT("Filmes!H"&amp;(MATCH(A72,Filmes!$A$2:$A$226,0)+1))</f>
        <v>187945075</v>
      </c>
      <c r="I72" cm="1">
        <f t="array" aca="1" ref="I72" ca="1">INDIRECT("Filmes!I"&amp;(MATCH(A72,Filmes!$A$2:$A$226,0)+1))</f>
        <v>10.397253750000001</v>
      </c>
    </row>
    <row r="73" spans="1:14" x14ac:dyDescent="0.3">
      <c r="A73" s="20" t="s">
        <v>48</v>
      </c>
      <c r="B73" cm="1">
        <f t="array" aca="1" ref="B73" ca="1">INDIRECT("Filmes!B"&amp;(MATCH(A73,Filmes!$A$2:$A$226,0)+1))</f>
        <v>2023</v>
      </c>
      <c r="C73" t="str" cm="1">
        <f t="array" aca="1" ref="C73" ca="1">INDIRECT("Filmes!C"&amp;(MATCH(A73,Filmes!$A$2:$A$226,0)+1))</f>
        <v>L</v>
      </c>
      <c r="D73" cm="1">
        <f t="array" aca="1" ref="D73" ca="1">INDIRECT("Filmes!D"&amp;(MATCH(A73,Filmes!$A$2:$A$226,0)+1))</f>
        <v>0.77</v>
      </c>
      <c r="E73" cm="1">
        <f t="array" aca="1" ref="E73" ca="1">INDIRECT("Filmes!E"&amp;(MATCH(A73,Filmes!$A$2:$A$226,0)+1))</f>
        <v>0.73888888888888893</v>
      </c>
      <c r="F73" cm="1">
        <f t="array" aca="1" ref="F73" ca="1">INDIRECT("Filmes!F"&amp;(MATCH(A73,Filmes!$A$2:$A$226,0)+1))</f>
        <v>200000000</v>
      </c>
      <c r="G73" cm="1">
        <f t="array" aca="1" ref="G73" ca="1">INDIRECT("Filmes!G"&amp;(MATCH(A73,Filmes!$A$2:$A$226,0)+1))</f>
        <v>496000000</v>
      </c>
      <c r="H73" cm="1">
        <f t="array" aca="1" ref="H73" ca="1">INDIRECT("Filmes!H"&amp;(MATCH(A73,Filmes!$A$2:$A$226,0)+1))</f>
        <v>296000000</v>
      </c>
      <c r="I73" cm="1">
        <f t="array" aca="1" ref="I73" ca="1">INDIRECT("Filmes!I"&amp;(MATCH(A73,Filmes!$A$2:$A$226,0)+1))</f>
        <v>2.48</v>
      </c>
    </row>
    <row r="74" spans="1:14" x14ac:dyDescent="0.3">
      <c r="A74" s="21" t="s">
        <v>191</v>
      </c>
      <c r="B74" cm="1">
        <f t="array" aca="1" ref="B74" ca="1">INDIRECT("Filmes!B"&amp;(MATCH(A74,Filmes!$A$2:$A$226,0)+1))</f>
        <v>1994</v>
      </c>
      <c r="C74" t="str" cm="1">
        <f t="array" aca="1" ref="C74" ca="1">INDIRECT("Filmes!C"&amp;(MATCH(A74,Filmes!$A$2:$A$226,0)+1))</f>
        <v>14</v>
      </c>
      <c r="D74" cm="1">
        <f t="array" aca="1" ref="D74" ca="1">INDIRECT("Filmes!D"&amp;(MATCH(A74,Filmes!$A$2:$A$226,0)+1))</f>
        <v>0.85</v>
      </c>
      <c r="E74" cm="1">
        <f t="array" aca="1" ref="E74" ca="1">INDIRECT("Filmes!E"&amp;(MATCH(A74,Filmes!$A$2:$A$226,0)+1))</f>
        <v>0.8600000000000001</v>
      </c>
      <c r="F74" cm="1">
        <f t="array" aca="1" ref="F74" ca="1">INDIRECT("Filmes!F"&amp;(MATCH(A74,Filmes!$A$2:$A$226,0)+1))</f>
        <v>55000000</v>
      </c>
      <c r="G74" cm="1">
        <f t="array" aca="1" ref="G74" ca="1">INDIRECT("Filmes!G"&amp;(MATCH(A74,Filmes!$A$2:$A$226,0)+1))</f>
        <v>677387716</v>
      </c>
      <c r="H74" cm="1">
        <f t="array" aca="1" ref="H74" ca="1">INDIRECT("Filmes!H"&amp;(MATCH(A74,Filmes!$A$2:$A$226,0)+1))</f>
        <v>622387716</v>
      </c>
      <c r="I74" cm="1">
        <f t="array" aca="1" ref="I74" ca="1">INDIRECT("Filmes!I"&amp;(MATCH(A74,Filmes!$A$2:$A$226,0)+1))</f>
        <v>12.316140290909091</v>
      </c>
    </row>
    <row r="75" spans="1:14" x14ac:dyDescent="0.3">
      <c r="A75" s="20" t="s">
        <v>232</v>
      </c>
      <c r="B75" cm="1">
        <f t="array" aca="1" ref="B75" ca="1">INDIRECT("Filmes!B"&amp;(MATCH(A75,Filmes!$A$2:$A$226,0)+1))</f>
        <v>1978</v>
      </c>
      <c r="C75" t="str" cm="1">
        <f t="array" aca="1" ref="C75" ca="1">INDIRECT("Filmes!C"&amp;(MATCH(A75,Filmes!$A$2:$A$226,0)+1))</f>
        <v>12</v>
      </c>
      <c r="D75" cm="1">
        <f t="array" aca="1" ref="D75" ca="1">INDIRECT("Filmes!D"&amp;(MATCH(A75,Filmes!$A$2:$A$226,0)+1))</f>
        <v>0.74</v>
      </c>
      <c r="E75" cm="1">
        <f t="array" aca="1" ref="E75" ca="1">INDIRECT("Filmes!E"&amp;(MATCH(A75,Filmes!$A$2:$A$226,0)+1))</f>
        <v>0.77499999999999991</v>
      </c>
      <c r="F75" cm="1">
        <f t="array" aca="1" ref="F75" ca="1">INDIRECT("Filmes!F"&amp;(MATCH(A75,Filmes!$A$2:$A$226,0)+1))</f>
        <v>6000000</v>
      </c>
      <c r="G75" cm="1">
        <f t="array" aca="1" ref="G75" ca="1">INDIRECT("Filmes!G"&amp;(MATCH(A75,Filmes!$A$2:$A$226,0)+1))</f>
        <v>396271103</v>
      </c>
      <c r="H75" cm="1">
        <f t="array" aca="1" ref="H75" ca="1">INDIRECT("Filmes!H"&amp;(MATCH(A75,Filmes!$A$2:$A$226,0)+1))</f>
        <v>390271103</v>
      </c>
      <c r="I75" cm="1">
        <f t="array" aca="1" ref="I75" ca="1">INDIRECT("Filmes!I"&amp;(MATCH(A75,Filmes!$A$2:$A$226,0)+1))</f>
        <v>66.04518383333334</v>
      </c>
    </row>
    <row r="76" spans="1:14" x14ac:dyDescent="0.3">
      <c r="A76" s="21" t="s">
        <v>193</v>
      </c>
      <c r="B76" cm="1">
        <f t="array" aca="1" ref="B76" ca="1">INDIRECT("Filmes!B"&amp;(MATCH(A76,Filmes!$A$2:$A$226,0)+1))</f>
        <v>2023</v>
      </c>
      <c r="C76" t="str" cm="1">
        <f t="array" aca="1" ref="C76" ca="1">INDIRECT("Filmes!C"&amp;(MATCH(A76,Filmes!$A$2:$A$226,0)+1))</f>
        <v>16</v>
      </c>
      <c r="D76" cm="1">
        <f t="array" aca="1" ref="D76" ca="1">INDIRECT("Filmes!D"&amp;(MATCH(A76,Filmes!$A$2:$A$226,0)+1))</f>
        <v>0.64</v>
      </c>
      <c r="E76" cm="1">
        <f t="array" aca="1" ref="E76" ca="1">INDIRECT("Filmes!E"&amp;(MATCH(A76,Filmes!$A$2:$A$226,0)+1))</f>
        <v>0.78125</v>
      </c>
      <c r="F76" cm="1">
        <f t="array" aca="1" ref="F76" ca="1">INDIRECT("Filmes!F"&amp;(MATCH(A76,Filmes!$A$2:$A$226,0)+1))</f>
        <v>165000000</v>
      </c>
      <c r="G76" cm="1">
        <f t="array" aca="1" ref="G76" ca="1">INDIRECT("Filmes!G"&amp;(MATCH(A76,Filmes!$A$2:$A$226,0)+1))</f>
        <v>220597098</v>
      </c>
      <c r="H76" cm="1">
        <f t="array" aca="1" ref="H76" ca="1">INDIRECT("Filmes!H"&amp;(MATCH(A76,Filmes!$A$2:$A$226,0)+1))</f>
        <v>55597098</v>
      </c>
      <c r="I76" cm="1">
        <f t="array" aca="1" ref="I76" ca="1">INDIRECT("Filmes!I"&amp;(MATCH(A76,Filmes!$A$2:$A$226,0)+1))</f>
        <v>1.3369521090909091</v>
      </c>
    </row>
    <row r="77" spans="1:14" x14ac:dyDescent="0.3">
      <c r="A77" s="20" t="s">
        <v>181</v>
      </c>
      <c r="B77" cm="1">
        <f t="array" aca="1" ref="B77" ca="1">INDIRECT("Filmes!B"&amp;(MATCH(A77,Filmes!$A$2:$A$226,0)+1))</f>
        <v>2023</v>
      </c>
      <c r="C77" t="str" cm="1">
        <f t="array" aca="1" ref="C77" ca="1">INDIRECT("Filmes!C"&amp;(MATCH(A77,Filmes!$A$2:$A$226,0)+1))</f>
        <v>18</v>
      </c>
      <c r="D77" cm="1">
        <f t="array" aca="1" ref="D77" ca="1">INDIRECT("Filmes!D"&amp;(MATCH(A77,Filmes!$A$2:$A$226,0)+1))</f>
        <v>0.78</v>
      </c>
      <c r="E77" cm="1">
        <f t="array" aca="1" ref="E77" ca="1">INDIRECT("Filmes!E"&amp;(MATCH(A77,Filmes!$A$2:$A$226,0)+1))</f>
        <v>0.81250000000000011</v>
      </c>
      <c r="F77" cm="1">
        <f t="array" aca="1" ref="F77" ca="1">INDIRECT("Filmes!F"&amp;(MATCH(A77,Filmes!$A$2:$A$226,0)+1))</f>
        <v>35000000</v>
      </c>
      <c r="G77" cm="1">
        <f t="array" aca="1" ref="G77" ca="1">INDIRECT("Filmes!G"&amp;(MATCH(A77,Filmes!$A$2:$A$226,0)+1))</f>
        <v>117607117</v>
      </c>
      <c r="H77" cm="1">
        <f t="array" aca="1" ref="H77" ca="1">INDIRECT("Filmes!H"&amp;(MATCH(A77,Filmes!$A$2:$A$226,0)+1))</f>
        <v>82607117</v>
      </c>
      <c r="I77" cm="1">
        <f t="array" aca="1" ref="I77" ca="1">INDIRECT("Filmes!I"&amp;(MATCH(A77,Filmes!$A$2:$A$226,0)+1))</f>
        <v>3.3602033428571429</v>
      </c>
    </row>
    <row r="78" spans="1:14" x14ac:dyDescent="0.3">
      <c r="A78" s="21" t="s">
        <v>130</v>
      </c>
      <c r="B78" cm="1">
        <f t="array" aca="1" ref="B78" ca="1">INDIRECT("Filmes!B"&amp;(MATCH(A78,Filmes!$A$2:$A$226,0)+1))</f>
        <v>2024</v>
      </c>
      <c r="C78" t="str" cm="1">
        <f t="array" aca="1" ref="C78" ca="1">INDIRECT("Filmes!C"&amp;(MATCH(A78,Filmes!$A$2:$A$226,0)+1))</f>
        <v>14</v>
      </c>
      <c r="D78" cm="1">
        <f t="array" aca="1" ref="D78" ca="1">INDIRECT("Filmes!D"&amp;(MATCH(A78,Filmes!$A$2:$A$226,0)+1))</f>
        <v>0.72</v>
      </c>
      <c r="E78" cm="1">
        <f t="array" aca="1" ref="E78" ca="1">INDIRECT("Filmes!E"&amp;(MATCH(A78,Filmes!$A$2:$A$226,0)+1))</f>
        <v>0.73</v>
      </c>
      <c r="F78" cm="1">
        <f t="array" aca="1" ref="F78" ca="1">INDIRECT("Filmes!F"&amp;(MATCH(A78,Filmes!$A$2:$A$226,0)+1))</f>
        <v>55000000</v>
      </c>
      <c r="G78" cm="1">
        <f t="array" aca="1" ref="G78" ca="1">INDIRECT("Filmes!G"&amp;(MATCH(A78,Filmes!$A$2:$A$226,0)+1))</f>
        <v>90834935</v>
      </c>
      <c r="H78" cm="1">
        <f t="array" aca="1" ref="H78" ca="1">INDIRECT("Filmes!H"&amp;(MATCH(A78,Filmes!$A$2:$A$226,0)+1))</f>
        <v>35834935</v>
      </c>
      <c r="I78" cm="1">
        <f t="array" aca="1" ref="I78" ca="1">INDIRECT("Filmes!I"&amp;(MATCH(A78,Filmes!$A$2:$A$226,0)+1))</f>
        <v>1.6515442727272727</v>
      </c>
    </row>
    <row r="79" spans="1:14" x14ac:dyDescent="0.3">
      <c r="A79" s="20" t="s">
        <v>170</v>
      </c>
      <c r="B79" cm="1">
        <f t="array" aca="1" ref="B79" ca="1">INDIRECT("Filmes!B"&amp;(MATCH(A79,Filmes!$A$2:$A$226,0)+1))</f>
        <v>1997</v>
      </c>
      <c r="C79" t="str" cm="1">
        <f t="array" aca="1" ref="C79" ca="1">INDIRECT("Filmes!C"&amp;(MATCH(A79,Filmes!$A$2:$A$226,0)+1))</f>
        <v>12</v>
      </c>
      <c r="D79" cm="1">
        <f t="array" aca="1" ref="D79" ca="1">INDIRECT("Filmes!D"&amp;(MATCH(A79,Filmes!$A$2:$A$226,0)+1))</f>
        <v>0.79</v>
      </c>
      <c r="E79" cm="1">
        <f t="array" aca="1" ref="E79" ca="1">INDIRECT("Filmes!E"&amp;(MATCH(A79,Filmes!$A$2:$A$226,0)+1))</f>
        <v>0.73000000000000009</v>
      </c>
      <c r="F79" cm="1">
        <f t="array" aca="1" ref="F79" ca="1">INDIRECT("Filmes!F"&amp;(MATCH(A79,Filmes!$A$2:$A$226,0)+1))</f>
        <v>200000000</v>
      </c>
      <c r="G79" cm="1">
        <f t="array" aca="1" ref="G79" ca="1">INDIRECT("Filmes!G"&amp;(MATCH(A79,Filmes!$A$2:$A$226,0)+1))</f>
        <v>2264162353</v>
      </c>
      <c r="H79" cm="1">
        <f t="array" aca="1" ref="H79" ca="1">INDIRECT("Filmes!H"&amp;(MATCH(A79,Filmes!$A$2:$A$226,0)+1))</f>
        <v>2064162353</v>
      </c>
      <c r="I79" cm="1">
        <f t="array" aca="1" ref="I79" ca="1">INDIRECT("Filmes!I"&amp;(MATCH(A79,Filmes!$A$2:$A$226,0)+1))</f>
        <v>11.320811765</v>
      </c>
    </row>
    <row r="80" spans="1:14" x14ac:dyDescent="0.3">
      <c r="A80" s="21" t="s">
        <v>79</v>
      </c>
      <c r="B80" cm="1">
        <f t="array" aca="1" ref="B80" ca="1">INDIRECT("Filmes!B"&amp;(MATCH(A80,Filmes!$A$2:$A$226,0)+1))</f>
        <v>2023</v>
      </c>
      <c r="C80" t="str" cm="1">
        <f t="array" aca="1" ref="C80" ca="1">INDIRECT("Filmes!C"&amp;(MATCH(A80,Filmes!$A$2:$A$226,0)+1))</f>
        <v>16</v>
      </c>
      <c r="D80" cm="1">
        <f t="array" aca="1" ref="D80" ca="1">INDIRECT("Filmes!D"&amp;(MATCH(A80,Filmes!$A$2:$A$226,0)+1))</f>
        <v>0.7</v>
      </c>
      <c r="E80" cm="1">
        <f t="array" aca="1" ref="E80" ca="1">INDIRECT("Filmes!E"&amp;(MATCH(A80,Filmes!$A$2:$A$226,0)+1))</f>
        <v>0.71</v>
      </c>
      <c r="F80" cm="1">
        <f t="array" aca="1" ref="F80" ca="1">INDIRECT("Filmes!F"&amp;(MATCH(A80,Filmes!$A$2:$A$226,0)+1))</f>
        <v>25000000</v>
      </c>
      <c r="G80" cm="1">
        <f t="array" aca="1" ref="G80" ca="1">INDIRECT("Filmes!G"&amp;(MATCH(A80,Filmes!$A$2:$A$226,0)+1))</f>
        <v>214891370</v>
      </c>
      <c r="H80" cm="1">
        <f t="array" aca="1" ref="H80" ca="1">INDIRECT("Filmes!H"&amp;(MATCH(A80,Filmes!$A$2:$A$226,0)+1))</f>
        <v>189891370</v>
      </c>
      <c r="I80" cm="1">
        <f t="array" aca="1" ref="I80" ca="1">INDIRECT("Filmes!I"&amp;(MATCH(A80,Filmes!$A$2:$A$226,0)+1))</f>
        <v>8.5956548000000002</v>
      </c>
    </row>
    <row r="81" spans="1:14" x14ac:dyDescent="0.3">
      <c r="B81" t="e" cm="1">
        <f t="array" aca="1" ref="B81" ca="1">INDIRECT("Filmes!B"&amp;(MATCH(A81,Filmes!$A$2:$A$226,0)+1))</f>
        <v>#N/A</v>
      </c>
      <c r="C81" t="e" cm="1">
        <f t="array" aca="1" ref="C81" ca="1">INDIRECT("Filmes!C"&amp;(MATCH(A81,Filmes!$A$2:$A$226,0)+1))</f>
        <v>#N/A</v>
      </c>
      <c r="D81" t="e" cm="1">
        <f t="array" aca="1" ref="D81" ca="1">INDIRECT("Filmes!D"&amp;(MATCH(A81,Filmes!$A$2:$A$226,0)+1))</f>
        <v>#N/A</v>
      </c>
      <c r="E81" t="e" cm="1">
        <f t="array" aca="1" ref="E81" ca="1">INDIRECT("Filmes!E"&amp;(MATCH(A81,Filmes!$A$2:$A$226,0)+1))</f>
        <v>#N/A</v>
      </c>
      <c r="F81" t="e" cm="1">
        <f t="array" aca="1" ref="F81" ca="1">INDIRECT("Filmes!F"&amp;(MATCH(A81,Filmes!$A$2:$A$226,0)+1))</f>
        <v>#N/A</v>
      </c>
      <c r="G81" t="e" cm="1">
        <f t="array" aca="1" ref="G81" ca="1">INDIRECT("Filmes!G"&amp;(MATCH(A81,Filmes!$A$2:$A$226,0)+1))</f>
        <v>#N/A</v>
      </c>
      <c r="H81" t="e" cm="1">
        <f t="array" aca="1" ref="H81" ca="1">INDIRECT("Filmes!H"&amp;(MATCH(A81,Filmes!$A$2:$A$226,0)+1))</f>
        <v>#N/A</v>
      </c>
      <c r="I81" t="e" cm="1">
        <f t="array" aca="1" ref="I81" ca="1">INDIRECT("Filmes!I"&amp;(MATCH(A81,Filmes!$A$2:$A$226,0)+1))</f>
        <v>#N/A</v>
      </c>
    </row>
    <row r="82" spans="1:14" x14ac:dyDescent="0.3">
      <c r="A82" s="19" t="s">
        <v>253</v>
      </c>
      <c r="B82" s="13" t="s">
        <v>1</v>
      </c>
      <c r="C82" s="13" t="s">
        <v>3</v>
      </c>
      <c r="D82" s="25" t="s">
        <v>2</v>
      </c>
      <c r="E82" s="13" t="s">
        <v>1645</v>
      </c>
      <c r="F82" s="26" t="s">
        <v>4</v>
      </c>
      <c r="G82" s="26" t="s">
        <v>5</v>
      </c>
      <c r="H82" s="13" t="s">
        <v>1646</v>
      </c>
      <c r="I82" s="27" t="s">
        <v>1647</v>
      </c>
      <c r="J82">
        <f ca="1">AVERAGE(I83:I99)</f>
        <v>10.028277265102886</v>
      </c>
      <c r="K82">
        <f ca="1">AVERAGE(D83:D99)</f>
        <v>0.73588235294117654</v>
      </c>
      <c r="L82">
        <f ca="1">AVERAGE(E83:E99)</f>
        <v>0.7322712418300652</v>
      </c>
      <c r="M82">
        <f ca="1">AVERAGE(F83:F99)</f>
        <v>32343513.352941178</v>
      </c>
      <c r="N82">
        <f ca="1">AVERAGE(G83:G99)</f>
        <v>170624554.82352942</v>
      </c>
    </row>
    <row r="83" spans="1:14" x14ac:dyDescent="0.3">
      <c r="A83" s="20" t="s">
        <v>80</v>
      </c>
      <c r="B83" cm="1">
        <f t="array" aca="1" ref="B83" ca="1">INDIRECT("Filmes!B"&amp;(MATCH(A83,Filmes!$A$2:$A$226,0)+1))</f>
        <v>1968</v>
      </c>
      <c r="C83" t="str" cm="1">
        <f t="array" aca="1" ref="C83" ca="1">INDIRECT("Filmes!C"&amp;(MATCH(A83,Filmes!$A$2:$A$226,0)+1))</f>
        <v>L</v>
      </c>
      <c r="D83" cm="1">
        <f t="array" aca="1" ref="D83" ca="1">INDIRECT("Filmes!D"&amp;(MATCH(A83,Filmes!$A$2:$A$226,0)+1))</f>
        <v>0.81</v>
      </c>
      <c r="E83" cm="1">
        <f t="array" aca="1" ref="E83" ca="1">INDIRECT("Filmes!E"&amp;(MATCH(A83,Filmes!$A$2:$A$226,0)+1))</f>
        <v>0.68</v>
      </c>
      <c r="F83" cm="1">
        <f t="array" aca="1" ref="F83" ca="1">INDIRECT("Filmes!F"&amp;(MATCH(A83,Filmes!$A$2:$A$226,0)+1))</f>
        <v>12000000</v>
      </c>
      <c r="G83" cm="1">
        <f t="array" aca="1" ref="G83" ca="1">INDIRECT("Filmes!G"&amp;(MATCH(A83,Filmes!$A$2:$A$226,0)+1))</f>
        <v>71923560</v>
      </c>
      <c r="H83" cm="1">
        <f t="array" aca="1" ref="H83" ca="1">INDIRECT("Filmes!H"&amp;(MATCH(A83,Filmes!$A$2:$A$226,0)+1))</f>
        <v>59923560</v>
      </c>
      <c r="I83" cm="1">
        <f t="array" aca="1" ref="I83" ca="1">INDIRECT("Filmes!I"&amp;(MATCH(A83,Filmes!$A$2:$A$226,0)+1))</f>
        <v>5.9936299999999996</v>
      </c>
    </row>
    <row r="84" spans="1:14" x14ac:dyDescent="0.3">
      <c r="A84" s="21" t="s">
        <v>94</v>
      </c>
      <c r="B84" cm="1">
        <f t="array" aca="1" ref="B84" ca="1">INDIRECT("Filmes!B"&amp;(MATCH(A84,Filmes!$A$2:$A$226,0)+1))</f>
        <v>2016</v>
      </c>
      <c r="C84" t="str" cm="1">
        <f t="array" aca="1" ref="C84" ca="1">INDIRECT("Filmes!C"&amp;(MATCH(A84,Filmes!$A$2:$A$226,0)+1))</f>
        <v>10</v>
      </c>
      <c r="D84" cm="1">
        <f t="array" aca="1" ref="D84" ca="1">INDIRECT("Filmes!D"&amp;(MATCH(A84,Filmes!$A$2:$A$226,0)+1))</f>
        <v>0.76</v>
      </c>
      <c r="E84" cm="1">
        <f t="array" aca="1" ref="E84" ca="1">INDIRECT("Filmes!E"&amp;(MATCH(A84,Filmes!$A$2:$A$226,0)+1))</f>
        <v>0.76250000000000007</v>
      </c>
      <c r="F84" cm="1">
        <f t="array" aca="1" ref="F84" ca="1">INDIRECT("Filmes!F"&amp;(MATCH(A84,Filmes!$A$2:$A$226,0)+1))</f>
        <v>47000000</v>
      </c>
      <c r="G84" cm="1">
        <f t="array" aca="1" ref="G84" ca="1">INDIRECT("Filmes!G"&amp;(MATCH(A84,Filmes!$A$2:$A$226,0)+1))</f>
        <v>203388186</v>
      </c>
      <c r="H84" cm="1">
        <f t="array" aca="1" ref="H84" ca="1">INDIRECT("Filmes!H"&amp;(MATCH(A84,Filmes!$A$2:$A$226,0)+1))</f>
        <v>156388186</v>
      </c>
      <c r="I84" cm="1">
        <f t="array" aca="1" ref="I84" ca="1">INDIRECT("Filmes!I"&amp;(MATCH(A84,Filmes!$A$2:$A$226,0)+1))</f>
        <v>4.3274082127659579</v>
      </c>
    </row>
    <row r="85" spans="1:14" x14ac:dyDescent="0.3">
      <c r="A85" s="20" t="s">
        <v>92</v>
      </c>
      <c r="B85" cm="1">
        <f t="array" aca="1" ref="B85" ca="1">INDIRECT("Filmes!B"&amp;(MATCH(A85,Filmes!$A$2:$A$226,0)+1))</f>
        <v>2017</v>
      </c>
      <c r="C85" t="str" cm="1">
        <f t="array" aca="1" ref="C85" ca="1">INDIRECT("Filmes!C"&amp;(MATCH(A85,Filmes!$A$2:$A$226,0)+1))</f>
        <v>16</v>
      </c>
      <c r="D85" cm="1">
        <f t="array" aca="1" ref="D85" ca="1">INDIRECT("Filmes!D"&amp;(MATCH(A85,Filmes!$A$2:$A$226,0)+1))</f>
        <v>0.61</v>
      </c>
      <c r="E85" cm="1">
        <f t="array" aca="1" ref="E85" ca="1">INDIRECT("Filmes!E"&amp;(MATCH(A85,Filmes!$A$2:$A$226,0)+1))</f>
        <v>0.6</v>
      </c>
      <c r="F85" cm="1">
        <f t="array" aca="1" ref="F85" ca="1">INDIRECT("Filmes!F"&amp;(MATCH(A85,Filmes!$A$2:$A$226,0)+1))</f>
        <v>97000000</v>
      </c>
      <c r="G85" cm="1">
        <f t="array" aca="1" ref="G85" ca="1">INDIRECT("Filmes!G"&amp;(MATCH(A85,Filmes!$A$2:$A$226,0)+1))</f>
        <v>240891763</v>
      </c>
      <c r="H85" cm="1">
        <f t="array" aca="1" ref="H85" ca="1">INDIRECT("Filmes!H"&amp;(MATCH(A85,Filmes!$A$2:$A$226,0)+1))</f>
        <v>143891763</v>
      </c>
      <c r="I85" cm="1">
        <f t="array" aca="1" ref="I85" ca="1">INDIRECT("Filmes!I"&amp;(MATCH(A85,Filmes!$A$2:$A$226,0)+1))</f>
        <v>2.483420237113402</v>
      </c>
    </row>
    <row r="86" spans="1:14" x14ac:dyDescent="0.3">
      <c r="A86" s="21" t="s">
        <v>40</v>
      </c>
      <c r="B86" cm="1">
        <f t="array" aca="1" ref="B86" ca="1">INDIRECT("Filmes!B"&amp;(MATCH(A86,Filmes!$A$2:$A$226,0)+1))</f>
        <v>2022</v>
      </c>
      <c r="C86" t="str" cm="1">
        <f t="array" aca="1" ref="C86" ca="1">INDIRECT("Filmes!C"&amp;(MATCH(A86,Filmes!$A$2:$A$226,0)+1))</f>
        <v>14</v>
      </c>
      <c r="D86" cm="1">
        <f t="array" aca="1" ref="D86" ca="1">INDIRECT("Filmes!D"&amp;(MATCH(A86,Filmes!$A$2:$A$226,0)+1))</f>
        <v>0.77</v>
      </c>
      <c r="E86" cm="1">
        <f t="array" aca="1" ref="E86" ca="1">INDIRECT("Filmes!E"&amp;(MATCH(A86,Filmes!$A$2:$A$226,0)+1))</f>
        <v>0.73000000000000009</v>
      </c>
      <c r="F86" cm="1">
        <f t="array" aca="1" ref="F86" ca="1">INDIRECT("Filmes!F"&amp;(MATCH(A86,Filmes!$A$2:$A$226,0)+1))</f>
        <v>185000000</v>
      </c>
      <c r="G86" cm="1">
        <f t="array" aca="1" ref="G86" ca="1">INDIRECT("Filmes!G"&amp;(MATCH(A86,Filmes!$A$2:$A$226,0)+1))</f>
        <v>771000000</v>
      </c>
      <c r="H86" cm="1">
        <f t="array" aca="1" ref="H86" ca="1">INDIRECT("Filmes!H"&amp;(MATCH(A86,Filmes!$A$2:$A$226,0)+1))</f>
        <v>586000000</v>
      </c>
      <c r="I86" cm="1">
        <f t="array" aca="1" ref="I86" ca="1">INDIRECT("Filmes!I"&amp;(MATCH(A86,Filmes!$A$2:$A$226,0)+1))</f>
        <v>4.1675675675675672</v>
      </c>
    </row>
    <row r="87" spans="1:14" x14ac:dyDescent="0.3">
      <c r="A87" s="20" t="s">
        <v>184</v>
      </c>
      <c r="B87" cm="1">
        <f t="array" aca="1" ref="B87" ca="1">INDIRECT("Filmes!B"&amp;(MATCH(A87,Filmes!$A$2:$A$226,0)+1))</f>
        <v>1974</v>
      </c>
      <c r="C87" t="str" cm="1">
        <f t="array" aca="1" ref="C87" ca="1">INDIRECT("Filmes!C"&amp;(MATCH(A87,Filmes!$A$2:$A$226,0)+1))</f>
        <v>12</v>
      </c>
      <c r="D87" cm="1">
        <f t="array" aca="1" ref="D87" ca="1">INDIRECT("Filmes!D"&amp;(MATCH(A87,Filmes!$A$2:$A$226,0)+1))</f>
        <v>0.79</v>
      </c>
      <c r="E87" cm="1">
        <f t="array" aca="1" ref="E87" ca="1">INDIRECT("Filmes!E"&amp;(MATCH(A87,Filmes!$A$2:$A$226,0)+1))</f>
        <v>0.73</v>
      </c>
      <c r="F87" cm="1">
        <f t="array" aca="1" ref="F87" ca="1">INDIRECT("Filmes!F"&amp;(MATCH(A87,Filmes!$A$2:$A$226,0)+1))</f>
        <v>6000000</v>
      </c>
      <c r="G87" cm="1">
        <f t="array" aca="1" ref="G87" ca="1">INDIRECT("Filmes!G"&amp;(MATCH(A87,Filmes!$A$2:$A$226,0)+1))</f>
        <v>30000000</v>
      </c>
      <c r="H87" cm="1">
        <f t="array" aca="1" ref="H87" ca="1">INDIRECT("Filmes!H"&amp;(MATCH(A87,Filmes!$A$2:$A$226,0)+1))</f>
        <v>24000000</v>
      </c>
      <c r="I87" cm="1">
        <f t="array" aca="1" ref="I87" ca="1">INDIRECT("Filmes!I"&amp;(MATCH(A87,Filmes!$A$2:$A$226,0)+1))</f>
        <v>5</v>
      </c>
    </row>
    <row r="88" spans="1:14" x14ac:dyDescent="0.3">
      <c r="A88" s="21" t="s">
        <v>121</v>
      </c>
      <c r="B88" cm="1">
        <f t="array" aca="1" ref="B88" ca="1">INDIRECT("Filmes!B"&amp;(MATCH(A88,Filmes!$A$2:$A$226,0)+1))</f>
        <v>1941</v>
      </c>
      <c r="C88" t="str" cm="1">
        <f t="array" aca="1" ref="C88" ca="1">INDIRECT("Filmes!C"&amp;(MATCH(A88,Filmes!$A$2:$A$226,0)+1))</f>
        <v>12</v>
      </c>
      <c r="D88" cm="1">
        <f t="array" aca="1" ref="D88" ca="1">INDIRECT("Filmes!D"&amp;(MATCH(A88,Filmes!$A$2:$A$226,0)+1))</f>
        <v>0.8</v>
      </c>
      <c r="E88" cm="1">
        <f t="array" aca="1" ref="E88" ca="1">INDIRECT("Filmes!E"&amp;(MATCH(A88,Filmes!$A$2:$A$226,0)+1))</f>
        <v>0.76999999999999991</v>
      </c>
      <c r="F88" cm="1">
        <f t="array" aca="1" ref="F88" ca="1">INDIRECT("Filmes!F"&amp;(MATCH(A88,Filmes!$A$2:$A$226,0)+1))</f>
        <v>839727</v>
      </c>
      <c r="G88" cm="1">
        <f t="array" aca="1" ref="G88" ca="1">INDIRECT("Filmes!G"&amp;(MATCH(A88,Filmes!$A$2:$A$226,0)+1))</f>
        <v>23218000</v>
      </c>
      <c r="H88" cm="1">
        <f t="array" aca="1" ref="H88" ca="1">INDIRECT("Filmes!H"&amp;(MATCH(A88,Filmes!$A$2:$A$226,0)+1))</f>
        <v>22378273</v>
      </c>
      <c r="I88" cm="1">
        <f t="array" aca="1" ref="I88" ca="1">INDIRECT("Filmes!I"&amp;(MATCH(A88,Filmes!$A$2:$A$226,0)+1))</f>
        <v>27.649462265712547</v>
      </c>
    </row>
    <row r="89" spans="1:14" x14ac:dyDescent="0.3">
      <c r="A89" s="20" t="s">
        <v>120</v>
      </c>
      <c r="B89" cm="1">
        <f t="array" aca="1" ref="B89" ca="1">INDIRECT("Filmes!B"&amp;(MATCH(A89,Filmes!$A$2:$A$226,0)+1))</f>
        <v>1998</v>
      </c>
      <c r="C89" t="str" cm="1">
        <f t="array" aca="1" ref="C89" ca="1">INDIRECT("Filmes!C"&amp;(MATCH(A89,Filmes!$A$2:$A$226,0)+1))</f>
        <v>14</v>
      </c>
      <c r="D89" cm="1">
        <f t="array" aca="1" ref="D89" ca="1">INDIRECT("Filmes!D"&amp;(MATCH(A89,Filmes!$A$2:$A$226,0)+1))</f>
        <v>0.73</v>
      </c>
      <c r="E89" cm="1">
        <f t="array" aca="1" ref="E89" ca="1">INDIRECT("Filmes!E"&amp;(MATCH(A89,Filmes!$A$2:$A$226,0)+1))</f>
        <v>0.71111111111111114</v>
      </c>
      <c r="F89" cm="1">
        <f t="array" aca="1" ref="F89" ca="1">INDIRECT("Filmes!F"&amp;(MATCH(A89,Filmes!$A$2:$A$226,0)+1))</f>
        <v>27000000</v>
      </c>
      <c r="G89" cm="1">
        <f t="array" aca="1" ref="G89" ca="1">INDIRECT("Filmes!G"&amp;(MATCH(A89,Filmes!$A$2:$A$226,0)+1))</f>
        <v>27200000</v>
      </c>
      <c r="H89" cm="1">
        <f t="array" aca="1" ref="H89" ca="1">INDIRECT("Filmes!H"&amp;(MATCH(A89,Filmes!$A$2:$A$226,0)+1))</f>
        <v>200000</v>
      </c>
      <c r="I89" cm="1">
        <f t="array" aca="1" ref="I89" ca="1">INDIRECT("Filmes!I"&amp;(MATCH(A89,Filmes!$A$2:$A$226,0)+1))</f>
        <v>1.0074074074074073</v>
      </c>
    </row>
    <row r="90" spans="1:14" x14ac:dyDescent="0.3">
      <c r="A90" s="21" t="s">
        <v>185</v>
      </c>
      <c r="B90" cm="1">
        <f t="array" aca="1" ref="B90" ca="1">INDIRECT("Filmes!B"&amp;(MATCH(A90,Filmes!$A$2:$A$226,0)+1))</f>
        <v>1987</v>
      </c>
      <c r="C90" t="str" cm="1">
        <f t="array" aca="1" ref="C90" ca="1">INDIRECT("Filmes!C"&amp;(MATCH(A90,Filmes!$A$2:$A$226,0)+1))</f>
        <v>18</v>
      </c>
      <c r="D90" cm="1">
        <f t="array" aca="1" ref="D90" ca="1">INDIRECT("Filmes!D"&amp;(MATCH(A90,Filmes!$A$2:$A$226,0)+1))</f>
        <v>0.71</v>
      </c>
      <c r="E90" cm="1">
        <f t="array" aca="1" ref="E90" ca="1">INDIRECT("Filmes!E"&amp;(MATCH(A90,Filmes!$A$2:$A$226,0)+1))</f>
        <v>0.65999999999999992</v>
      </c>
      <c r="F90" cm="1">
        <f t="array" aca="1" ref="F90" ca="1">INDIRECT("Filmes!F"&amp;(MATCH(A90,Filmes!$A$2:$A$226,0)+1))</f>
        <v>17000000</v>
      </c>
      <c r="G90" cm="1">
        <f t="array" aca="1" ref="G90" ca="1">INDIRECT("Filmes!G"&amp;(MATCH(A90,Filmes!$A$2:$A$226,0)+1))</f>
        <v>17185954</v>
      </c>
      <c r="H90" cm="1">
        <f t="array" aca="1" ref="H90" ca="1">INDIRECT("Filmes!H"&amp;(MATCH(A90,Filmes!$A$2:$A$226,0)+1))</f>
        <v>185954</v>
      </c>
      <c r="I90" cm="1">
        <f t="array" aca="1" ref="I90" ca="1">INDIRECT("Filmes!I"&amp;(MATCH(A90,Filmes!$A$2:$A$226,0)+1))</f>
        <v>1.0109384705882354</v>
      </c>
    </row>
    <row r="91" spans="1:14" x14ac:dyDescent="0.3">
      <c r="A91" s="20" t="s">
        <v>203</v>
      </c>
      <c r="B91" cm="1">
        <f t="array" aca="1" ref="B91" ca="1">INDIRECT("Filmes!B"&amp;(MATCH(A91,Filmes!$A$2:$A$226,0)+1))</f>
        <v>2017</v>
      </c>
      <c r="C91" t="str" cm="1">
        <f t="array" aca="1" ref="C91" ca="1">INDIRECT("Filmes!C"&amp;(MATCH(A91,Filmes!$A$2:$A$226,0)+1))</f>
        <v>14</v>
      </c>
      <c r="D91" cm="1">
        <f t="array" aca="1" ref="D91" ca="1">INDIRECT("Filmes!D"&amp;(MATCH(A91,Filmes!$A$2:$A$226,0)+1))</f>
        <v>0.76</v>
      </c>
      <c r="E91" cm="1">
        <f t="array" aca="1" ref="E91" ca="1">INDIRECT("Filmes!E"&amp;(MATCH(A91,Filmes!$A$2:$A$226,0)+1))</f>
        <v>0.75</v>
      </c>
      <c r="F91" cm="1">
        <f t="array" aca="1" ref="F91" ca="1">INDIRECT("Filmes!F"&amp;(MATCH(A91,Filmes!$A$2:$A$226,0)+1))</f>
        <v>4500000</v>
      </c>
      <c r="G91" cm="1">
        <f t="array" aca="1" ref="G91" ca="1">INDIRECT("Filmes!G"&amp;(MATCH(A91,Filmes!$A$2:$A$226,0)+1))</f>
        <v>255407969</v>
      </c>
      <c r="H91" cm="1">
        <f t="array" aca="1" ref="H91" ca="1">INDIRECT("Filmes!H"&amp;(MATCH(A91,Filmes!$A$2:$A$226,0)+1))</f>
        <v>250907969</v>
      </c>
      <c r="I91" cm="1">
        <f t="array" aca="1" ref="I91" ca="1">INDIRECT("Filmes!I"&amp;(MATCH(A91,Filmes!$A$2:$A$226,0)+1))</f>
        <v>56.757326444444445</v>
      </c>
    </row>
    <row r="92" spans="1:14" x14ac:dyDescent="0.3">
      <c r="A92" s="21" t="s">
        <v>87</v>
      </c>
      <c r="B92" cm="1">
        <f t="array" aca="1" ref="B92" ca="1">INDIRECT("Filmes!B"&amp;(MATCH(A92,Filmes!$A$2:$A$226,0)+1))</f>
        <v>2001</v>
      </c>
      <c r="C92" t="str" cm="1">
        <f t="array" aca="1" ref="C92" ca="1">INDIRECT("Filmes!C"&amp;(MATCH(A92,Filmes!$A$2:$A$226,0)+1))</f>
        <v>14</v>
      </c>
      <c r="D92" cm="1">
        <f t="array" aca="1" ref="D92" ca="1">INDIRECT("Filmes!D"&amp;(MATCH(A92,Filmes!$A$2:$A$226,0)+1))</f>
        <v>0.78</v>
      </c>
      <c r="E92" cm="1">
        <f t="array" aca="1" ref="E92" ca="1">INDIRECT("Filmes!E"&amp;(MATCH(A92,Filmes!$A$2:$A$226,0)+1))</f>
        <v>0.7</v>
      </c>
      <c r="F92" cm="1">
        <f t="array" aca="1" ref="F92" ca="1">INDIRECT("Filmes!F"&amp;(MATCH(A92,Filmes!$A$2:$A$226,0)+1))</f>
        <v>4500000</v>
      </c>
      <c r="G92" cm="1">
        <f t="array" aca="1" ref="G92" ca="1">INDIRECT("Filmes!G"&amp;(MATCH(A92,Filmes!$A$2:$A$226,0)+1))</f>
        <v>7500000</v>
      </c>
      <c r="H92" cm="1">
        <f t="array" aca="1" ref="H92" ca="1">INDIRECT("Filmes!H"&amp;(MATCH(A92,Filmes!$A$2:$A$226,0)+1))</f>
        <v>3000000</v>
      </c>
      <c r="I92" cm="1">
        <f t="array" aca="1" ref="I92" ca="1">INDIRECT("Filmes!I"&amp;(MATCH(A92,Filmes!$A$2:$A$226,0)+1))</f>
        <v>1.6666666666666667</v>
      </c>
    </row>
    <row r="93" spans="1:14" x14ac:dyDescent="0.3">
      <c r="A93" s="20" t="s">
        <v>141</v>
      </c>
      <c r="B93" cm="1">
        <f t="array" aca="1" ref="B93" ca="1">INDIRECT("Filmes!B"&amp;(MATCH(A93,Filmes!$A$2:$A$226,0)+1))</f>
        <v>2023</v>
      </c>
      <c r="C93" t="str" cm="1">
        <f t="array" aca="1" ref="C93" ca="1">INDIRECT("Filmes!C"&amp;(MATCH(A93,Filmes!$A$2:$A$226,0)+1))</f>
        <v>14</v>
      </c>
      <c r="D93" cm="1">
        <f t="array" aca="1" ref="D93" ca="1">INDIRECT("Filmes!D"&amp;(MATCH(A93,Filmes!$A$2:$A$226,0)+1))</f>
        <v>0.76</v>
      </c>
      <c r="E93" cm="1">
        <f t="array" aca="1" ref="E93" ca="1">INDIRECT("Filmes!E"&amp;(MATCH(A93,Filmes!$A$2:$A$226,0)+1))</f>
        <v>0.7749999999999998</v>
      </c>
      <c r="F93" cm="1">
        <f t="array" aca="1" ref="F93" ca="1">INDIRECT("Filmes!F"&amp;(MATCH(A93,Filmes!$A$2:$A$226,0)+1))</f>
        <v>20000000</v>
      </c>
      <c r="G93" cm="1">
        <f t="array" aca="1" ref="G93" ca="1">INDIRECT("Filmes!G"&amp;(MATCH(A93,Filmes!$A$2:$A$226,0)+1))</f>
        <v>294803785</v>
      </c>
      <c r="H93" cm="1">
        <f t="array" aca="1" ref="H93" ca="1">INDIRECT("Filmes!H"&amp;(MATCH(A93,Filmes!$A$2:$A$226,0)+1))</f>
        <v>274803785</v>
      </c>
      <c r="I93" cm="1">
        <f t="array" aca="1" ref="I93" ca="1">INDIRECT("Filmes!I"&amp;(MATCH(A93,Filmes!$A$2:$A$226,0)+1))</f>
        <v>14.74018925</v>
      </c>
    </row>
    <row r="94" spans="1:14" x14ac:dyDescent="0.3">
      <c r="A94" s="21" t="s">
        <v>30</v>
      </c>
      <c r="B94" cm="1">
        <f t="array" aca="1" ref="B94" ca="1">INDIRECT("Filmes!B"&amp;(MATCH(A94,Filmes!$A$2:$A$226,0)+1))</f>
        <v>2024</v>
      </c>
      <c r="C94" t="str" cm="1">
        <f t="array" aca="1" ref="C94" ca="1">INDIRECT("Filmes!C"&amp;(MATCH(A94,Filmes!$A$2:$A$226,0)+1))</f>
        <v>18</v>
      </c>
      <c r="D94" cm="1">
        <f t="array" aca="1" ref="D94" ca="1">INDIRECT("Filmes!D"&amp;(MATCH(A94,Filmes!$A$2:$A$226,0)+1))</f>
        <v>0.63</v>
      </c>
      <c r="E94" cm="1">
        <f t="array" aca="1" ref="E94" ca="1">INDIRECT("Filmes!E"&amp;(MATCH(A94,Filmes!$A$2:$A$226,0)+1))</f>
        <v>0.79</v>
      </c>
      <c r="F94" cm="1">
        <f t="array" aca="1" ref="F94" ca="1">INDIRECT("Filmes!F"&amp;(MATCH(A94,Filmes!$A$2:$A$226,0)+1))</f>
        <v>9000000</v>
      </c>
      <c r="G94" cm="1">
        <f t="array" aca="1" ref="G94" ca="1">INDIRECT("Filmes!G"&amp;(MATCH(A94,Filmes!$A$2:$A$226,0)+1))</f>
        <v>22314913</v>
      </c>
      <c r="H94" cm="1">
        <f t="array" aca="1" ref="H94" ca="1">INDIRECT("Filmes!H"&amp;(MATCH(A94,Filmes!$A$2:$A$226,0)+1))</f>
        <v>13314913</v>
      </c>
      <c r="I94" cm="1">
        <f t="array" aca="1" ref="I94" ca="1">INDIRECT("Filmes!I"&amp;(MATCH(A94,Filmes!$A$2:$A$226,0)+1))</f>
        <v>2.4794347777777777</v>
      </c>
    </row>
    <row r="95" spans="1:14" x14ac:dyDescent="0.3">
      <c r="A95" s="20" t="s">
        <v>144</v>
      </c>
      <c r="B95" cm="1">
        <f t="array" aca="1" ref="B95" ca="1">INDIRECT("Filmes!B"&amp;(MATCH(A95,Filmes!$A$2:$A$226,0)+1))</f>
        <v>2024</v>
      </c>
      <c r="C95" t="str" cm="1">
        <f t="array" aca="1" ref="C95" ca="1">INDIRECT("Filmes!C"&amp;(MATCH(A95,Filmes!$A$2:$A$226,0)+1))</f>
        <v>12</v>
      </c>
      <c r="D95" cm="1">
        <f t="array" aca="1" ref="D95" ca="1">INDIRECT("Filmes!D"&amp;(MATCH(A95,Filmes!$A$2:$A$226,0)+1))</f>
        <v>0.63</v>
      </c>
      <c r="E95" cm="1">
        <f t="array" aca="1" ref="E95" ca="1">INDIRECT("Filmes!E"&amp;(MATCH(A95,Filmes!$A$2:$A$226,0)+1))</f>
        <v>0.7</v>
      </c>
      <c r="F95" cm="1">
        <f t="array" aca="1" ref="F95" ca="1">INDIRECT("Filmes!F"&amp;(MATCH(A95,Filmes!$A$2:$A$226,0)+1))</f>
        <v>13000000</v>
      </c>
      <c r="G95" cm="1">
        <f t="array" aca="1" ref="G95" ca="1">INDIRECT("Filmes!G"&amp;(MATCH(A95,Filmes!$A$2:$A$226,0)+1))</f>
        <v>39010693</v>
      </c>
      <c r="H95" cm="1">
        <f t="array" aca="1" ref="H95" ca="1">INDIRECT("Filmes!H"&amp;(MATCH(A95,Filmes!$A$2:$A$226,0)+1))</f>
        <v>26010693</v>
      </c>
      <c r="I95" cm="1">
        <f t="array" aca="1" ref="I95" ca="1">INDIRECT("Filmes!I"&amp;(MATCH(A95,Filmes!$A$2:$A$226,0)+1))</f>
        <v>3.0008225384615383</v>
      </c>
    </row>
    <row r="96" spans="1:14" x14ac:dyDescent="0.3">
      <c r="A96" s="21" t="s">
        <v>201</v>
      </c>
      <c r="B96" cm="1">
        <f t="array" aca="1" ref="B96" ca="1">INDIRECT("Filmes!B"&amp;(MATCH(A96,Filmes!$A$2:$A$226,0)+1))</f>
        <v>2021</v>
      </c>
      <c r="C96" t="str" cm="1">
        <f t="array" aca="1" ref="C96" ca="1">INDIRECT("Filmes!C"&amp;(MATCH(A96,Filmes!$A$2:$A$226,0)+1))</f>
        <v>14</v>
      </c>
      <c r="D96" cm="1">
        <f t="array" aca="1" ref="D96" ca="1">INDIRECT("Filmes!D"&amp;(MATCH(A96,Filmes!$A$2:$A$226,0)+1))</f>
        <v>0.74</v>
      </c>
      <c r="E96" cm="1">
        <f t="array" aca="1" ref="E96" ca="1">INDIRECT("Filmes!E"&amp;(MATCH(A96,Filmes!$A$2:$A$226,0)+1))</f>
        <v>0.66</v>
      </c>
      <c r="F96" cm="1">
        <f t="array" aca="1" ref="F96" ca="1">INDIRECT("Filmes!F"&amp;(MATCH(A96,Filmes!$A$2:$A$226,0)+1))</f>
        <v>39000000</v>
      </c>
      <c r="G96" cm="1">
        <f t="array" aca="1" ref="G96" ca="1">INDIRECT("Filmes!G"&amp;(MATCH(A96,Filmes!$A$2:$A$226,0)+1))</f>
        <v>206400000</v>
      </c>
      <c r="H96" cm="1">
        <f t="array" aca="1" ref="H96" ca="1">INDIRECT("Filmes!H"&amp;(MATCH(A96,Filmes!$A$2:$A$226,0)+1))</f>
        <v>167400000</v>
      </c>
      <c r="I96" cm="1">
        <f t="array" aca="1" ref="I96" ca="1">INDIRECT("Filmes!I"&amp;(MATCH(A96,Filmes!$A$2:$A$226,0)+1))</f>
        <v>5.2923076923076922</v>
      </c>
    </row>
    <row r="97" spans="1:14" x14ac:dyDescent="0.3">
      <c r="A97" s="20" t="s">
        <v>102</v>
      </c>
      <c r="B97" cm="1">
        <f t="array" aca="1" ref="B97" ca="1">INDIRECT("Filmes!B"&amp;(MATCH(A97,Filmes!$A$2:$A$226,0)+1))</f>
        <v>2014</v>
      </c>
      <c r="C97" t="str" cm="1">
        <f t="array" aca="1" ref="C97" ca="1">INDIRECT("Filmes!C"&amp;(MATCH(A97,Filmes!$A$2:$A$226,0)+1))</f>
        <v>14</v>
      </c>
      <c r="D97" cm="1">
        <f t="array" aca="1" ref="D97" ca="1">INDIRECT("Filmes!D"&amp;(MATCH(A97,Filmes!$A$2:$A$226,0)+1))</f>
        <v>0.72</v>
      </c>
      <c r="E97" cm="1">
        <f t="array" aca="1" ref="E97" ca="1">INDIRECT("Filmes!E"&amp;(MATCH(A97,Filmes!$A$2:$A$226,0)+1))</f>
        <v>0.78</v>
      </c>
      <c r="F97" cm="1">
        <f t="array" aca="1" ref="F97" ca="1">INDIRECT("Filmes!F"&amp;(MATCH(A97,Filmes!$A$2:$A$226,0)+1))</f>
        <v>34000000</v>
      </c>
      <c r="G97" cm="1">
        <f t="array" aca="1" ref="G97" ca="1">INDIRECT("Filmes!G"&amp;(MATCH(A97,Filmes!$A$2:$A$226,0)+1))</f>
        <v>348319861</v>
      </c>
      <c r="H97" cm="1">
        <f t="array" aca="1" ref="H97" ca="1">INDIRECT("Filmes!H"&amp;(MATCH(A97,Filmes!$A$2:$A$226,0)+1))</f>
        <v>314319861</v>
      </c>
      <c r="I97" cm="1">
        <f t="array" aca="1" ref="I97" ca="1">INDIRECT("Filmes!I"&amp;(MATCH(A97,Filmes!$A$2:$A$226,0)+1))</f>
        <v>10.244701794117647</v>
      </c>
    </row>
    <row r="98" spans="1:14" x14ac:dyDescent="0.3">
      <c r="A98" s="21" t="s">
        <v>154</v>
      </c>
      <c r="B98" cm="1">
        <f t="array" aca="1" ref="B98" ca="1">INDIRECT("Filmes!B"&amp;(MATCH(A98,Filmes!$A$2:$A$226,0)+1))</f>
        <v>1995</v>
      </c>
      <c r="C98" t="str" cm="1">
        <f t="array" aca="1" ref="C98" ca="1">INDIRECT("Filmes!C"&amp;(MATCH(A98,Filmes!$A$2:$A$226,0)+1))</f>
        <v>14</v>
      </c>
      <c r="D98" cm="1">
        <f t="array" aca="1" ref="D98" ca="1">INDIRECT("Filmes!D"&amp;(MATCH(A98,Filmes!$A$2:$A$226,0)+1))</f>
        <v>0.84</v>
      </c>
      <c r="E98" cm="1">
        <f t="array" aca="1" ref="E98" ca="1">INDIRECT("Filmes!E"&amp;(MATCH(A98,Filmes!$A$2:$A$226,0)+1))</f>
        <v>0.64999999999999991</v>
      </c>
      <c r="F98" cm="1">
        <f t="array" aca="1" ref="F98" ca="1">INDIRECT("Filmes!F"&amp;(MATCH(A98,Filmes!$A$2:$A$226,0)+1))</f>
        <v>33000000</v>
      </c>
      <c r="G98" cm="1">
        <f t="array" aca="1" ref="G98" ca="1">INDIRECT("Filmes!G"&amp;(MATCH(A98,Filmes!$A$2:$A$226,0)+1))</f>
        <v>327311859</v>
      </c>
      <c r="H98" cm="1">
        <f t="array" aca="1" ref="H98" ca="1">INDIRECT("Filmes!H"&amp;(MATCH(A98,Filmes!$A$2:$A$226,0)+1))</f>
        <v>294311859</v>
      </c>
      <c r="I98" cm="1">
        <f t="array" aca="1" ref="I98" ca="1">INDIRECT("Filmes!I"&amp;(MATCH(A98,Filmes!$A$2:$A$226,0)+1))</f>
        <v>9.9185411818181812</v>
      </c>
    </row>
    <row r="99" spans="1:14" x14ac:dyDescent="0.3">
      <c r="A99" s="20" t="s">
        <v>65</v>
      </c>
      <c r="B99" cm="1">
        <f t="array" aca="1" ref="B99" ca="1">INDIRECT("Filmes!B"&amp;(MATCH(A99,Filmes!$A$2:$A$226,0)+1))</f>
        <v>2022</v>
      </c>
      <c r="C99" t="str" cm="1">
        <f t="array" aca="1" ref="C99" ca="1">INDIRECT("Filmes!C"&amp;(MATCH(A99,Filmes!$A$2:$A$226,0)+1))</f>
        <v>18</v>
      </c>
      <c r="D99" cm="1">
        <f t="array" aca="1" ref="D99" ca="1">INDIRECT("Filmes!D"&amp;(MATCH(A99,Filmes!$A$2:$A$226,0)+1))</f>
        <v>0.67</v>
      </c>
      <c r="E99" cm="1">
        <f t="array" aca="1" ref="E99" ca="1">INDIRECT("Filmes!E"&amp;(MATCH(A99,Filmes!$A$2:$A$226,0)+1))</f>
        <v>1</v>
      </c>
      <c r="F99" cm="1">
        <f t="array" aca="1" ref="F99" ca="1">INDIRECT("Filmes!F"&amp;(MATCH(A99,Filmes!$A$2:$A$226,0)+1))</f>
        <v>1000000</v>
      </c>
      <c r="G99" cm="1">
        <f t="array" aca="1" ref="G99" ca="1">INDIRECT("Filmes!G"&amp;(MATCH(A99,Filmes!$A$2:$A$226,0)+1))</f>
        <v>14740889</v>
      </c>
      <c r="H99" cm="1">
        <f t="array" aca="1" ref="H99" ca="1">INDIRECT("Filmes!H"&amp;(MATCH(A99,Filmes!$A$2:$A$226,0)+1))</f>
        <v>13740889</v>
      </c>
      <c r="I99" cm="1">
        <f t="array" aca="1" ref="I99" ca="1">INDIRECT("Filmes!I"&amp;(MATCH(A99,Filmes!$A$2:$A$226,0)+1))</f>
        <v>14.740888999999999</v>
      </c>
    </row>
    <row r="100" spans="1:14" x14ac:dyDescent="0.3">
      <c r="B100" t="e" cm="1">
        <f t="array" aca="1" ref="B100" ca="1">INDIRECT("Filmes!B"&amp;(MATCH(A100,Filmes!$A$2:$A$226,0)+1))</f>
        <v>#N/A</v>
      </c>
      <c r="C100" t="e" cm="1">
        <f t="array" aca="1" ref="C100" ca="1">INDIRECT("Filmes!C"&amp;(MATCH(A100,Filmes!$A$2:$A$226,0)+1))</f>
        <v>#N/A</v>
      </c>
      <c r="D100" t="e" cm="1">
        <f t="array" aca="1" ref="D100" ca="1">INDIRECT("Filmes!D"&amp;(MATCH(A100,Filmes!$A$2:$A$226,0)+1))</f>
        <v>#N/A</v>
      </c>
      <c r="E100" t="e" cm="1">
        <f t="array" aca="1" ref="E100" ca="1">INDIRECT("Filmes!E"&amp;(MATCH(A100,Filmes!$A$2:$A$226,0)+1))</f>
        <v>#N/A</v>
      </c>
      <c r="F100" t="e" cm="1">
        <f t="array" aca="1" ref="F100" ca="1">INDIRECT("Filmes!F"&amp;(MATCH(A100,Filmes!$A$2:$A$226,0)+1))</f>
        <v>#N/A</v>
      </c>
      <c r="G100" t="e" cm="1">
        <f t="array" aca="1" ref="G100" ca="1">INDIRECT("Filmes!G"&amp;(MATCH(A100,Filmes!$A$2:$A$226,0)+1))</f>
        <v>#N/A</v>
      </c>
      <c r="H100" t="e" cm="1">
        <f t="array" aca="1" ref="H100" ca="1">INDIRECT("Filmes!H"&amp;(MATCH(A100,Filmes!$A$2:$A$226,0)+1))</f>
        <v>#N/A</v>
      </c>
      <c r="I100" t="e" cm="1">
        <f t="array" aca="1" ref="I100" ca="1">INDIRECT("Filmes!I"&amp;(MATCH(A100,Filmes!$A$2:$A$226,0)+1))</f>
        <v>#N/A</v>
      </c>
    </row>
    <row r="101" spans="1:14" x14ac:dyDescent="0.3">
      <c r="A101" s="19" t="s">
        <v>252</v>
      </c>
      <c r="B101" s="13" t="s">
        <v>1</v>
      </c>
      <c r="C101" s="13" t="s">
        <v>3</v>
      </c>
      <c r="D101" s="25" t="s">
        <v>2</v>
      </c>
      <c r="E101" s="13" t="s">
        <v>1645</v>
      </c>
      <c r="F101" s="26" t="s">
        <v>4</v>
      </c>
      <c r="G101" s="26" t="s">
        <v>5</v>
      </c>
      <c r="H101" s="13" t="s">
        <v>1646</v>
      </c>
      <c r="I101" s="27" t="s">
        <v>1647</v>
      </c>
      <c r="J101">
        <f ca="1">AVERAGE(I102:I134)</f>
        <v>11.983602681869082</v>
      </c>
      <c r="K101">
        <f ca="1">AVERAGE(D102:D134)</f>
        <v>0.69242424242424239</v>
      </c>
      <c r="L101">
        <f ca="1">AVERAGE(E102:E134)</f>
        <v>0.75172077922077918</v>
      </c>
      <c r="M101">
        <f ca="1">AVERAGE(F102:F134)</f>
        <v>29751515.151515152</v>
      </c>
      <c r="N101">
        <f ca="1">AVERAGE(G102:G134)</f>
        <v>190139745.39393941</v>
      </c>
    </row>
    <row r="102" spans="1:14" x14ac:dyDescent="0.3">
      <c r="A102" s="20" t="s">
        <v>99</v>
      </c>
      <c r="B102" cm="1">
        <f t="array" aca="1" ref="B102" ca="1">INDIRECT("Filmes!B"&amp;(MATCH(A102,Filmes!$A$2:$A$226,0)+1))</f>
        <v>2020</v>
      </c>
      <c r="C102" t="str" cm="1">
        <f t="array" aca="1" ref="C102" ca="1">INDIRECT("Filmes!C"&amp;(MATCH(A102,Filmes!$A$2:$A$226,0)+1))</f>
        <v>R</v>
      </c>
      <c r="D102" cm="1">
        <f t="array" aca="1" ref="D102" ca="1">INDIRECT("Filmes!D"&amp;(MATCH(A102,Filmes!$A$2:$A$226,0)+1))</f>
        <v>0.66</v>
      </c>
      <c r="E102" cm="1">
        <f t="array" aca="1" ref="E102" ca="1">INDIRECT("Filmes!E"&amp;(MATCH(A102,Filmes!$A$2:$A$226,0)+1))</f>
        <v>0.71499999999999997</v>
      </c>
      <c r="F102" cm="1">
        <f t="array" aca="1" ref="F102" ca="1">INDIRECT("Filmes!F"&amp;(MATCH(A102,Filmes!$A$2:$A$226,0)+1))</f>
        <v>14000000</v>
      </c>
      <c r="G102" cm="1">
        <f t="array" aca="1" ref="G102" ca="1">INDIRECT("Filmes!G"&amp;(MATCH(A102,Filmes!$A$2:$A$226,0)+1))</f>
        <v>10550350</v>
      </c>
      <c r="H102" cm="1">
        <f t="array" aca="1" ref="H102" ca="1">INDIRECT("Filmes!H"&amp;(MATCH(A102,Filmes!$A$2:$A$226,0)+1))</f>
        <v>-3449650</v>
      </c>
      <c r="I102" cm="1">
        <f t="array" aca="1" ref="I102" ca="1">INDIRECT("Filmes!I"&amp;(MATCH(A102,Filmes!$A$2:$A$226,0)+1))</f>
        <v>0.75359642857142861</v>
      </c>
    </row>
    <row r="103" spans="1:14" x14ac:dyDescent="0.3">
      <c r="A103" s="21" t="s">
        <v>221</v>
      </c>
      <c r="B103" cm="1">
        <f t="array" aca="1" ref="B103" ca="1">INDIRECT("Filmes!B"&amp;(MATCH(A103,Filmes!$A$2:$A$226,0)+1))</f>
        <v>1995</v>
      </c>
      <c r="C103" t="str" cm="1">
        <f t="array" aca="1" ref="C103" ca="1">INDIRECT("Filmes!C"&amp;(MATCH(A103,Filmes!$A$2:$A$226,0)+1))</f>
        <v>R</v>
      </c>
      <c r="D103" cm="1">
        <f t="array" aca="1" ref="D103" ca="1">INDIRECT("Filmes!D"&amp;(MATCH(A103,Filmes!$A$2:$A$226,0)+1))</f>
        <v>0.6</v>
      </c>
      <c r="E103" cm="1">
        <f t="array" aca="1" ref="E103" ca="1">INDIRECT("Filmes!E"&amp;(MATCH(A103,Filmes!$A$2:$A$226,0)+1))</f>
        <v>0.6399999999999999</v>
      </c>
      <c r="F103" cm="1">
        <f t="array" aca="1" ref="F103" ca="1">INDIRECT("Filmes!F"&amp;(MATCH(A103,Filmes!$A$2:$A$226,0)+1))</f>
        <v>35000000</v>
      </c>
      <c r="G103" cm="1">
        <f t="array" aca="1" ref="G103" ca="1">INDIRECT("Filmes!G"&amp;(MATCH(A103,Filmes!$A$2:$A$226,0)+1))</f>
        <v>113400000</v>
      </c>
      <c r="H103" cm="1">
        <f t="array" aca="1" ref="H103" ca="1">INDIRECT("Filmes!H"&amp;(MATCH(A103,Filmes!$A$2:$A$226,0)+1))</f>
        <v>78400000</v>
      </c>
      <c r="I103" cm="1">
        <f t="array" aca="1" ref="I103" ca="1">INDIRECT("Filmes!I"&amp;(MATCH(A103,Filmes!$A$2:$A$226,0)+1))</f>
        <v>3.24</v>
      </c>
    </row>
    <row r="104" spans="1:14" x14ac:dyDescent="0.3">
      <c r="A104" s="20" t="s">
        <v>175</v>
      </c>
      <c r="B104" cm="1">
        <f t="array" aca="1" ref="B104" ca="1">INDIRECT("Filmes!B"&amp;(MATCH(A104,Filmes!$A$2:$A$226,0)+1))</f>
        <v>2018</v>
      </c>
      <c r="C104" t="str" cm="1">
        <f t="array" aca="1" ref="C104" ca="1">INDIRECT("Filmes!C"&amp;(MATCH(A104,Filmes!$A$2:$A$226,0)+1))</f>
        <v>14</v>
      </c>
      <c r="D104" cm="1">
        <f t="array" aca="1" ref="D104" ca="1">INDIRECT("Filmes!D"&amp;(MATCH(A104,Filmes!$A$2:$A$226,0)+1))</f>
        <v>0.59</v>
      </c>
      <c r="E104" cm="1">
        <f t="array" aca="1" ref="E104" ca="1">INDIRECT("Filmes!E"&amp;(MATCH(A104,Filmes!$A$2:$A$226,0)+1))</f>
        <v>0.76250000000000018</v>
      </c>
      <c r="F104" cm="1">
        <f t="array" aca="1" ref="F104" ca="1">INDIRECT("Filmes!F"&amp;(MATCH(A104,Filmes!$A$2:$A$226,0)+1))</f>
        <v>22000000</v>
      </c>
      <c r="G104" cm="1">
        <f t="array" aca="1" ref="G104" ca="1">INDIRECT("Filmes!G"&amp;(MATCH(A104,Filmes!$A$2:$A$226,0)+1))</f>
        <v>366082797</v>
      </c>
      <c r="H104" cm="1">
        <f t="array" aca="1" ref="H104" ca="1">INDIRECT("Filmes!H"&amp;(MATCH(A104,Filmes!$A$2:$A$226,0)+1))</f>
        <v>344082797</v>
      </c>
      <c r="I104" cm="1">
        <f t="array" aca="1" ref="I104" ca="1">INDIRECT("Filmes!I"&amp;(MATCH(A104,Filmes!$A$2:$A$226,0)+1))</f>
        <v>16.640127136363635</v>
      </c>
    </row>
    <row r="105" spans="1:14" x14ac:dyDescent="0.3">
      <c r="A105" s="21" t="s">
        <v>145</v>
      </c>
      <c r="B105" cm="1">
        <f t="array" aca="1" ref="B105" ca="1">INDIRECT("Filmes!B"&amp;(MATCH(A105,Filmes!$A$2:$A$226,0)+1))</f>
        <v>2023</v>
      </c>
      <c r="C105" t="str" cm="1">
        <f t="array" aca="1" ref="C105" ca="1">INDIRECT("Filmes!C"&amp;(MATCH(A105,Filmes!$A$2:$A$226,0)+1))</f>
        <v>16</v>
      </c>
      <c r="D105" cm="1">
        <f t="array" aca="1" ref="D105" ca="1">INDIRECT("Filmes!D"&amp;(MATCH(A105,Filmes!$A$2:$A$226,0)+1))</f>
        <v>0.68</v>
      </c>
      <c r="E105" cm="1">
        <f t="array" aca="1" ref="E105" ca="1">INDIRECT("Filmes!E"&amp;(MATCH(A105,Filmes!$A$2:$A$226,0)+1))</f>
        <v>0.69</v>
      </c>
      <c r="F105" cm="1">
        <f t="array" aca="1" ref="F105" ca="1">INDIRECT("Filmes!F"&amp;(MATCH(A105,Filmes!$A$2:$A$226,0)+1))</f>
        <v>38500000</v>
      </c>
      <c r="G105" cm="1">
        <f t="array" aca="1" ref="G105" ca="1">INDIRECT("Filmes!G"&amp;(MATCH(A105,Filmes!$A$2:$A$226,0)+1))</f>
        <v>268100000</v>
      </c>
      <c r="H105" cm="1">
        <f t="array" aca="1" ref="H105" ca="1">INDIRECT("Filmes!H"&amp;(MATCH(A105,Filmes!$A$2:$A$226,0)+1))</f>
        <v>229600000</v>
      </c>
      <c r="I105" cm="1">
        <f t="array" aca="1" ref="I105" ca="1">INDIRECT("Filmes!I"&amp;(MATCH(A105,Filmes!$A$2:$A$226,0)+1))</f>
        <v>6.9636363636363638</v>
      </c>
    </row>
    <row r="106" spans="1:14" x14ac:dyDescent="0.3">
      <c r="A106" s="20" t="s">
        <v>231</v>
      </c>
      <c r="B106" cm="1">
        <f t="array" aca="1" ref="B106" ca="1">INDIRECT("Filmes!B"&amp;(MATCH(A106,Filmes!$A$2:$A$226,0)+1))</f>
        <v>2023</v>
      </c>
      <c r="C106" t="str" cm="1">
        <f t="array" aca="1" ref="C106" ca="1">INDIRECT("Filmes!C"&amp;(MATCH(A106,Filmes!$A$2:$A$226,0)+1))</f>
        <v>18</v>
      </c>
      <c r="D106" cm="1">
        <f t="array" aca="1" ref="D106" ca="1">INDIRECT("Filmes!D"&amp;(MATCH(A106,Filmes!$A$2:$A$226,0)+1))</f>
        <v>0.7</v>
      </c>
      <c r="E106" cm="1">
        <f t="array" aca="1" ref="E106" ca="1">INDIRECT("Filmes!E"&amp;(MATCH(A106,Filmes!$A$2:$A$226,0)+1))</f>
        <v>0.82999999999999985</v>
      </c>
      <c r="F106" cm="1">
        <f t="array" aca="1" ref="F106" ca="1">INDIRECT("Filmes!F"&amp;(MATCH(A106,Filmes!$A$2:$A$226,0)+1))</f>
        <v>15000000</v>
      </c>
      <c r="G106" cm="1">
        <f t="array" aca="1" ref="G106" ca="1">INDIRECT("Filmes!G"&amp;(MATCH(A106,Filmes!$A$2:$A$226,0)+1))</f>
        <v>146700000</v>
      </c>
      <c r="H106" cm="1">
        <f t="array" aca="1" ref="H106" ca="1">INDIRECT("Filmes!H"&amp;(MATCH(A106,Filmes!$A$2:$A$226,0)+1))</f>
        <v>131700000</v>
      </c>
      <c r="I106" cm="1">
        <f t="array" aca="1" ref="I106" ca="1">INDIRECT("Filmes!I"&amp;(MATCH(A106,Filmes!$A$2:$A$226,0)+1))</f>
        <v>9.7799999999999994</v>
      </c>
    </row>
    <row r="107" spans="1:14" x14ac:dyDescent="0.3">
      <c r="A107" s="21" t="s">
        <v>176</v>
      </c>
      <c r="B107" cm="1">
        <f t="array" aca="1" ref="B107" ca="1">INDIRECT("Filmes!B"&amp;(MATCH(A107,Filmes!$A$2:$A$226,0)+1))</f>
        <v>2017</v>
      </c>
      <c r="C107" t="str" cm="1">
        <f t="array" aca="1" ref="C107" ca="1">INDIRECT("Filmes!C"&amp;(MATCH(A107,Filmes!$A$2:$A$226,0)+1))</f>
        <v>12</v>
      </c>
      <c r="D107" cm="1">
        <f t="array" aca="1" ref="D107" ca="1">INDIRECT("Filmes!D"&amp;(MATCH(A107,Filmes!$A$2:$A$226,0)+1))</f>
        <v>0.55000000000000004</v>
      </c>
      <c r="E107" cm="1">
        <f t="array" aca="1" ref="E107" ca="1">INDIRECT("Filmes!E"&amp;(MATCH(A107,Filmes!$A$2:$A$226,0)+1))</f>
        <v>0.73571428571428577</v>
      </c>
      <c r="F107" cm="1">
        <f t="array" aca="1" ref="F107" ca="1">INDIRECT("Filmes!F"&amp;(MATCH(A107,Filmes!$A$2:$A$226,0)+1))</f>
        <v>125000000</v>
      </c>
      <c r="G107" cm="1">
        <f t="array" aca="1" ref="G107" ca="1">INDIRECT("Filmes!G"&amp;(MATCH(A107,Filmes!$A$2:$A$226,0)+1))</f>
        <v>409231607</v>
      </c>
      <c r="H107" cm="1">
        <f t="array" aca="1" ref="H107" ca="1">INDIRECT("Filmes!H"&amp;(MATCH(A107,Filmes!$A$2:$A$226,0)+1))</f>
        <v>284231607</v>
      </c>
      <c r="I107" cm="1">
        <f t="array" aca="1" ref="I107" ca="1">INDIRECT("Filmes!I"&amp;(MATCH(A107,Filmes!$A$2:$A$226,0)+1))</f>
        <v>3.273852856</v>
      </c>
    </row>
    <row r="108" spans="1:14" x14ac:dyDescent="0.3">
      <c r="A108" s="20" t="s">
        <v>25</v>
      </c>
      <c r="B108" cm="1">
        <f t="array" aca="1" ref="B108" ca="1">INDIRECT("Filmes!B"&amp;(MATCH(A108,Filmes!$A$2:$A$226,0)+1))</f>
        <v>2024</v>
      </c>
      <c r="C108" t="str" cm="1">
        <f t="array" aca="1" ref="C108" ca="1">INDIRECT("Filmes!C"&amp;(MATCH(A108,Filmes!$A$2:$A$226,0)+1))</f>
        <v>18</v>
      </c>
      <c r="D108" cm="1">
        <f t="array" aca="1" ref="D108" ca="1">INDIRECT("Filmes!D"&amp;(MATCH(A108,Filmes!$A$2:$A$226,0)+1))</f>
        <v>0.68</v>
      </c>
      <c r="E108" cm="1">
        <f t="array" aca="1" ref="E108" ca="1">INDIRECT("Filmes!E"&amp;(MATCH(A108,Filmes!$A$2:$A$226,0)+1))</f>
        <v>0.6875</v>
      </c>
      <c r="F108" cm="1">
        <f t="array" aca="1" ref="F108" ca="1">INDIRECT("Filmes!F"&amp;(MATCH(A108,Filmes!$A$2:$A$226,0)+1))</f>
        <v>30000000</v>
      </c>
      <c r="G108" cm="1">
        <f t="array" aca="1" ref="G108" ca="1">INDIRECT("Filmes!G"&amp;(MATCH(A108,Filmes!$A$2:$A$226,0)+1))</f>
        <v>53689531</v>
      </c>
      <c r="H108" cm="1">
        <f t="array" aca="1" ref="H108" ca="1">INDIRECT("Filmes!H"&amp;(MATCH(A108,Filmes!$A$2:$A$226,0)+1))</f>
        <v>23689531</v>
      </c>
      <c r="I108" cm="1">
        <f t="array" aca="1" ref="I108" ca="1">INDIRECT("Filmes!I"&amp;(MATCH(A108,Filmes!$A$2:$A$226,0)+1))</f>
        <v>1.7896510333333333</v>
      </c>
    </row>
    <row r="109" spans="1:14" x14ac:dyDescent="0.3">
      <c r="A109" s="21" t="s">
        <v>167</v>
      </c>
      <c r="B109" cm="1">
        <f t="array" aca="1" ref="B109" ca="1">INDIRECT("Filmes!B"&amp;(MATCH(A109,Filmes!$A$2:$A$226,0)+1))</f>
        <v>1976</v>
      </c>
      <c r="C109" t="str" cm="1">
        <f t="array" aca="1" ref="C109" ca="1">INDIRECT("Filmes!C"&amp;(MATCH(A109,Filmes!$A$2:$A$226,0)+1))</f>
        <v>16</v>
      </c>
      <c r="D109" cm="1">
        <f t="array" aca="1" ref="D109" ca="1">INDIRECT("Filmes!D"&amp;(MATCH(A109,Filmes!$A$2:$A$226,0)+1))</f>
        <v>0.74</v>
      </c>
      <c r="E109" cm="1">
        <f t="array" aca="1" ref="E109" ca="1">INDIRECT("Filmes!E"&amp;(MATCH(A109,Filmes!$A$2:$A$226,0)+1))</f>
        <v>0.64999999999999991</v>
      </c>
      <c r="F109" cm="1">
        <f t="array" aca="1" ref="F109" ca="1">INDIRECT("Filmes!F"&amp;(MATCH(A109,Filmes!$A$2:$A$226,0)+1))</f>
        <v>2800000</v>
      </c>
      <c r="G109" cm="1">
        <f t="array" aca="1" ref="G109" ca="1">INDIRECT("Filmes!G"&amp;(MATCH(A109,Filmes!$A$2:$A$226,0)+1))</f>
        <v>60922980</v>
      </c>
      <c r="H109" cm="1">
        <f t="array" aca="1" ref="H109" ca="1">INDIRECT("Filmes!H"&amp;(MATCH(A109,Filmes!$A$2:$A$226,0)+1))</f>
        <v>58122980</v>
      </c>
      <c r="I109" cm="1">
        <f t="array" aca="1" ref="I109" ca="1">INDIRECT("Filmes!I"&amp;(MATCH(A109,Filmes!$A$2:$A$226,0)+1))</f>
        <v>21.758207142857142</v>
      </c>
    </row>
    <row r="110" spans="1:14" x14ac:dyDescent="0.3">
      <c r="A110" s="20" t="s">
        <v>45</v>
      </c>
      <c r="B110" cm="1">
        <f t="array" aca="1" ref="B110" ca="1">INDIRECT("Filmes!B"&amp;(MATCH(A110,Filmes!$A$2:$A$226,0)+1))</f>
        <v>2024</v>
      </c>
      <c r="C110" t="str" cm="1">
        <f t="array" aca="1" ref="C110" ca="1">INDIRECT("Filmes!C"&amp;(MATCH(A110,Filmes!$A$2:$A$226,0)+1))</f>
        <v>18</v>
      </c>
      <c r="D110" cm="1">
        <f t="array" aca="1" ref="D110" ca="1">INDIRECT("Filmes!D"&amp;(MATCH(A110,Filmes!$A$2:$A$226,0)+1))</f>
        <v>0.68</v>
      </c>
      <c r="E110" cm="1">
        <f t="array" aca="1" ref="E110" ca="1">INDIRECT("Filmes!E"&amp;(MATCH(A110,Filmes!$A$2:$A$226,0)+1))</f>
        <v>0.7400000000000001</v>
      </c>
      <c r="F110" cm="1">
        <f t="array" aca="1" ref="F110" ca="1">INDIRECT("Filmes!F"&amp;(MATCH(A110,Filmes!$A$2:$A$226,0)+1))</f>
        <v>28000000</v>
      </c>
      <c r="G110" cm="1">
        <f t="array" aca="1" ref="G110" ca="1">INDIRECT("Filmes!G"&amp;(MATCH(A110,Filmes!$A$2:$A$226,0)+1))</f>
        <v>41773515</v>
      </c>
      <c r="H110" cm="1">
        <f t="array" aca="1" ref="H110" ca="1">INDIRECT("Filmes!H"&amp;(MATCH(A110,Filmes!$A$2:$A$226,0)+1))</f>
        <v>13773515</v>
      </c>
      <c r="I110" cm="1">
        <f t="array" aca="1" ref="I110" ca="1">INDIRECT("Filmes!I"&amp;(MATCH(A110,Filmes!$A$2:$A$226,0)+1))</f>
        <v>1.49191125</v>
      </c>
    </row>
    <row r="111" spans="1:14" x14ac:dyDescent="0.3">
      <c r="A111" s="21" t="s">
        <v>92</v>
      </c>
      <c r="B111" cm="1">
        <f t="array" aca="1" ref="B111" ca="1">INDIRECT("Filmes!B"&amp;(MATCH(A111,Filmes!$A$2:$A$226,0)+1))</f>
        <v>2017</v>
      </c>
      <c r="C111" t="str" cm="1">
        <f t="array" aca="1" ref="C111" ca="1">INDIRECT("Filmes!C"&amp;(MATCH(A111,Filmes!$A$2:$A$226,0)+1))</f>
        <v>16</v>
      </c>
      <c r="D111" cm="1">
        <f t="array" aca="1" ref="D111" ca="1">INDIRECT("Filmes!D"&amp;(MATCH(A111,Filmes!$A$2:$A$226,0)+1))</f>
        <v>0.61</v>
      </c>
      <c r="E111" cm="1">
        <f t="array" aca="1" ref="E111" ca="1">INDIRECT("Filmes!E"&amp;(MATCH(A111,Filmes!$A$2:$A$226,0)+1))</f>
        <v>0.6</v>
      </c>
      <c r="F111" cm="1">
        <f t="array" aca="1" ref="F111" ca="1">INDIRECT("Filmes!F"&amp;(MATCH(A111,Filmes!$A$2:$A$226,0)+1))</f>
        <v>97000000</v>
      </c>
      <c r="G111" cm="1">
        <f t="array" aca="1" ref="G111" ca="1">INDIRECT("Filmes!G"&amp;(MATCH(A111,Filmes!$A$2:$A$226,0)+1))</f>
        <v>240891763</v>
      </c>
      <c r="H111" cm="1">
        <f t="array" aca="1" ref="H111" ca="1">INDIRECT("Filmes!H"&amp;(MATCH(A111,Filmes!$A$2:$A$226,0)+1))</f>
        <v>143891763</v>
      </c>
      <c r="I111" cm="1">
        <f t="array" aca="1" ref="I111" ca="1">INDIRECT("Filmes!I"&amp;(MATCH(A111,Filmes!$A$2:$A$226,0)+1))</f>
        <v>2.483420237113402</v>
      </c>
    </row>
    <row r="112" spans="1:14" x14ac:dyDescent="0.3">
      <c r="A112" s="20" t="s">
        <v>56</v>
      </c>
      <c r="B112" cm="1">
        <f t="array" aca="1" ref="B112" ca="1">INDIRECT("Filmes!B"&amp;(MATCH(A112,Filmes!$A$2:$A$226,0)+1))</f>
        <v>1979</v>
      </c>
      <c r="C112" t="str" cm="1">
        <f t="array" aca="1" ref="C112" ca="1">INDIRECT("Filmes!C"&amp;(MATCH(A112,Filmes!$A$2:$A$226,0)+1))</f>
        <v>14</v>
      </c>
      <c r="D112" cm="1">
        <f t="array" aca="1" ref="D112" ca="1">INDIRECT("Filmes!D"&amp;(MATCH(A112,Filmes!$A$2:$A$226,0)+1))</f>
        <v>0.82</v>
      </c>
      <c r="E112" cm="1">
        <f t="array" aca="1" ref="E112" ca="1">INDIRECT("Filmes!E"&amp;(MATCH(A112,Filmes!$A$2:$A$226,0)+1))</f>
        <v>0.75</v>
      </c>
      <c r="F112" cm="1">
        <f t="array" aca="1" ref="F112" ca="1">INDIRECT("Filmes!F"&amp;(MATCH(A112,Filmes!$A$2:$A$226,0)+1))</f>
        <v>11000000</v>
      </c>
      <c r="G112" cm="1">
        <f t="array" aca="1" ref="G112" ca="1">INDIRECT("Filmes!G"&amp;(MATCH(A112,Filmes!$A$2:$A$226,0)+1))</f>
        <v>104931801</v>
      </c>
      <c r="H112" cm="1">
        <f t="array" aca="1" ref="H112" ca="1">INDIRECT("Filmes!H"&amp;(MATCH(A112,Filmes!$A$2:$A$226,0)+1))</f>
        <v>93931801</v>
      </c>
      <c r="I112" cm="1">
        <f t="array" aca="1" ref="I112" ca="1">INDIRECT("Filmes!I"&amp;(MATCH(A112,Filmes!$A$2:$A$226,0)+1))</f>
        <v>9.539254636363637</v>
      </c>
    </row>
    <row r="113" spans="1:9" x14ac:dyDescent="0.3">
      <c r="A113" s="21" t="s">
        <v>185</v>
      </c>
      <c r="B113" cm="1">
        <f t="array" aca="1" ref="B113" ca="1">INDIRECT("Filmes!B"&amp;(MATCH(A113,Filmes!$A$2:$A$226,0)+1))</f>
        <v>1987</v>
      </c>
      <c r="C113" t="str" cm="1">
        <f t="array" aca="1" ref="C113" ca="1">INDIRECT("Filmes!C"&amp;(MATCH(A113,Filmes!$A$2:$A$226,0)+1))</f>
        <v>18</v>
      </c>
      <c r="D113" cm="1">
        <f t="array" aca="1" ref="D113" ca="1">INDIRECT("Filmes!D"&amp;(MATCH(A113,Filmes!$A$2:$A$226,0)+1))</f>
        <v>0.71</v>
      </c>
      <c r="E113" cm="1">
        <f t="array" aca="1" ref="E113" ca="1">INDIRECT("Filmes!E"&amp;(MATCH(A113,Filmes!$A$2:$A$226,0)+1))</f>
        <v>0.65999999999999992</v>
      </c>
      <c r="F113" cm="1">
        <f t="array" aca="1" ref="F113" ca="1">INDIRECT("Filmes!F"&amp;(MATCH(A113,Filmes!$A$2:$A$226,0)+1))</f>
        <v>17000000</v>
      </c>
      <c r="G113" cm="1">
        <f t="array" aca="1" ref="G113" ca="1">INDIRECT("Filmes!G"&amp;(MATCH(A113,Filmes!$A$2:$A$226,0)+1))</f>
        <v>17185954</v>
      </c>
      <c r="H113" cm="1">
        <f t="array" aca="1" ref="H113" ca="1">INDIRECT("Filmes!H"&amp;(MATCH(A113,Filmes!$A$2:$A$226,0)+1))</f>
        <v>185954</v>
      </c>
      <c r="I113" cm="1">
        <f t="array" aca="1" ref="I113" ca="1">INDIRECT("Filmes!I"&amp;(MATCH(A113,Filmes!$A$2:$A$226,0)+1))</f>
        <v>1.0109384705882354</v>
      </c>
    </row>
    <row r="114" spans="1:9" x14ac:dyDescent="0.3">
      <c r="A114" s="20" t="s">
        <v>203</v>
      </c>
      <c r="B114" cm="1">
        <f t="array" aca="1" ref="B114" ca="1">INDIRECT("Filmes!B"&amp;(MATCH(A114,Filmes!$A$2:$A$226,0)+1))</f>
        <v>2017</v>
      </c>
      <c r="C114" t="str" cm="1">
        <f t="array" aca="1" ref="C114" ca="1">INDIRECT("Filmes!C"&amp;(MATCH(A114,Filmes!$A$2:$A$226,0)+1))</f>
        <v>14</v>
      </c>
      <c r="D114" cm="1">
        <f t="array" aca="1" ref="D114" ca="1">INDIRECT("Filmes!D"&amp;(MATCH(A114,Filmes!$A$2:$A$226,0)+1))</f>
        <v>0.76</v>
      </c>
      <c r="E114" cm="1">
        <f t="array" aca="1" ref="E114" ca="1">INDIRECT("Filmes!E"&amp;(MATCH(A114,Filmes!$A$2:$A$226,0)+1))</f>
        <v>0.75</v>
      </c>
      <c r="F114" cm="1">
        <f t="array" aca="1" ref="F114" ca="1">INDIRECT("Filmes!F"&amp;(MATCH(A114,Filmes!$A$2:$A$226,0)+1))</f>
        <v>4500000</v>
      </c>
      <c r="G114" cm="1">
        <f t="array" aca="1" ref="G114" ca="1">INDIRECT("Filmes!G"&amp;(MATCH(A114,Filmes!$A$2:$A$226,0)+1))</f>
        <v>255407969</v>
      </c>
      <c r="H114" cm="1">
        <f t="array" aca="1" ref="H114" ca="1">INDIRECT("Filmes!H"&amp;(MATCH(A114,Filmes!$A$2:$A$226,0)+1))</f>
        <v>250907969</v>
      </c>
      <c r="I114" cm="1">
        <f t="array" aca="1" ref="I114" ca="1">INDIRECT("Filmes!I"&amp;(MATCH(A114,Filmes!$A$2:$A$226,0)+1))</f>
        <v>56.757326444444445</v>
      </c>
    </row>
    <row r="115" spans="1:9" x14ac:dyDescent="0.3">
      <c r="A115" s="21" t="s">
        <v>135</v>
      </c>
      <c r="B115" cm="1">
        <f t="array" aca="1" ref="B115" ca="1">INDIRECT("Filmes!B"&amp;(MATCH(A115,Filmes!$A$2:$A$226,0)+1))</f>
        <v>1982</v>
      </c>
      <c r="C115" t="str" cm="1">
        <f t="array" aca="1" ref="C115" ca="1">INDIRECT("Filmes!C"&amp;(MATCH(A115,Filmes!$A$2:$A$226,0)+1))</f>
        <v>12</v>
      </c>
      <c r="D115" cm="1">
        <f t="array" aca="1" ref="D115" ca="1">INDIRECT("Filmes!D"&amp;(MATCH(A115,Filmes!$A$2:$A$226,0)+1))</f>
        <v>0.69</v>
      </c>
      <c r="E115" cm="1">
        <f t="array" aca="1" ref="E115" ca="1">INDIRECT("Filmes!E"&amp;(MATCH(A115,Filmes!$A$2:$A$226,0)+1))</f>
        <v>0.84000000000000008</v>
      </c>
      <c r="F115" cm="1">
        <f t="array" aca="1" ref="F115" ca="1">INDIRECT("Filmes!F"&amp;(MATCH(A115,Filmes!$A$2:$A$226,0)+1))</f>
        <v>8000000</v>
      </c>
      <c r="G115" cm="1">
        <f t="array" aca="1" ref="G115" ca="1">INDIRECT("Filmes!G"&amp;(MATCH(A115,Filmes!$A$2:$A$226,0)+1))</f>
        <v>21028755</v>
      </c>
      <c r="H115" cm="1">
        <f t="array" aca="1" ref="H115" ca="1">INDIRECT("Filmes!H"&amp;(MATCH(A115,Filmes!$A$2:$A$226,0)+1))</f>
        <v>13028755</v>
      </c>
      <c r="I115" cm="1">
        <f t="array" aca="1" ref="I115" ca="1">INDIRECT("Filmes!I"&amp;(MATCH(A115,Filmes!$A$2:$A$226,0)+1))</f>
        <v>2.628594375</v>
      </c>
    </row>
    <row r="116" spans="1:9" x14ac:dyDescent="0.3">
      <c r="A116" s="20" t="s">
        <v>42</v>
      </c>
      <c r="B116" cm="1">
        <f t="array" aca="1" ref="B116" ca="1">INDIRECT("Filmes!B"&amp;(MATCH(A116,Filmes!$A$2:$A$226,0)+1))</f>
        <v>2024</v>
      </c>
      <c r="C116" t="str" cm="1">
        <f t="array" aca="1" ref="C116" ca="1">INDIRECT("Filmes!C"&amp;(MATCH(A116,Filmes!$A$2:$A$226,0)+1))</f>
        <v>R</v>
      </c>
      <c r="D116" cm="1">
        <f t="array" aca="1" ref="D116" ca="1">INDIRECT("Filmes!D"&amp;(MATCH(A116,Filmes!$A$2:$A$226,0)+1))</f>
        <v>0.74</v>
      </c>
      <c r="E116" cm="1">
        <f t="array" aca="1" ref="E116" ca="1">INDIRECT("Filmes!E"&amp;(MATCH(A116,Filmes!$A$2:$A$226,0)+1))</f>
        <v>0.7</v>
      </c>
      <c r="F116" cm="1">
        <f t="array" aca="1" ref="F116" ca="1">INDIRECT("Filmes!F"&amp;(MATCH(A116,Filmes!$A$2:$A$226,0)+1))</f>
        <v>2000000</v>
      </c>
      <c r="G116" cm="1">
        <f t="array" aca="1" ref="G116" ca="1">INDIRECT("Filmes!G"&amp;(MATCH(A116,Filmes!$A$2:$A$226,0)+1))</f>
        <v>11902746</v>
      </c>
      <c r="H116" cm="1">
        <f t="array" aca="1" ref="H116" ca="1">INDIRECT("Filmes!H"&amp;(MATCH(A116,Filmes!$A$2:$A$226,0)+1))</f>
        <v>9902746</v>
      </c>
      <c r="I116" cm="1">
        <f t="array" aca="1" ref="I116" ca="1">INDIRECT("Filmes!I"&amp;(MATCH(A116,Filmes!$A$2:$A$226,0)+1))</f>
        <v>5.9513730000000002</v>
      </c>
    </row>
    <row r="117" spans="1:9" x14ac:dyDescent="0.3">
      <c r="A117" s="21" t="s">
        <v>141</v>
      </c>
      <c r="B117" cm="1">
        <f t="array" aca="1" ref="B117" ca="1">INDIRECT("Filmes!B"&amp;(MATCH(A117,Filmes!$A$2:$A$226,0)+1))</f>
        <v>2023</v>
      </c>
      <c r="C117" t="str" cm="1">
        <f t="array" aca="1" ref="C117" ca="1">INDIRECT("Filmes!C"&amp;(MATCH(A117,Filmes!$A$2:$A$226,0)+1))</f>
        <v>14</v>
      </c>
      <c r="D117" cm="1">
        <f t="array" aca="1" ref="D117" ca="1">INDIRECT("Filmes!D"&amp;(MATCH(A117,Filmes!$A$2:$A$226,0)+1))</f>
        <v>0.76</v>
      </c>
      <c r="E117" cm="1">
        <f t="array" aca="1" ref="E117" ca="1">INDIRECT("Filmes!E"&amp;(MATCH(A117,Filmes!$A$2:$A$226,0)+1))</f>
        <v>0.7749999999999998</v>
      </c>
      <c r="F117" cm="1">
        <f t="array" aca="1" ref="F117" ca="1">INDIRECT("Filmes!F"&amp;(MATCH(A117,Filmes!$A$2:$A$226,0)+1))</f>
        <v>20000000</v>
      </c>
      <c r="G117" cm="1">
        <f t="array" aca="1" ref="G117" ca="1">INDIRECT("Filmes!G"&amp;(MATCH(A117,Filmes!$A$2:$A$226,0)+1))</f>
        <v>294803785</v>
      </c>
      <c r="H117" cm="1">
        <f t="array" aca="1" ref="H117" ca="1">INDIRECT("Filmes!H"&amp;(MATCH(A117,Filmes!$A$2:$A$226,0)+1))</f>
        <v>274803785</v>
      </c>
      <c r="I117" cm="1">
        <f t="array" aca="1" ref="I117" ca="1">INDIRECT("Filmes!I"&amp;(MATCH(A117,Filmes!$A$2:$A$226,0)+1))</f>
        <v>14.74018925</v>
      </c>
    </row>
    <row r="118" spans="1:9" x14ac:dyDescent="0.3">
      <c r="A118" s="20" t="s">
        <v>113</v>
      </c>
      <c r="B118" cm="1">
        <f t="array" aca="1" ref="B118" ca="1">INDIRECT("Filmes!B"&amp;(MATCH(A118,Filmes!$A$2:$A$226,0)+1))</f>
        <v>2017</v>
      </c>
      <c r="C118" t="str" cm="1">
        <f t="array" aca="1" ref="C118" ca="1">INDIRECT("Filmes!C"&amp;(MATCH(A118,Filmes!$A$2:$A$226,0)+1))</f>
        <v>14</v>
      </c>
      <c r="D118" cm="1">
        <f t="array" aca="1" ref="D118" ca="1">INDIRECT("Filmes!D"&amp;(MATCH(A118,Filmes!$A$2:$A$226,0)+1))</f>
        <v>0.73</v>
      </c>
      <c r="E118" cm="1">
        <f t="array" aca="1" ref="E118" ca="1">INDIRECT("Filmes!E"&amp;(MATCH(A118,Filmes!$A$2:$A$226,0)+1))</f>
        <v>0.78</v>
      </c>
      <c r="F118" cm="1">
        <f t="array" aca="1" ref="F118" ca="1">INDIRECT("Filmes!F"&amp;(MATCH(A118,Filmes!$A$2:$A$226,0)+1))</f>
        <v>9000000</v>
      </c>
      <c r="G118" cm="1">
        <f t="array" aca="1" ref="G118" ca="1">INDIRECT("Filmes!G"&amp;(MATCH(A118,Filmes!$A$2:$A$226,0)+1))</f>
        <v>278454358</v>
      </c>
      <c r="H118" cm="1">
        <f t="array" aca="1" ref="H118" ca="1">INDIRECT("Filmes!H"&amp;(MATCH(A118,Filmes!$A$2:$A$226,0)+1))</f>
        <v>269454358</v>
      </c>
      <c r="I118" cm="1">
        <f t="array" aca="1" ref="I118" ca="1">INDIRECT("Filmes!I"&amp;(MATCH(A118,Filmes!$A$2:$A$226,0)+1))</f>
        <v>30.939373111111109</v>
      </c>
    </row>
    <row r="119" spans="1:9" x14ac:dyDescent="0.3">
      <c r="A119" s="21" t="s">
        <v>28</v>
      </c>
      <c r="B119" cm="1">
        <f t="array" aca="1" ref="B119" ca="1">INDIRECT("Filmes!B"&amp;(MATCH(A119,Filmes!$A$2:$A$226,0)+1))</f>
        <v>2023</v>
      </c>
      <c r="C119" t="str" cm="1">
        <f t="array" aca="1" ref="C119" ca="1">INDIRECT("Filmes!C"&amp;(MATCH(A119,Filmes!$A$2:$A$226,0)+1))</f>
        <v>12</v>
      </c>
      <c r="D119" cm="1">
        <f t="array" aca="1" ref="D119" ca="1">INDIRECT("Filmes!D"&amp;(MATCH(A119,Filmes!$A$2:$A$226,0)+1))</f>
        <v>0.76</v>
      </c>
      <c r="E119" cm="1">
        <f t="array" aca="1" ref="E119" ca="1">INDIRECT("Filmes!E"&amp;(MATCH(A119,Filmes!$A$2:$A$226,0)+1))</f>
        <v>0.8</v>
      </c>
      <c r="F119" cm="1">
        <f t="array" aca="1" ref="F119" ca="1">INDIRECT("Filmes!F"&amp;(MATCH(A119,Filmes!$A$2:$A$226,0)+1))</f>
        <v>15000000</v>
      </c>
      <c r="G119" cm="1">
        <f t="array" aca="1" ref="G119" ca="1">INDIRECT("Filmes!G"&amp;(MATCH(A119,Filmes!$A$2:$A$226,0)+1))</f>
        <v>115857413</v>
      </c>
      <c r="H119" cm="1">
        <f t="array" aca="1" ref="H119" ca="1">INDIRECT("Filmes!H"&amp;(MATCH(A119,Filmes!$A$2:$A$226,0)+1))</f>
        <v>100857413</v>
      </c>
      <c r="I119" cm="1">
        <f t="array" aca="1" ref="I119" ca="1">INDIRECT("Filmes!I"&amp;(MATCH(A119,Filmes!$A$2:$A$226,0)+1))</f>
        <v>7.7238275333333331</v>
      </c>
    </row>
    <row r="120" spans="1:9" x14ac:dyDescent="0.3">
      <c r="A120" s="20" t="s">
        <v>133</v>
      </c>
      <c r="B120" cm="1">
        <f t="array" aca="1" ref="B120" ca="1">INDIRECT("Filmes!B"&amp;(MATCH(A120,Filmes!$A$2:$A$226,0)+1))</f>
        <v>2018</v>
      </c>
      <c r="C120" t="str" cm="1">
        <f t="array" aca="1" ref="C120" ca="1">INDIRECT("Filmes!C"&amp;(MATCH(A120,Filmes!$A$2:$A$226,0)+1))</f>
        <v>16</v>
      </c>
      <c r="D120" cm="1">
        <f t="array" aca="1" ref="D120" ca="1">INDIRECT("Filmes!D"&amp;(MATCH(A120,Filmes!$A$2:$A$226,0)+1))</f>
        <v>0.66</v>
      </c>
      <c r="E120" cm="1">
        <f t="array" aca="1" ref="E120" ca="1">INDIRECT("Filmes!E"&amp;(MATCH(A120,Filmes!$A$2:$A$226,0)+1))</f>
        <v>0.75</v>
      </c>
      <c r="F120" cm="1">
        <f t="array" aca="1" ref="F120" ca="1">INDIRECT("Filmes!F"&amp;(MATCH(A120,Filmes!$A$2:$A$226,0)+1))</f>
        <v>10000000</v>
      </c>
      <c r="G120" cm="1">
        <f t="array" aca="1" ref="G120" ca="1">INDIRECT("Filmes!G"&amp;(MATCH(A120,Filmes!$A$2:$A$226,0)+1))</f>
        <v>259900000</v>
      </c>
      <c r="H120" cm="1">
        <f t="array" aca="1" ref="H120" ca="1">INDIRECT("Filmes!H"&amp;(MATCH(A120,Filmes!$A$2:$A$226,0)+1))</f>
        <v>249900000</v>
      </c>
      <c r="I120" cm="1">
        <f t="array" aca="1" ref="I120" ca="1">INDIRECT("Filmes!I"&amp;(MATCH(A120,Filmes!$A$2:$A$226,0)+1))</f>
        <v>25.99</v>
      </c>
    </row>
    <row r="121" spans="1:9" x14ac:dyDescent="0.3">
      <c r="A121" s="21" t="s">
        <v>32</v>
      </c>
      <c r="B121" cm="1">
        <f t="array" aca="1" ref="B121" ca="1">INDIRECT("Filmes!B"&amp;(MATCH(A121,Filmes!$A$2:$A$226,0)+1))</f>
        <v>2024</v>
      </c>
      <c r="C121" t="str" cm="1">
        <f t="array" aca="1" ref="C121" ca="1">INDIRECT("Filmes!C"&amp;(MATCH(A121,Filmes!$A$2:$A$226,0)+1))</f>
        <v>PG-13</v>
      </c>
      <c r="D121" cm="1">
        <f t="array" aca="1" ref="D121" ca="1">INDIRECT("Filmes!D"&amp;(MATCH(A121,Filmes!$A$2:$A$226,0)+1))</f>
        <v>0.6</v>
      </c>
      <c r="E121" cm="1">
        <f t="array" aca="1" ref="E121" ca="1">INDIRECT("Filmes!E"&amp;(MATCH(A121,Filmes!$A$2:$A$226,0)+1))</f>
        <v>0.80999999999999994</v>
      </c>
      <c r="F121" cm="1">
        <f t="array" aca="1" ref="F121" ca="1">INDIRECT("Filmes!F"&amp;(MATCH(A121,Filmes!$A$2:$A$226,0)+1))</f>
        <v>10000000</v>
      </c>
      <c r="G121" cm="1">
        <f t="array" aca="1" ref="G121" ca="1">INDIRECT("Filmes!G"&amp;(MATCH(A121,Filmes!$A$2:$A$226,0)+1))</f>
        <v>4184000</v>
      </c>
      <c r="H121" cm="1">
        <f t="array" aca="1" ref="H121" ca="1">INDIRECT("Filmes!H"&amp;(MATCH(A121,Filmes!$A$2:$A$226,0)+1))</f>
        <v>-5816000</v>
      </c>
      <c r="I121" cm="1">
        <f t="array" aca="1" ref="I121" ca="1">INDIRECT("Filmes!I"&amp;(MATCH(A121,Filmes!$A$2:$A$226,0)+1))</f>
        <v>0.41839999999999999</v>
      </c>
    </row>
    <row r="122" spans="1:9" x14ac:dyDescent="0.3">
      <c r="A122" s="20" t="s">
        <v>30</v>
      </c>
      <c r="B122" cm="1">
        <f t="array" aca="1" ref="B122" ca="1">INDIRECT("Filmes!B"&amp;(MATCH(A122,Filmes!$A$2:$A$226,0)+1))</f>
        <v>2024</v>
      </c>
      <c r="C122" t="str" cm="1">
        <f t="array" aca="1" ref="C122" ca="1">INDIRECT("Filmes!C"&amp;(MATCH(A122,Filmes!$A$2:$A$226,0)+1))</f>
        <v>18</v>
      </c>
      <c r="D122" cm="1">
        <f t="array" aca="1" ref="D122" ca="1">INDIRECT("Filmes!D"&amp;(MATCH(A122,Filmes!$A$2:$A$226,0)+1))</f>
        <v>0.63</v>
      </c>
      <c r="E122" cm="1">
        <f t="array" aca="1" ref="E122" ca="1">INDIRECT("Filmes!E"&amp;(MATCH(A122,Filmes!$A$2:$A$226,0)+1))</f>
        <v>0.79</v>
      </c>
      <c r="F122" cm="1">
        <f t="array" aca="1" ref="F122" ca="1">INDIRECT("Filmes!F"&amp;(MATCH(A122,Filmes!$A$2:$A$226,0)+1))</f>
        <v>9000000</v>
      </c>
      <c r="G122" cm="1">
        <f t="array" aca="1" ref="G122" ca="1">INDIRECT("Filmes!G"&amp;(MATCH(A122,Filmes!$A$2:$A$226,0)+1))</f>
        <v>22314913</v>
      </c>
      <c r="H122" cm="1">
        <f t="array" aca="1" ref="H122" ca="1">INDIRECT("Filmes!H"&amp;(MATCH(A122,Filmes!$A$2:$A$226,0)+1))</f>
        <v>13314913</v>
      </c>
      <c r="I122" cm="1">
        <f t="array" aca="1" ref="I122" ca="1">INDIRECT("Filmes!I"&amp;(MATCH(A122,Filmes!$A$2:$A$226,0)+1))</f>
        <v>2.4794347777777777</v>
      </c>
    </row>
    <row r="123" spans="1:9" x14ac:dyDescent="0.3">
      <c r="A123" s="21" t="s">
        <v>144</v>
      </c>
      <c r="B123" cm="1">
        <f t="array" aca="1" ref="B123" ca="1">INDIRECT("Filmes!B"&amp;(MATCH(A123,Filmes!$A$2:$A$226,0)+1))</f>
        <v>2024</v>
      </c>
      <c r="C123" t="str" cm="1">
        <f t="array" aca="1" ref="C123" ca="1">INDIRECT("Filmes!C"&amp;(MATCH(A123,Filmes!$A$2:$A$226,0)+1))</f>
        <v>12</v>
      </c>
      <c r="D123" cm="1">
        <f t="array" aca="1" ref="D123" ca="1">INDIRECT("Filmes!D"&amp;(MATCH(A123,Filmes!$A$2:$A$226,0)+1))</f>
        <v>0.63</v>
      </c>
      <c r="E123" cm="1">
        <f t="array" aca="1" ref="E123" ca="1">INDIRECT("Filmes!E"&amp;(MATCH(A123,Filmes!$A$2:$A$226,0)+1))</f>
        <v>0.7</v>
      </c>
      <c r="F123" cm="1">
        <f t="array" aca="1" ref="F123" ca="1">INDIRECT("Filmes!F"&amp;(MATCH(A123,Filmes!$A$2:$A$226,0)+1))</f>
        <v>13000000</v>
      </c>
      <c r="G123" cm="1">
        <f t="array" aca="1" ref="G123" ca="1">INDIRECT("Filmes!G"&amp;(MATCH(A123,Filmes!$A$2:$A$226,0)+1))</f>
        <v>39010693</v>
      </c>
      <c r="H123" cm="1">
        <f t="array" aca="1" ref="H123" ca="1">INDIRECT("Filmes!H"&amp;(MATCH(A123,Filmes!$A$2:$A$226,0)+1))</f>
        <v>26010693</v>
      </c>
      <c r="I123" cm="1">
        <f t="array" aca="1" ref="I123" ca="1">INDIRECT("Filmes!I"&amp;(MATCH(A123,Filmes!$A$2:$A$226,0)+1))</f>
        <v>3.0008225384615383</v>
      </c>
    </row>
    <row r="124" spans="1:9" x14ac:dyDescent="0.3">
      <c r="A124" s="20" t="s">
        <v>198</v>
      </c>
      <c r="B124" cm="1">
        <f t="array" aca="1" ref="B124" ca="1">INDIRECT("Filmes!B"&amp;(MATCH(A124,Filmes!$A$2:$A$226,0)+1))</f>
        <v>2013</v>
      </c>
      <c r="C124" t="str" cm="1">
        <f t="array" aca="1" ref="C124" ca="1">INDIRECT("Filmes!C"&amp;(MATCH(A124,Filmes!$A$2:$A$226,0)+1))</f>
        <v>14</v>
      </c>
      <c r="D124" cm="1">
        <f t="array" aca="1" ref="D124" ca="1">INDIRECT("Filmes!D"&amp;(MATCH(A124,Filmes!$A$2:$A$226,0)+1))</f>
        <v>0.75</v>
      </c>
      <c r="E124" cm="1">
        <f t="array" aca="1" ref="E124" ca="1">INDIRECT("Filmes!E"&amp;(MATCH(A124,Filmes!$A$2:$A$226,0)+1))</f>
        <v>0.77000000000000013</v>
      </c>
      <c r="F124" cm="1">
        <f t="array" aca="1" ref="F124" ca="1">INDIRECT("Filmes!F"&amp;(MATCH(A124,Filmes!$A$2:$A$226,0)+1))</f>
        <v>13000000</v>
      </c>
      <c r="G124" cm="1">
        <f t="array" aca="1" ref="G124" ca="1">INDIRECT("Filmes!G"&amp;(MATCH(A124,Filmes!$A$2:$A$226,0)+1))</f>
        <v>320400000</v>
      </c>
      <c r="H124" cm="1">
        <f t="array" aca="1" ref="H124" ca="1">INDIRECT("Filmes!H"&amp;(MATCH(A124,Filmes!$A$2:$A$226,0)+1))</f>
        <v>307400000</v>
      </c>
      <c r="I124" cm="1">
        <f t="array" aca="1" ref="I124" ca="1">INDIRECT("Filmes!I"&amp;(MATCH(A124,Filmes!$A$2:$A$226,0)+1))</f>
        <v>24.646153846153847</v>
      </c>
    </row>
    <row r="125" spans="1:9" x14ac:dyDescent="0.3">
      <c r="A125" s="21" t="s">
        <v>201</v>
      </c>
      <c r="B125" cm="1">
        <f t="array" aca="1" ref="B125" ca="1">INDIRECT("Filmes!B"&amp;(MATCH(A125,Filmes!$A$2:$A$226,0)+1))</f>
        <v>2021</v>
      </c>
      <c r="C125" t="str" cm="1">
        <f t="array" aca="1" ref="C125" ca="1">INDIRECT("Filmes!C"&amp;(MATCH(A125,Filmes!$A$2:$A$226,0)+1))</f>
        <v>14</v>
      </c>
      <c r="D125" cm="1">
        <f t="array" aca="1" ref="D125" ca="1">INDIRECT("Filmes!D"&amp;(MATCH(A125,Filmes!$A$2:$A$226,0)+1))</f>
        <v>0.74</v>
      </c>
      <c r="E125" cm="1">
        <f t="array" aca="1" ref="E125" ca="1">INDIRECT("Filmes!E"&amp;(MATCH(A125,Filmes!$A$2:$A$226,0)+1))</f>
        <v>0.66</v>
      </c>
      <c r="F125" cm="1">
        <f t="array" aca="1" ref="F125" ca="1">INDIRECT("Filmes!F"&amp;(MATCH(A125,Filmes!$A$2:$A$226,0)+1))</f>
        <v>39000000</v>
      </c>
      <c r="G125" cm="1">
        <f t="array" aca="1" ref="G125" ca="1">INDIRECT("Filmes!G"&amp;(MATCH(A125,Filmes!$A$2:$A$226,0)+1))</f>
        <v>206400000</v>
      </c>
      <c r="H125" cm="1">
        <f t="array" aca="1" ref="H125" ca="1">INDIRECT("Filmes!H"&amp;(MATCH(A125,Filmes!$A$2:$A$226,0)+1))</f>
        <v>167400000</v>
      </c>
      <c r="I125" cm="1">
        <f t="array" aca="1" ref="I125" ca="1">INDIRECT("Filmes!I"&amp;(MATCH(A125,Filmes!$A$2:$A$226,0)+1))</f>
        <v>5.2923076923076922</v>
      </c>
    </row>
    <row r="126" spans="1:9" x14ac:dyDescent="0.3">
      <c r="A126" s="20" t="s">
        <v>187</v>
      </c>
      <c r="B126" cm="1">
        <f t="array" aca="1" ref="B126" ca="1">INDIRECT("Filmes!B"&amp;(MATCH(A126,Filmes!$A$2:$A$226,0)+1))</f>
        <v>2017</v>
      </c>
      <c r="C126" t="str" cm="1">
        <f t="array" aca="1" ref="C126" ca="1">INDIRECT("Filmes!C"&amp;(MATCH(A126,Filmes!$A$2:$A$226,0)+1))</f>
        <v>16</v>
      </c>
      <c r="D126" cm="1">
        <f t="array" aca="1" ref="D126" ca="1">INDIRECT("Filmes!D"&amp;(MATCH(A126,Filmes!$A$2:$A$226,0)+1))</f>
        <v>0.72</v>
      </c>
      <c r="E126" cm="1">
        <f t="array" aca="1" ref="E126" ca="1">INDIRECT("Filmes!E"&amp;(MATCH(A126,Filmes!$A$2:$A$226,0)+1))</f>
        <v>0.71500000000000008</v>
      </c>
      <c r="F126" cm="1">
        <f t="array" aca="1" ref="F126" ca="1">INDIRECT("Filmes!F"&amp;(MATCH(A126,Filmes!$A$2:$A$226,0)+1))</f>
        <v>79000000</v>
      </c>
      <c r="G126" cm="1">
        <f t="array" aca="1" ref="G126" ca="1">INDIRECT("Filmes!G"&amp;(MATCH(A126,Filmes!$A$2:$A$226,0)+1))</f>
        <v>473100000</v>
      </c>
      <c r="H126" cm="1">
        <f t="array" aca="1" ref="H126" ca="1">INDIRECT("Filmes!H"&amp;(MATCH(A126,Filmes!$A$2:$A$226,0)+1))</f>
        <v>394100000</v>
      </c>
      <c r="I126" cm="1">
        <f t="array" aca="1" ref="I126" ca="1">INDIRECT("Filmes!I"&amp;(MATCH(A126,Filmes!$A$2:$A$226,0)+1))</f>
        <v>5.9886075949367088</v>
      </c>
    </row>
    <row r="127" spans="1:9" x14ac:dyDescent="0.3">
      <c r="A127" s="21" t="s">
        <v>158</v>
      </c>
      <c r="B127" cm="1">
        <f t="array" aca="1" ref="B127" ca="1">INDIRECT("Filmes!B"&amp;(MATCH(A127,Filmes!$A$2:$A$226,0)+1))</f>
        <v>2019</v>
      </c>
      <c r="C127" t="str" cm="1">
        <f t="array" aca="1" ref="C127" ca="1">INDIRECT("Filmes!C"&amp;(MATCH(A127,Filmes!$A$2:$A$226,0)+1))</f>
        <v>16</v>
      </c>
      <c r="D127" cm="1">
        <f t="array" aca="1" ref="D127" ca="1">INDIRECT("Filmes!D"&amp;(MATCH(A127,Filmes!$A$2:$A$226,0)+1))</f>
        <v>0.68</v>
      </c>
      <c r="E127" cm="1">
        <f t="array" aca="1" ref="E127" ca="1">INDIRECT("Filmes!E"&amp;(MATCH(A127,Filmes!$A$2:$A$226,0)+1))</f>
        <v>0.75</v>
      </c>
      <c r="F127" cm="1">
        <f t="array" aca="1" ref="F127" ca="1">INDIRECT("Filmes!F"&amp;(MATCH(A127,Filmes!$A$2:$A$226,0)+1))</f>
        <v>79000000</v>
      </c>
      <c r="G127" cm="1">
        <f t="array" aca="1" ref="G127" ca="1">INDIRECT("Filmes!G"&amp;(MATCH(A127,Filmes!$A$2:$A$226,0)+1))</f>
        <v>473123154</v>
      </c>
      <c r="H127" cm="1">
        <f t="array" aca="1" ref="H127" ca="1">INDIRECT("Filmes!H"&amp;(MATCH(A127,Filmes!$A$2:$A$226,0)+1))</f>
        <v>394123154</v>
      </c>
      <c r="I127" cm="1">
        <f t="array" aca="1" ref="I127" ca="1">INDIRECT("Filmes!I"&amp;(MATCH(A127,Filmes!$A$2:$A$226,0)+1))</f>
        <v>5.9889006835443039</v>
      </c>
    </row>
    <row r="128" spans="1:9" x14ac:dyDescent="0.3">
      <c r="A128" s="20" t="s">
        <v>209</v>
      </c>
      <c r="B128" cm="1">
        <f t="array" aca="1" ref="B128" ca="1">INDIRECT("Filmes!B"&amp;(MATCH(A128,Filmes!$A$2:$A$226,0)+1))</f>
        <v>2023</v>
      </c>
      <c r="C128" t="str" cm="1">
        <f t="array" aca="1" ref="C128" ca="1">INDIRECT("Filmes!C"&amp;(MATCH(A128,Filmes!$A$2:$A$226,0)+1))</f>
        <v>18</v>
      </c>
      <c r="D128" cm="1">
        <f t="array" aca="1" ref="D128" ca="1">INDIRECT("Filmes!D"&amp;(MATCH(A128,Filmes!$A$2:$A$226,0)+1))</f>
        <v>0.73</v>
      </c>
      <c r="E128" cm="1">
        <f t="array" aca="1" ref="E128" ca="1">INDIRECT("Filmes!E"&amp;(MATCH(A128,Filmes!$A$2:$A$226,0)+1))</f>
        <v>0.8</v>
      </c>
      <c r="F128" cm="1">
        <f t="array" aca="1" ref="F128" ca="1">INDIRECT("Filmes!F"&amp;(MATCH(A128,Filmes!$A$2:$A$226,0)+1))</f>
        <v>13000000</v>
      </c>
      <c r="G128" cm="1">
        <f t="array" aca="1" ref="G128" ca="1">INDIRECT("Filmes!G"&amp;(MATCH(A128,Filmes!$A$2:$A$226,0)+1))</f>
        <v>111823047</v>
      </c>
      <c r="H128" cm="1">
        <f t="array" aca="1" ref="H128" ca="1">INDIRECT("Filmes!H"&amp;(MATCH(A128,Filmes!$A$2:$A$226,0)+1))</f>
        <v>98823047</v>
      </c>
      <c r="I128" cm="1">
        <f t="array" aca="1" ref="I128" ca="1">INDIRECT("Filmes!I"&amp;(MATCH(A128,Filmes!$A$2:$A$226,0)+1))</f>
        <v>8.6017728461538461</v>
      </c>
    </row>
    <row r="129" spans="1:14" x14ac:dyDescent="0.3">
      <c r="A129" s="21" t="s">
        <v>114</v>
      </c>
      <c r="B129" cm="1">
        <f t="array" aca="1" ref="B129" ca="1">INDIRECT("Filmes!B"&amp;(MATCH(A129,Filmes!$A$2:$A$226,0)+1))</f>
        <v>2023</v>
      </c>
      <c r="C129" t="str" cm="1">
        <f t="array" aca="1" ref="C129" ca="1">INDIRECT("Filmes!C"&amp;(MATCH(A129,Filmes!$A$2:$A$226,0)+1))</f>
        <v>14</v>
      </c>
      <c r="D129" cm="1">
        <f t="array" aca="1" ref="D129" ca="1">INDIRECT("Filmes!D"&amp;(MATCH(A129,Filmes!$A$2:$A$226,0)+1))</f>
        <v>0.66</v>
      </c>
      <c r="E129" cm="1">
        <f t="array" aca="1" ref="E129" ca="1">INDIRECT("Filmes!E"&amp;(MATCH(A129,Filmes!$A$2:$A$226,0)+1))</f>
        <v>0.82499999999999996</v>
      </c>
      <c r="F129" cm="1">
        <f t="array" aca="1" ref="F129" ca="1">INDIRECT("Filmes!F"&amp;(MATCH(A129,Filmes!$A$2:$A$226,0)+1))</f>
        <v>129000000</v>
      </c>
      <c r="G129" cm="1">
        <f t="array" aca="1" ref="G129" ca="1">INDIRECT("Filmes!G"&amp;(MATCH(A129,Filmes!$A$2:$A$226,0)+1))</f>
        <v>384056482</v>
      </c>
      <c r="H129" cm="1">
        <f t="array" aca="1" ref="H129" ca="1">INDIRECT("Filmes!H"&amp;(MATCH(A129,Filmes!$A$2:$A$226,0)+1))</f>
        <v>255056482</v>
      </c>
      <c r="I129" cm="1">
        <f t="array" aca="1" ref="I129" ca="1">INDIRECT("Filmes!I"&amp;(MATCH(A129,Filmes!$A$2:$A$226,0)+1))</f>
        <v>2.9771820310077519</v>
      </c>
    </row>
    <row r="130" spans="1:14" x14ac:dyDescent="0.3">
      <c r="A130" s="20" t="s">
        <v>19</v>
      </c>
      <c r="B130" cm="1">
        <f t="array" aca="1" ref="B130" ca="1">INDIRECT("Filmes!B"&amp;(MATCH(A130,Filmes!$A$2:$A$226,0)+1))</f>
        <v>2024</v>
      </c>
      <c r="C130" t="str" cm="1">
        <f t="array" aca="1" ref="C130" ca="1">INDIRECT("Filmes!C"&amp;(MATCH(A130,Filmes!$A$2:$A$226,0)+1))</f>
        <v>PG-13</v>
      </c>
      <c r="D130" cm="1">
        <f t="array" aca="1" ref="D130" ca="1">INDIRECT("Filmes!D"&amp;(MATCH(A130,Filmes!$A$2:$A$226,0)+1))</f>
        <v>0.66</v>
      </c>
      <c r="E130" cm="1">
        <f t="array" aca="1" ref="E130" ca="1">INDIRECT("Filmes!E"&amp;(MATCH(A130,Filmes!$A$2:$A$226,0)+1))</f>
        <v>0.74</v>
      </c>
      <c r="F130" cm="1">
        <f t="array" aca="1" ref="F130" ca="1">INDIRECT("Filmes!F"&amp;(MATCH(A130,Filmes!$A$2:$A$226,0)+1))</f>
        <v>8000000</v>
      </c>
      <c r="G130" cm="1">
        <f t="array" aca="1" ref="G130" ca="1">INDIRECT("Filmes!G"&amp;(MATCH(A130,Filmes!$A$2:$A$226,0)+1))</f>
        <v>45590096</v>
      </c>
      <c r="H130" cm="1">
        <f t="array" aca="1" ref="H130" ca="1">INDIRECT("Filmes!H"&amp;(MATCH(A130,Filmes!$A$2:$A$226,0)+1))</f>
        <v>37590096</v>
      </c>
      <c r="I130" cm="1">
        <f t="array" aca="1" ref="I130" ca="1">INDIRECT("Filmes!I"&amp;(MATCH(A130,Filmes!$A$2:$A$226,0)+1))</f>
        <v>5.6987620000000003</v>
      </c>
    </row>
    <row r="131" spans="1:14" x14ac:dyDescent="0.3">
      <c r="A131" s="21" t="s">
        <v>150</v>
      </c>
      <c r="B131" cm="1">
        <f t="array" aca="1" ref="B131" ca="1">INDIRECT("Filmes!B"&amp;(MATCH(A131,Filmes!$A$2:$A$226,0)+1))</f>
        <v>1975</v>
      </c>
      <c r="C131" t="str" cm="1">
        <f t="array" aca="1" ref="C131" ca="1">INDIRECT("Filmes!C"&amp;(MATCH(A131,Filmes!$A$2:$A$226,0)+1))</f>
        <v>14</v>
      </c>
      <c r="D131" cm="1">
        <f t="array" aca="1" ref="D131" ca="1">INDIRECT("Filmes!D"&amp;(MATCH(A131,Filmes!$A$2:$A$226,0)+1))</f>
        <v>0.77</v>
      </c>
      <c r="E131" cm="1">
        <f t="array" aca="1" ref="E131" ca="1">INDIRECT("Filmes!E"&amp;(MATCH(A131,Filmes!$A$2:$A$226,0)+1))</f>
        <v>0.87857142857142845</v>
      </c>
      <c r="F131" cm="1">
        <f t="array" aca="1" ref="F131" ca="1">INDIRECT("Filmes!F"&amp;(MATCH(A131,Filmes!$A$2:$A$226,0)+1))</f>
        <v>7000000</v>
      </c>
      <c r="G131" cm="1">
        <f t="array" aca="1" ref="G131" ca="1">INDIRECT("Filmes!G"&amp;(MATCH(A131,Filmes!$A$2:$A$226,0)+1))</f>
        <v>470653000</v>
      </c>
      <c r="H131" cm="1">
        <f t="array" aca="1" ref="H131" ca="1">INDIRECT("Filmes!H"&amp;(MATCH(A131,Filmes!$A$2:$A$226,0)+1))</f>
        <v>463653000</v>
      </c>
      <c r="I131" cm="1">
        <f t="array" aca="1" ref="I131" ca="1">INDIRECT("Filmes!I"&amp;(MATCH(A131,Filmes!$A$2:$A$226,0)+1))</f>
        <v>67.236142857142852</v>
      </c>
    </row>
    <row r="132" spans="1:14" x14ac:dyDescent="0.3">
      <c r="A132" s="20" t="s">
        <v>126</v>
      </c>
      <c r="B132" cm="1">
        <f t="array" aca="1" ref="B132" ca="1">INDIRECT("Filmes!B"&amp;(MATCH(A132,Filmes!$A$2:$A$226,0)+1))</f>
        <v>2018</v>
      </c>
      <c r="C132" t="str" cm="1">
        <f t="array" aca="1" ref="C132" ca="1">INDIRECT("Filmes!C"&amp;(MATCH(A132,Filmes!$A$2:$A$226,0)+1))</f>
        <v>14</v>
      </c>
      <c r="D132" cm="1">
        <f t="array" aca="1" ref="D132" ca="1">INDIRECT("Filmes!D"&amp;(MATCH(A132,Filmes!$A$2:$A$226,0)+1))</f>
        <v>0.74</v>
      </c>
      <c r="E132" cm="1">
        <f t="array" aca="1" ref="E132" ca="1">INDIRECT("Filmes!E"&amp;(MATCH(A132,Filmes!$A$2:$A$226,0)+1))</f>
        <v>0.8125</v>
      </c>
      <c r="F132" cm="1">
        <f t="array" aca="1" ref="F132" ca="1">INDIRECT("Filmes!F"&amp;(MATCH(A132,Filmes!$A$2:$A$226,0)+1))</f>
        <v>17000000</v>
      </c>
      <c r="G132" cm="1">
        <f t="array" aca="1" ref="G132" ca="1">INDIRECT("Filmes!G"&amp;(MATCH(A132,Filmes!$A$2:$A$226,0)+1))</f>
        <v>341000000</v>
      </c>
      <c r="H132" cm="1">
        <f t="array" aca="1" ref="H132" ca="1">INDIRECT("Filmes!H"&amp;(MATCH(A132,Filmes!$A$2:$A$226,0)+1))</f>
        <v>324000000</v>
      </c>
      <c r="I132" cm="1">
        <f t="array" aca="1" ref="I132" ca="1">INDIRECT("Filmes!I"&amp;(MATCH(A132,Filmes!$A$2:$A$226,0)+1))</f>
        <v>20.058823529411764</v>
      </c>
    </row>
    <row r="133" spans="1:14" x14ac:dyDescent="0.3">
      <c r="A133" s="21" t="s">
        <v>115</v>
      </c>
      <c r="B133" cm="1">
        <f t="array" aca="1" ref="B133" ca="1">INDIRECT("Filmes!B"&amp;(MATCH(A133,Filmes!$A$2:$A$226,0)+1))</f>
        <v>2021</v>
      </c>
      <c r="C133" t="str" cm="1">
        <f t="array" aca="1" ref="C133" ca="1">INDIRECT("Filmes!C"&amp;(MATCH(A133,Filmes!$A$2:$A$226,0)+1))</f>
        <v>12</v>
      </c>
      <c r="D133" cm="1">
        <f t="array" aca="1" ref="D133" ca="1">INDIRECT("Filmes!D"&amp;(MATCH(A133,Filmes!$A$2:$A$226,0)+1))</f>
        <v>0.75</v>
      </c>
      <c r="E133" cm="1">
        <f t="array" aca="1" ref="E133" ca="1">INDIRECT("Filmes!E"&amp;(MATCH(A133,Filmes!$A$2:$A$226,0)+1))</f>
        <v>0.7</v>
      </c>
      <c r="F133" cm="1">
        <f t="array" aca="1" ref="F133" ca="1">INDIRECT("Filmes!F"&amp;(MATCH(A133,Filmes!$A$2:$A$226,0)+1))</f>
        <v>61000000</v>
      </c>
      <c r="G133" cm="1">
        <f t="array" aca="1" ref="G133" ca="1">INDIRECT("Filmes!G"&amp;(MATCH(A133,Filmes!$A$2:$A$226,0)+1))</f>
        <v>297400000</v>
      </c>
      <c r="H133" cm="1">
        <f t="array" aca="1" ref="H133" ca="1">INDIRECT("Filmes!H"&amp;(MATCH(A133,Filmes!$A$2:$A$226,0)+1))</f>
        <v>236400000</v>
      </c>
      <c r="I133" cm="1">
        <f t="array" aca="1" ref="I133" ca="1">INDIRECT("Filmes!I"&amp;(MATCH(A133,Filmes!$A$2:$A$226,0)+1))</f>
        <v>4.8754098360655735</v>
      </c>
    </row>
    <row r="134" spans="1:14" x14ac:dyDescent="0.3">
      <c r="A134" s="20" t="s">
        <v>65</v>
      </c>
      <c r="B134" cm="1">
        <f t="array" aca="1" ref="B134" ca="1">INDIRECT("Filmes!B"&amp;(MATCH(A134,Filmes!$A$2:$A$226,0)+1))</f>
        <v>2022</v>
      </c>
      <c r="C134" t="str" cm="1">
        <f t="array" aca="1" ref="C134" ca="1">INDIRECT("Filmes!C"&amp;(MATCH(A134,Filmes!$A$2:$A$226,0)+1))</f>
        <v>18</v>
      </c>
      <c r="D134" cm="1">
        <f t="array" aca="1" ref="D134" ca="1">INDIRECT("Filmes!D"&amp;(MATCH(A134,Filmes!$A$2:$A$226,0)+1))</f>
        <v>0.67</v>
      </c>
      <c r="E134" cm="1">
        <f t="array" aca="1" ref="E134" ca="1">INDIRECT("Filmes!E"&amp;(MATCH(A134,Filmes!$A$2:$A$226,0)+1))</f>
        <v>1</v>
      </c>
      <c r="F134" cm="1">
        <f t="array" aca="1" ref="F134" ca="1">INDIRECT("Filmes!F"&amp;(MATCH(A134,Filmes!$A$2:$A$226,0)+1))</f>
        <v>1000000</v>
      </c>
      <c r="G134" cm="1">
        <f t="array" aca="1" ref="G134" ca="1">INDIRECT("Filmes!G"&amp;(MATCH(A134,Filmes!$A$2:$A$226,0)+1))</f>
        <v>14740889</v>
      </c>
      <c r="H134" cm="1">
        <f t="array" aca="1" ref="H134" ca="1">INDIRECT("Filmes!H"&amp;(MATCH(A134,Filmes!$A$2:$A$226,0)+1))</f>
        <v>13740889</v>
      </c>
      <c r="I134" cm="1">
        <f t="array" aca="1" ref="I134" ca="1">INDIRECT("Filmes!I"&amp;(MATCH(A134,Filmes!$A$2:$A$226,0)+1))</f>
        <v>14.740888999999999</v>
      </c>
    </row>
    <row r="135" spans="1:14" x14ac:dyDescent="0.3">
      <c r="B135" t="e" cm="1">
        <f t="array" aca="1" ref="B135" ca="1">INDIRECT("Filmes!B"&amp;(MATCH(A135,Filmes!$A$2:$A$226,0)+1))</f>
        <v>#N/A</v>
      </c>
      <c r="C135" t="e" cm="1">
        <f t="array" aca="1" ref="C135" ca="1">INDIRECT("Filmes!C"&amp;(MATCH(A135,Filmes!$A$2:$A$226,0)+1))</f>
        <v>#N/A</v>
      </c>
      <c r="D135" t="e" cm="1">
        <f t="array" aca="1" ref="D135" ca="1">INDIRECT("Filmes!D"&amp;(MATCH(A135,Filmes!$A$2:$A$226,0)+1))</f>
        <v>#N/A</v>
      </c>
      <c r="E135" t="e" cm="1">
        <f t="array" aca="1" ref="E135" ca="1">INDIRECT("Filmes!E"&amp;(MATCH(A135,Filmes!$A$2:$A$226,0)+1))</f>
        <v>#N/A</v>
      </c>
      <c r="F135" t="e" cm="1">
        <f t="array" aca="1" ref="F135" ca="1">INDIRECT("Filmes!F"&amp;(MATCH(A135,Filmes!$A$2:$A$226,0)+1))</f>
        <v>#N/A</v>
      </c>
      <c r="G135" t="e" cm="1">
        <f t="array" aca="1" ref="G135" ca="1">INDIRECT("Filmes!G"&amp;(MATCH(A135,Filmes!$A$2:$A$226,0)+1))</f>
        <v>#N/A</v>
      </c>
      <c r="H135" t="e" cm="1">
        <f t="array" aca="1" ref="H135" ca="1">INDIRECT("Filmes!H"&amp;(MATCH(A135,Filmes!$A$2:$A$226,0)+1))</f>
        <v>#N/A</v>
      </c>
      <c r="I135" t="e" cm="1">
        <f t="array" aca="1" ref="I135" ca="1">INDIRECT("Filmes!I"&amp;(MATCH(A135,Filmes!$A$2:$A$226,0)+1))</f>
        <v>#N/A</v>
      </c>
    </row>
    <row r="136" spans="1:14" x14ac:dyDescent="0.3">
      <c r="A136" s="19" t="s">
        <v>242</v>
      </c>
      <c r="B136" s="13" t="s">
        <v>1</v>
      </c>
      <c r="C136" s="13" t="s">
        <v>3</v>
      </c>
      <c r="D136" s="25" t="s">
        <v>2</v>
      </c>
      <c r="E136" s="13" t="s">
        <v>1645</v>
      </c>
      <c r="F136" s="26" t="s">
        <v>4</v>
      </c>
      <c r="G136" s="26" t="s">
        <v>5</v>
      </c>
      <c r="H136" s="13" t="s">
        <v>1646</v>
      </c>
      <c r="I136" s="27" t="s">
        <v>1647</v>
      </c>
      <c r="J136">
        <f ca="1">AVERAGE(I137:I165)</f>
        <v>6.1271991717463168</v>
      </c>
      <c r="K136">
        <f ca="1">AVERAGE(D137:D165)</f>
        <v>0.74517241379310339</v>
      </c>
      <c r="L136">
        <f ca="1">AVERAGE(E137:E165)</f>
        <v>0.75541187739463589</v>
      </c>
      <c r="M136">
        <f ca="1">AVERAGE(F137:F165)</f>
        <v>107689655.1724138</v>
      </c>
      <c r="N136">
        <f ca="1">AVERAGE(G137:G165)</f>
        <v>577115650.93103445</v>
      </c>
    </row>
    <row r="137" spans="1:14" x14ac:dyDescent="0.3">
      <c r="A137" s="20" t="s">
        <v>109</v>
      </c>
      <c r="B137" cm="1">
        <f t="array" aca="1" ref="B137" ca="1">INDIRECT("Filmes!B"&amp;(MATCH(A137,Filmes!$A$2:$A$226,0)+1))</f>
        <v>2009</v>
      </c>
      <c r="C137" t="str" cm="1">
        <f t="array" aca="1" ref="C137" ca="1">INDIRECT("Filmes!C"&amp;(MATCH(A137,Filmes!$A$2:$A$226,0)+1))</f>
        <v>10</v>
      </c>
      <c r="D137" cm="1">
        <f t="array" aca="1" ref="D137" ca="1">INDIRECT("Filmes!D"&amp;(MATCH(A137,Filmes!$A$2:$A$226,0)+1))</f>
        <v>0.79</v>
      </c>
      <c r="E137" cm="1">
        <f t="array" aca="1" ref="E137" ca="1">INDIRECT("Filmes!E"&amp;(MATCH(A137,Filmes!$A$2:$A$226,0)+1))</f>
        <v>0.83499999999999996</v>
      </c>
      <c r="F137" cm="1">
        <f t="array" aca="1" ref="F137" ca="1">INDIRECT("Filmes!F"&amp;(MATCH(A137,Filmes!$A$2:$A$226,0)+1))</f>
        <v>60000000</v>
      </c>
      <c r="G137" cm="1">
        <f t="array" aca="1" ref="G137" ca="1">INDIRECT("Filmes!G"&amp;(MATCH(A137,Filmes!$A$2:$A$226,0)+1))</f>
        <v>131800000</v>
      </c>
      <c r="H137" cm="1">
        <f t="array" aca="1" ref="H137" ca="1">INDIRECT("Filmes!H"&amp;(MATCH(A137,Filmes!$A$2:$A$226,0)+1))</f>
        <v>71800000</v>
      </c>
      <c r="I137" cm="1">
        <f t="array" aca="1" ref="I137" ca="1">INDIRECT("Filmes!I"&amp;(MATCH(A137,Filmes!$A$2:$A$226,0)+1))</f>
        <v>2.1966666666666668</v>
      </c>
    </row>
    <row r="138" spans="1:14" x14ac:dyDescent="0.3">
      <c r="A138" s="21" t="s">
        <v>10</v>
      </c>
      <c r="B138" cm="1">
        <f t="array" aca="1" ref="B138" ca="1">INDIRECT("Filmes!B"&amp;(MATCH(A138,Filmes!$A$2:$A$226,0)+1))</f>
        <v>2015</v>
      </c>
      <c r="C138" t="str" cm="1">
        <f t="array" aca="1" ref="C138" ca="1">INDIRECT("Filmes!C"&amp;(MATCH(A138,Filmes!$A$2:$A$226,0)+1))</f>
        <v>L</v>
      </c>
      <c r="D138" cm="1">
        <f t="array" aca="1" ref="D138" ca="1">INDIRECT("Filmes!D"&amp;(MATCH(A138,Filmes!$A$2:$A$226,0)+1))</f>
        <v>0.79</v>
      </c>
      <c r="E138" cm="1">
        <f t="array" aca="1" ref="E138" ca="1">INDIRECT("Filmes!E"&amp;(MATCH(A138,Filmes!$A$2:$A$226,0)+1))</f>
        <v>0.71666666666666667</v>
      </c>
      <c r="F138" cm="1">
        <f t="array" aca="1" ref="F138" ca="1">INDIRECT("Filmes!F"&amp;(MATCH(A138,Filmes!$A$2:$A$226,0)+1))</f>
        <v>175000000</v>
      </c>
      <c r="G138" cm="1">
        <f t="array" aca="1" ref="G138" ca="1">INDIRECT("Filmes!G"&amp;(MATCH(A138,Filmes!$A$2:$A$226,0)+1))</f>
        <v>857611174</v>
      </c>
      <c r="H138" cm="1">
        <f t="array" aca="1" ref="H138" ca="1">INDIRECT("Filmes!H"&amp;(MATCH(A138,Filmes!$A$2:$A$226,0)+1))</f>
        <v>682611174</v>
      </c>
      <c r="I138" cm="1">
        <f t="array" aca="1" ref="I138" ca="1">INDIRECT("Filmes!I"&amp;(MATCH(A138,Filmes!$A$2:$A$226,0)+1))</f>
        <v>4.9006352800000004</v>
      </c>
    </row>
    <row r="139" spans="1:14" x14ac:dyDescent="0.3">
      <c r="A139" s="20" t="s">
        <v>6</v>
      </c>
      <c r="B139" cm="1">
        <f t="array" aca="1" ref="B139" ca="1">INDIRECT("Filmes!B"&amp;(MATCH(A139,Filmes!$A$2:$A$226,0)+1))</f>
        <v>2024</v>
      </c>
      <c r="C139" t="str" cm="1">
        <f t="array" aca="1" ref="C139" ca="1">INDIRECT("Filmes!C"&amp;(MATCH(A139,Filmes!$A$2:$A$226,0)+1))</f>
        <v>L</v>
      </c>
      <c r="D139" cm="1">
        <f t="array" aca="1" ref="D139" ca="1">INDIRECT("Filmes!D"&amp;(MATCH(A139,Filmes!$A$2:$A$226,0)+1))</f>
        <v>0.78</v>
      </c>
      <c r="E139" cm="1">
        <f t="array" aca="1" ref="E139" ca="1">INDIRECT("Filmes!E"&amp;(MATCH(A139,Filmes!$A$2:$A$226,0)+1))</f>
        <v>0.74444444444444446</v>
      </c>
      <c r="F139" cm="1">
        <f t="array" aca="1" ref="F139" ca="1">INDIRECT("Filmes!F"&amp;(MATCH(A139,Filmes!$A$2:$A$226,0)+1))</f>
        <v>200000000</v>
      </c>
      <c r="G139" cm="1">
        <f t="array" aca="1" ref="G139" ca="1">INDIRECT("Filmes!G"&amp;(MATCH(A139,Filmes!$A$2:$A$226,0)+1))</f>
        <v>724383116</v>
      </c>
      <c r="H139" cm="1">
        <f t="array" aca="1" ref="H139" ca="1">INDIRECT("Filmes!H"&amp;(MATCH(A139,Filmes!$A$2:$A$226,0)+1))</f>
        <v>524383116</v>
      </c>
      <c r="I139" cm="1">
        <f t="array" aca="1" ref="I139" ca="1">INDIRECT("Filmes!I"&amp;(MATCH(A139,Filmes!$A$2:$A$226,0)+1))</f>
        <v>3.62191558</v>
      </c>
    </row>
    <row r="140" spans="1:14" x14ac:dyDescent="0.3">
      <c r="A140" s="21" t="s">
        <v>48</v>
      </c>
      <c r="B140" cm="1">
        <f t="array" aca="1" ref="B140" ca="1">INDIRECT("Filmes!B"&amp;(MATCH(A140,Filmes!$A$2:$A$226,0)+1))</f>
        <v>2023</v>
      </c>
      <c r="C140" t="str" cm="1">
        <f t="array" aca="1" ref="C140" ca="1">INDIRECT("Filmes!C"&amp;(MATCH(A140,Filmes!$A$2:$A$226,0)+1))</f>
        <v>L</v>
      </c>
      <c r="D140" cm="1">
        <f t="array" aca="1" ref="D140" ca="1">INDIRECT("Filmes!D"&amp;(MATCH(A140,Filmes!$A$2:$A$226,0)+1))</f>
        <v>0.77</v>
      </c>
      <c r="E140" cm="1">
        <f t="array" aca="1" ref="E140" ca="1">INDIRECT("Filmes!E"&amp;(MATCH(A140,Filmes!$A$2:$A$226,0)+1))</f>
        <v>0.73888888888888893</v>
      </c>
      <c r="F140" cm="1">
        <f t="array" aca="1" ref="F140" ca="1">INDIRECT("Filmes!F"&amp;(MATCH(A140,Filmes!$A$2:$A$226,0)+1))</f>
        <v>200000000</v>
      </c>
      <c r="G140" cm="1">
        <f t="array" aca="1" ref="G140" ca="1">INDIRECT("Filmes!G"&amp;(MATCH(A140,Filmes!$A$2:$A$226,0)+1))</f>
        <v>496000000</v>
      </c>
      <c r="H140" cm="1">
        <f t="array" aca="1" ref="H140" ca="1">INDIRECT("Filmes!H"&amp;(MATCH(A140,Filmes!$A$2:$A$226,0)+1))</f>
        <v>296000000</v>
      </c>
      <c r="I140" cm="1">
        <f t="array" aca="1" ref="I140" ca="1">INDIRECT("Filmes!I"&amp;(MATCH(A140,Filmes!$A$2:$A$226,0)+1))</f>
        <v>2.48</v>
      </c>
    </row>
    <row r="141" spans="1:14" x14ac:dyDescent="0.3">
      <c r="A141" s="20" t="s">
        <v>129</v>
      </c>
      <c r="B141" cm="1">
        <f t="array" aca="1" ref="B141" ca="1">INDIRECT("Filmes!B"&amp;(MATCH(A141,Filmes!$A$2:$A$226,0)+1))</f>
        <v>2021</v>
      </c>
      <c r="C141" t="str" cm="1">
        <f t="array" aca="1" ref="C141" ca="1">INDIRECT("Filmes!C"&amp;(MATCH(A141,Filmes!$A$2:$A$226,0)+1))</f>
        <v>L</v>
      </c>
      <c r="D141" cm="1">
        <f t="array" aca="1" ref="D141" ca="1">INDIRECT("Filmes!D"&amp;(MATCH(A141,Filmes!$A$2:$A$226,0)+1))</f>
        <v>0.76</v>
      </c>
      <c r="E141" cm="1">
        <f t="array" aca="1" ref="E141" ca="1">INDIRECT("Filmes!E"&amp;(MATCH(A141,Filmes!$A$2:$A$226,0)+1))</f>
        <v>0.76</v>
      </c>
      <c r="F141" cm="1">
        <f t="array" aca="1" ref="F141" ca="1">INDIRECT("Filmes!F"&amp;(MATCH(A141,Filmes!$A$2:$A$226,0)+1))</f>
        <v>50000000</v>
      </c>
      <c r="G141" cm="1">
        <f t="array" aca="1" ref="G141" ca="1">INDIRECT("Filmes!G"&amp;(MATCH(A141,Filmes!$A$2:$A$226,0)+1))</f>
        <v>253000000</v>
      </c>
      <c r="H141" cm="1">
        <f t="array" aca="1" ref="H141" ca="1">INDIRECT("Filmes!H"&amp;(MATCH(A141,Filmes!$A$2:$A$226,0)+1))</f>
        <v>203000000</v>
      </c>
      <c r="I141" cm="1">
        <f t="array" aca="1" ref="I141" ca="1">INDIRECT("Filmes!I"&amp;(MATCH(A141,Filmes!$A$2:$A$226,0)+1))</f>
        <v>5.0599999999999996</v>
      </c>
    </row>
    <row r="142" spans="1:14" x14ac:dyDescent="0.3">
      <c r="A142" s="21" t="s">
        <v>26</v>
      </c>
      <c r="B142" cm="1">
        <f t="array" aca="1" ref="B142" ca="1">INDIRECT("Filmes!B"&amp;(MATCH(A142,Filmes!$A$2:$A$226,0)+1))</f>
        <v>2024</v>
      </c>
      <c r="C142" t="str" cm="1">
        <f t="array" aca="1" ref="C142" ca="1">INDIRECT("Filmes!C"&amp;(MATCH(A142,Filmes!$A$2:$A$226,0)+1))</f>
        <v>L</v>
      </c>
      <c r="D142" cm="1">
        <f t="array" aca="1" ref="D142" ca="1">INDIRECT("Filmes!D"&amp;(MATCH(A142,Filmes!$A$2:$A$226,0)+1))</f>
        <v>0.67</v>
      </c>
      <c r="E142" cm="1">
        <f t="array" aca="1" ref="E142" ca="1">INDIRECT("Filmes!E"&amp;(MATCH(A142,Filmes!$A$2:$A$226,0)+1))</f>
        <v>0.7649999999999999</v>
      </c>
      <c r="F142" cm="1">
        <f t="array" aca="1" ref="F142" ca="1">INDIRECT("Filmes!F"&amp;(MATCH(A142,Filmes!$A$2:$A$226,0)+1))</f>
        <v>60000000</v>
      </c>
      <c r="G142" cm="1">
        <f t="array" aca="1" ref="G142" ca="1">INDIRECT("Filmes!G"&amp;(MATCH(A142,Filmes!$A$2:$A$226,0)+1))</f>
        <v>199143268</v>
      </c>
      <c r="H142" cm="1">
        <f t="array" aca="1" ref="H142" ca="1">INDIRECT("Filmes!H"&amp;(MATCH(A142,Filmes!$A$2:$A$226,0)+1))</f>
        <v>139143268</v>
      </c>
      <c r="I142" cm="1">
        <f t="array" aca="1" ref="I142" ca="1">INDIRECT("Filmes!I"&amp;(MATCH(A142,Filmes!$A$2:$A$226,0)+1))</f>
        <v>3.3190544666666666</v>
      </c>
    </row>
    <row r="143" spans="1:14" x14ac:dyDescent="0.3">
      <c r="A143" s="20" t="s">
        <v>71</v>
      </c>
      <c r="B143" cm="1">
        <f t="array" aca="1" ref="B143" ca="1">INDIRECT("Filmes!B"&amp;(MATCH(A143,Filmes!$A$2:$A$226,0)+1))</f>
        <v>2004</v>
      </c>
      <c r="C143" t="str" cm="1">
        <f t="array" aca="1" ref="C143" ca="1">INDIRECT("Filmes!C"&amp;(MATCH(A143,Filmes!$A$2:$A$226,0)+1))</f>
        <v>PG</v>
      </c>
      <c r="D143" cm="1">
        <f t="array" aca="1" ref="D143" ca="1">INDIRECT("Filmes!D"&amp;(MATCH(A143,Filmes!$A$2:$A$226,0)+1))</f>
        <v>0.56999999999999995</v>
      </c>
      <c r="E143" cm="1">
        <f t="array" aca="1" ref="E143" ca="1">INDIRECT("Filmes!E"&amp;(MATCH(A143,Filmes!$A$2:$A$226,0)+1))</f>
        <v>0.75000000000000011</v>
      </c>
      <c r="F143" cm="1">
        <f t="array" aca="1" ref="F143" ca="1">INDIRECT("Filmes!F"&amp;(MATCH(A143,Filmes!$A$2:$A$226,0)+1))</f>
        <v>50000000</v>
      </c>
      <c r="G143" cm="1">
        <f t="array" aca="1" ref="G143" ca="1">INDIRECT("Filmes!G"&amp;(MATCH(A143,Filmes!$A$2:$A$226,0)+1))</f>
        <v>200800000</v>
      </c>
      <c r="H143" cm="1">
        <f t="array" aca="1" ref="H143" ca="1">INDIRECT("Filmes!H"&amp;(MATCH(A143,Filmes!$A$2:$A$226,0)+1))</f>
        <v>150800000</v>
      </c>
      <c r="I143" cm="1">
        <f t="array" aca="1" ref="I143" ca="1">INDIRECT("Filmes!I"&amp;(MATCH(A143,Filmes!$A$2:$A$226,0)+1))</f>
        <v>4.016</v>
      </c>
    </row>
    <row r="144" spans="1:14" x14ac:dyDescent="0.3">
      <c r="A144" s="21" t="s">
        <v>101</v>
      </c>
      <c r="B144" cm="1">
        <f t="array" aca="1" ref="B144" ca="1">INDIRECT("Filmes!B"&amp;(MATCH(A144,Filmes!$A$2:$A$226,0)+1))</f>
        <v>2022</v>
      </c>
      <c r="C144" t="str" cm="1">
        <f t="array" aca="1" ref="C144" ca="1">INDIRECT("Filmes!C"&amp;(MATCH(A144,Filmes!$A$2:$A$226,0)+1))</f>
        <v>L</v>
      </c>
      <c r="D144" cm="1">
        <f t="array" aca="1" ref="D144" ca="1">INDIRECT("Filmes!D"&amp;(MATCH(A144,Filmes!$A$2:$A$226,0)+1))</f>
        <v>0.82</v>
      </c>
      <c r="E144" cm="1">
        <f t="array" aca="1" ref="E144" ca="1">INDIRECT("Filmes!E"&amp;(MATCH(A144,Filmes!$A$2:$A$226,0)+1))</f>
        <v>0.76111111111111118</v>
      </c>
      <c r="F144" cm="1">
        <f t="array" aca="1" ref="F144" ca="1">INDIRECT("Filmes!F"&amp;(MATCH(A144,Filmes!$A$2:$A$226,0)+1))</f>
        <v>90000000</v>
      </c>
      <c r="G144" cm="1">
        <f t="array" aca="1" ref="G144" ca="1">INDIRECT("Filmes!G"&amp;(MATCH(A144,Filmes!$A$2:$A$226,0)+1))</f>
        <v>484700000</v>
      </c>
      <c r="H144" cm="1">
        <f t="array" aca="1" ref="H144" ca="1">INDIRECT("Filmes!H"&amp;(MATCH(A144,Filmes!$A$2:$A$226,0)+1))</f>
        <v>394700000</v>
      </c>
      <c r="I144" cm="1">
        <f t="array" aca="1" ref="I144" ca="1">INDIRECT("Filmes!I"&amp;(MATCH(A144,Filmes!$A$2:$A$226,0)+1))</f>
        <v>5.3855555555555554</v>
      </c>
    </row>
    <row r="145" spans="1:9" x14ac:dyDescent="0.3">
      <c r="A145" s="20" t="s">
        <v>84</v>
      </c>
      <c r="B145" cm="1">
        <f t="array" aca="1" ref="B145" ca="1">INDIRECT("Filmes!B"&amp;(MATCH(A145,Filmes!$A$2:$A$226,0)+1))</f>
        <v>2023</v>
      </c>
      <c r="C145" t="str" cm="1">
        <f t="array" aca="1" ref="C145" ca="1">INDIRECT("Filmes!C"&amp;(MATCH(A145,Filmes!$A$2:$A$226,0)+1))</f>
        <v>10</v>
      </c>
      <c r="D145" cm="1">
        <f t="array" aca="1" ref="D145" ca="1">INDIRECT("Filmes!D"&amp;(MATCH(A145,Filmes!$A$2:$A$226,0)+1))</f>
        <v>0.84</v>
      </c>
      <c r="E145" cm="1">
        <f t="array" aca="1" ref="E145" ca="1">INDIRECT("Filmes!E"&amp;(MATCH(A145,Filmes!$A$2:$A$226,0)+1))</f>
        <v>0.69000000000000006</v>
      </c>
      <c r="F145" cm="1">
        <f t="array" aca="1" ref="F145" ca="1">INDIRECT("Filmes!F"&amp;(MATCH(A145,Filmes!$A$2:$A$226,0)+1))</f>
        <v>100000000</v>
      </c>
      <c r="G145" cm="1">
        <f t="array" aca="1" ref="G145" ca="1">INDIRECT("Filmes!G"&amp;(MATCH(A145,Filmes!$A$2:$A$226,0)+1))</f>
        <v>690897910</v>
      </c>
      <c r="H145" cm="1">
        <f t="array" aca="1" ref="H145" ca="1">INDIRECT("Filmes!H"&amp;(MATCH(A145,Filmes!$A$2:$A$226,0)+1))</f>
        <v>590897910</v>
      </c>
      <c r="I145" cm="1">
        <f t="array" aca="1" ref="I145" ca="1">INDIRECT("Filmes!I"&amp;(MATCH(A145,Filmes!$A$2:$A$226,0)+1))</f>
        <v>6.9089790999999998</v>
      </c>
    </row>
    <row r="146" spans="1:9" x14ac:dyDescent="0.3">
      <c r="A146" s="21" t="s">
        <v>18</v>
      </c>
      <c r="B146" cm="1">
        <f t="array" aca="1" ref="B146" ca="1">INDIRECT("Filmes!B"&amp;(MATCH(A146,Filmes!$A$2:$A$226,0)+1))</f>
        <v>2024</v>
      </c>
      <c r="C146" t="str" cm="1">
        <f t="array" aca="1" ref="C146" ca="1">INDIRECT("Filmes!C"&amp;(MATCH(A146,Filmes!$A$2:$A$226,0)+1))</f>
        <v>L</v>
      </c>
      <c r="D146" cm="1">
        <f t="array" aca="1" ref="D146" ca="1">INDIRECT("Filmes!D"&amp;(MATCH(A146,Filmes!$A$2:$A$226,0)+1))</f>
        <v>0.71</v>
      </c>
      <c r="E146" cm="1">
        <f t="array" aca="1" ref="E146" ca="1">INDIRECT("Filmes!E"&amp;(MATCH(A146,Filmes!$A$2:$A$226,0)+1))</f>
        <v>0.65</v>
      </c>
      <c r="F146" cm="1">
        <f t="array" aca="1" ref="F146" ca="1">INDIRECT("Filmes!F"&amp;(MATCH(A146,Filmes!$A$2:$A$226,0)+1))</f>
        <v>80000000</v>
      </c>
      <c r="G146" cm="1">
        <f t="array" aca="1" ref="G146" ca="1">INDIRECT("Filmes!G"&amp;(MATCH(A146,Filmes!$A$2:$A$226,0)+1))</f>
        <v>543900620</v>
      </c>
      <c r="H146" cm="1">
        <f t="array" aca="1" ref="H146" ca="1">INDIRECT("Filmes!H"&amp;(MATCH(A146,Filmes!$A$2:$A$226,0)+1))</f>
        <v>463900620</v>
      </c>
      <c r="I146" cm="1">
        <f t="array" aca="1" ref="I146" ca="1">INDIRECT("Filmes!I"&amp;(MATCH(A146,Filmes!$A$2:$A$226,0)+1))</f>
        <v>6.79875775</v>
      </c>
    </row>
    <row r="147" spans="1:9" x14ac:dyDescent="0.3">
      <c r="A147" s="20" t="s">
        <v>215</v>
      </c>
      <c r="B147" cm="1">
        <f t="array" aca="1" ref="B147" ca="1">INDIRECT("Filmes!B"&amp;(MATCH(A147,Filmes!$A$2:$A$226,0)+1))</f>
        <v>2023</v>
      </c>
      <c r="C147" t="str" cm="1">
        <f t="array" aca="1" ref="C147" ca="1">INDIRECT("Filmes!C"&amp;(MATCH(A147,Filmes!$A$2:$A$226,0)+1))</f>
        <v>10</v>
      </c>
      <c r="D147" cm="1">
        <f t="array" aca="1" ref="D147" ca="1">INDIRECT("Filmes!D"&amp;(MATCH(A147,Filmes!$A$2:$A$226,0)+1))</f>
        <v>0.81</v>
      </c>
      <c r="E147" cm="1">
        <f t="array" aca="1" ref="E147" ca="1">INDIRECT("Filmes!E"&amp;(MATCH(A147,Filmes!$A$2:$A$226,0)+1))</f>
        <v>0.76249999999999996</v>
      </c>
      <c r="F147" cm="1">
        <f t="array" aca="1" ref="F147" ca="1">INDIRECT("Filmes!F"&amp;(MATCH(A147,Filmes!$A$2:$A$226,0)+1))</f>
        <v>6000000</v>
      </c>
      <c r="G147" cm="1">
        <f t="array" aca="1" ref="G147" ca="1">INDIRECT("Filmes!G"&amp;(MATCH(A147,Filmes!$A$2:$A$226,0)+1))</f>
        <v>3800734</v>
      </c>
      <c r="H147" cm="1">
        <f t="array" aca="1" ref="H147" ca="1">INDIRECT("Filmes!H"&amp;(MATCH(A147,Filmes!$A$2:$A$226,0)+1))</f>
        <v>-2199266</v>
      </c>
      <c r="I147" cm="1">
        <f t="array" aca="1" ref="I147" ca="1">INDIRECT("Filmes!I"&amp;(MATCH(A147,Filmes!$A$2:$A$226,0)+1))</f>
        <v>0.63345566666666664</v>
      </c>
    </row>
    <row r="148" spans="1:9" x14ac:dyDescent="0.3">
      <c r="A148" s="21" t="s">
        <v>139</v>
      </c>
      <c r="B148" cm="1">
        <f t="array" aca="1" ref="B148" ca="1">INDIRECT("Filmes!B"&amp;(MATCH(A148,Filmes!$A$2:$A$226,0)+1))</f>
        <v>2010</v>
      </c>
      <c r="C148" t="str" cm="1">
        <f t="array" aca="1" ref="C148" ca="1">INDIRECT("Filmes!C"&amp;(MATCH(A148,Filmes!$A$2:$A$226,0)+1))</f>
        <v>L</v>
      </c>
      <c r="D148" cm="1">
        <f t="array" aca="1" ref="D148" ca="1">INDIRECT("Filmes!D"&amp;(MATCH(A148,Filmes!$A$2:$A$226,0)+1))</f>
        <v>0.72</v>
      </c>
      <c r="E148" cm="1">
        <f t="array" aca="1" ref="E148" ca="1">INDIRECT("Filmes!E"&amp;(MATCH(A148,Filmes!$A$2:$A$226,0)+1))</f>
        <v>0.76666666666666661</v>
      </c>
      <c r="F148" cm="1">
        <f t="array" aca="1" ref="F148" ca="1">INDIRECT("Filmes!F"&amp;(MATCH(A148,Filmes!$A$2:$A$226,0)+1))</f>
        <v>69000000</v>
      </c>
      <c r="G148" cm="1">
        <f t="array" aca="1" ref="G148" ca="1">INDIRECT("Filmes!G"&amp;(MATCH(A148,Filmes!$A$2:$A$226,0)+1))</f>
        <v>543284256</v>
      </c>
      <c r="H148" cm="1">
        <f t="array" aca="1" ref="H148" ca="1">INDIRECT("Filmes!H"&amp;(MATCH(A148,Filmes!$A$2:$A$226,0)+1))</f>
        <v>474284256</v>
      </c>
      <c r="I148" cm="1">
        <f t="array" aca="1" ref="I148" ca="1">INDIRECT("Filmes!I"&amp;(MATCH(A148,Filmes!$A$2:$A$226,0)+1))</f>
        <v>7.8736848695652171</v>
      </c>
    </row>
    <row r="149" spans="1:9" x14ac:dyDescent="0.3">
      <c r="A149" s="20" t="s">
        <v>205</v>
      </c>
      <c r="B149" cm="1">
        <f t="array" aca="1" ref="B149" ca="1">INDIRECT("Filmes!B"&amp;(MATCH(A149,Filmes!$A$2:$A$226,0)+1))</f>
        <v>2013</v>
      </c>
      <c r="C149" t="str" cm="1">
        <f t="array" aca="1" ref="C149" ca="1">INDIRECT("Filmes!C"&amp;(MATCH(A149,Filmes!$A$2:$A$226,0)+1))</f>
        <v>L</v>
      </c>
      <c r="D149" cm="1">
        <f t="array" aca="1" ref="D149" ca="1">INDIRECT("Filmes!D"&amp;(MATCH(A149,Filmes!$A$2:$A$226,0)+1))</f>
        <v>0.69</v>
      </c>
      <c r="E149" cm="1">
        <f t="array" aca="1" ref="E149" ca="1">INDIRECT("Filmes!E"&amp;(MATCH(A149,Filmes!$A$2:$A$226,0)+1))</f>
        <v>0.81000000000000016</v>
      </c>
      <c r="F149" cm="1">
        <f t="array" aca="1" ref="F149" ca="1">INDIRECT("Filmes!F"&amp;(MATCH(A149,Filmes!$A$2:$A$226,0)+1))</f>
        <v>76000000</v>
      </c>
      <c r="G149" cm="1">
        <f t="array" aca="1" ref="G149" ca="1">INDIRECT("Filmes!G"&amp;(MATCH(A149,Filmes!$A$2:$A$226,0)+1))</f>
        <v>970766005</v>
      </c>
      <c r="H149" cm="1">
        <f t="array" aca="1" ref="H149" ca="1">INDIRECT("Filmes!H"&amp;(MATCH(A149,Filmes!$A$2:$A$226,0)+1))</f>
        <v>894766005</v>
      </c>
      <c r="I149" cm="1">
        <f t="array" aca="1" ref="I149" ca="1">INDIRECT("Filmes!I"&amp;(MATCH(A149,Filmes!$A$2:$A$226,0)+1))</f>
        <v>12.773236907894736</v>
      </c>
    </row>
    <row r="150" spans="1:9" x14ac:dyDescent="0.3">
      <c r="A150" s="21" t="s">
        <v>235</v>
      </c>
      <c r="B150" cm="1">
        <f t="array" aca="1" ref="B150" ca="1">INDIRECT("Filmes!B"&amp;(MATCH(A150,Filmes!$A$2:$A$226,0)+1))</f>
        <v>2017</v>
      </c>
      <c r="C150" t="str" cm="1">
        <f t="array" aca="1" ref="C150" ca="1">INDIRECT("Filmes!C"&amp;(MATCH(A150,Filmes!$A$2:$A$226,0)+1))</f>
        <v>L</v>
      </c>
      <c r="D150" cm="1">
        <f t="array" aca="1" ref="D150" ca="1">INDIRECT("Filmes!D"&amp;(MATCH(A150,Filmes!$A$2:$A$226,0)+1))</f>
        <v>0.65</v>
      </c>
      <c r="E150" cm="1">
        <f t="array" aca="1" ref="E150" ca="1">INDIRECT("Filmes!E"&amp;(MATCH(A150,Filmes!$A$2:$A$226,0)+1))</f>
        <v>0.73333333333333339</v>
      </c>
      <c r="F150" cm="1">
        <f t="array" aca="1" ref="F150" ca="1">INDIRECT("Filmes!F"&amp;(MATCH(A150,Filmes!$A$2:$A$226,0)+1))</f>
        <v>80000000</v>
      </c>
      <c r="G150" cm="1">
        <f t="array" aca="1" ref="G150" ca="1">INDIRECT("Filmes!G"&amp;(MATCH(A150,Filmes!$A$2:$A$226,0)+1))</f>
        <v>1034800131</v>
      </c>
      <c r="H150" cm="1">
        <f t="array" aca="1" ref="H150" ca="1">INDIRECT("Filmes!H"&amp;(MATCH(A150,Filmes!$A$2:$A$226,0)+1))</f>
        <v>954800131</v>
      </c>
      <c r="I150" cm="1">
        <f t="array" aca="1" ref="I150" ca="1">INDIRECT("Filmes!I"&amp;(MATCH(A150,Filmes!$A$2:$A$226,0)+1))</f>
        <v>12.935001637499999</v>
      </c>
    </row>
    <row r="151" spans="1:9" x14ac:dyDescent="0.3">
      <c r="A151" s="20" t="s">
        <v>180</v>
      </c>
      <c r="B151" cm="1">
        <f t="array" aca="1" ref="B151" ca="1">INDIRECT("Filmes!B"&amp;(MATCH(A151,Filmes!$A$2:$A$226,0)+1))</f>
        <v>2022</v>
      </c>
      <c r="C151" t="str" cm="1">
        <f t="array" aca="1" ref="C151" ca="1">INDIRECT("Filmes!C"&amp;(MATCH(A151,Filmes!$A$2:$A$226,0)+1))</f>
        <v>L</v>
      </c>
      <c r="D151" cm="1">
        <f t="array" aca="1" ref="D151" ca="1">INDIRECT("Filmes!D"&amp;(MATCH(A151,Filmes!$A$2:$A$226,0)+1))</f>
        <v>0.73</v>
      </c>
      <c r="E151" cm="1">
        <f t="array" aca="1" ref="E151" ca="1">INDIRECT("Filmes!E"&amp;(MATCH(A151,Filmes!$A$2:$A$226,0)+1))</f>
        <v>0.8</v>
      </c>
      <c r="F151" cm="1">
        <f t="array" aca="1" ref="F151" ca="1">INDIRECT("Filmes!F"&amp;(MATCH(A151,Filmes!$A$2:$A$226,0)+1))</f>
        <v>85000000</v>
      </c>
      <c r="G151" cm="1">
        <f t="array" aca="1" ref="G151" ca="1">INDIRECT("Filmes!G"&amp;(MATCH(A151,Filmes!$A$2:$A$226,0)+1))</f>
        <v>940203765</v>
      </c>
      <c r="H151" cm="1">
        <f t="array" aca="1" ref="H151" ca="1">INDIRECT("Filmes!H"&amp;(MATCH(A151,Filmes!$A$2:$A$226,0)+1))</f>
        <v>855203765</v>
      </c>
      <c r="I151" cm="1">
        <f t="array" aca="1" ref="I151" ca="1">INDIRECT("Filmes!I"&amp;(MATCH(A151,Filmes!$A$2:$A$226,0)+1))</f>
        <v>11.061220764705883</v>
      </c>
    </row>
    <row r="152" spans="1:9" x14ac:dyDescent="0.3">
      <c r="A152" s="21" t="s">
        <v>171</v>
      </c>
      <c r="B152" cm="1">
        <f t="array" aca="1" ref="B152" ca="1">INDIRECT("Filmes!B"&amp;(MATCH(A152,Filmes!$A$2:$A$226,0)+1))</f>
        <v>2001</v>
      </c>
      <c r="C152" t="str" cm="1">
        <f t="array" aca="1" ref="C152" ca="1">INDIRECT("Filmes!C"&amp;(MATCH(A152,Filmes!$A$2:$A$226,0)+1))</f>
        <v>L</v>
      </c>
      <c r="D152" cm="1">
        <f t="array" aca="1" ref="D152" ca="1">INDIRECT("Filmes!D"&amp;(MATCH(A152,Filmes!$A$2:$A$226,0)+1))</f>
        <v>0.78</v>
      </c>
      <c r="E152" cm="1">
        <f t="array" aca="1" ref="E152" ca="1">INDIRECT("Filmes!E"&amp;(MATCH(A152,Filmes!$A$2:$A$226,0)+1))</f>
        <v>0.7</v>
      </c>
      <c r="F152" cm="1">
        <f t="array" aca="1" ref="F152" ca="1">INDIRECT("Filmes!F"&amp;(MATCH(A152,Filmes!$A$2:$A$226,0)+1))</f>
        <v>115000000</v>
      </c>
      <c r="G152" cm="1">
        <f t="array" aca="1" ref="G152" ca="1">INDIRECT("Filmes!G"&amp;(MATCH(A152,Filmes!$A$2:$A$226,0)+1))</f>
        <v>579700000</v>
      </c>
      <c r="H152" cm="1">
        <f t="array" aca="1" ref="H152" ca="1">INDIRECT("Filmes!H"&amp;(MATCH(A152,Filmes!$A$2:$A$226,0)+1))</f>
        <v>464700000</v>
      </c>
      <c r="I152" cm="1">
        <f t="array" aca="1" ref="I152" ca="1">INDIRECT("Filmes!I"&amp;(MATCH(A152,Filmes!$A$2:$A$226,0)+1))</f>
        <v>5.0408695652173909</v>
      </c>
    </row>
    <row r="153" spans="1:9" x14ac:dyDescent="0.3">
      <c r="A153" s="20" t="s">
        <v>196</v>
      </c>
      <c r="B153" cm="1">
        <f t="array" aca="1" ref="B153" ca="1">INDIRECT("Filmes!B"&amp;(MATCH(A153,Filmes!$A$2:$A$226,0)+1))</f>
        <v>2019</v>
      </c>
      <c r="C153" t="str" cm="1">
        <f t="array" aca="1" ref="C153" ca="1">INDIRECT("Filmes!C"&amp;(MATCH(A153,Filmes!$A$2:$A$226,0)+1))</f>
        <v>L</v>
      </c>
      <c r="D153" cm="1">
        <f t="array" aca="1" ref="D153" ca="1">INDIRECT("Filmes!D"&amp;(MATCH(A153,Filmes!$A$2:$A$226,0)+1))</f>
        <v>0.71</v>
      </c>
      <c r="E153" cm="1">
        <f t="array" aca="1" ref="E153" ca="1">INDIRECT("Filmes!E"&amp;(MATCH(A153,Filmes!$A$2:$A$226,0)+1))</f>
        <v>0.80499999999999994</v>
      </c>
      <c r="F153" cm="1">
        <f t="array" aca="1" ref="F153" ca="1">INDIRECT("Filmes!F"&amp;(MATCH(A153,Filmes!$A$2:$A$226,0)+1))</f>
        <v>260000000</v>
      </c>
      <c r="G153" cm="1">
        <f t="array" aca="1" ref="G153" ca="1">INDIRECT("Filmes!G"&amp;(MATCH(A153,Filmes!$A$2:$A$226,0)+1))</f>
        <v>1663000000</v>
      </c>
      <c r="H153" cm="1">
        <f t="array" aca="1" ref="H153" ca="1">INDIRECT("Filmes!H"&amp;(MATCH(A153,Filmes!$A$2:$A$226,0)+1))</f>
        <v>1403000000</v>
      </c>
      <c r="I153" cm="1">
        <f t="array" aca="1" ref="I153" ca="1">INDIRECT("Filmes!I"&amp;(MATCH(A153,Filmes!$A$2:$A$226,0)+1))</f>
        <v>6.3961538461538465</v>
      </c>
    </row>
    <row r="154" spans="1:9" x14ac:dyDescent="0.3">
      <c r="A154" s="21" t="s">
        <v>142</v>
      </c>
      <c r="B154" cm="1">
        <f t="array" aca="1" ref="B154" ca="1">INDIRECT("Filmes!B"&amp;(MATCH(A154,Filmes!$A$2:$A$226,0)+1))</f>
        <v>2014</v>
      </c>
      <c r="C154" t="str" cm="1">
        <f t="array" aca="1" ref="C154" ca="1">INDIRECT("Filmes!C"&amp;(MATCH(A154,Filmes!$A$2:$A$226,0)+1))</f>
        <v>L</v>
      </c>
      <c r="D154" cm="1">
        <f t="array" aca="1" ref="D154" ca="1">INDIRECT("Filmes!D"&amp;(MATCH(A154,Filmes!$A$2:$A$226,0)+1))</f>
        <v>0.77</v>
      </c>
      <c r="E154" cm="1">
        <f t="array" aca="1" ref="E154" ca="1">INDIRECT("Filmes!E"&amp;(MATCH(A154,Filmes!$A$2:$A$226,0)+1))</f>
        <v>0.79</v>
      </c>
      <c r="F154" cm="1">
        <f t="array" aca="1" ref="F154" ca="1">INDIRECT("Filmes!F"&amp;(MATCH(A154,Filmes!$A$2:$A$226,0)+1))</f>
        <v>165000000</v>
      </c>
      <c r="G154" cm="1">
        <f t="array" aca="1" ref="G154" ca="1">INDIRECT("Filmes!G"&amp;(MATCH(A154,Filmes!$A$2:$A$226,0)+1))</f>
        <v>657827828</v>
      </c>
      <c r="H154" cm="1">
        <f t="array" aca="1" ref="H154" ca="1">INDIRECT("Filmes!H"&amp;(MATCH(A154,Filmes!$A$2:$A$226,0)+1))</f>
        <v>492827828</v>
      </c>
      <c r="I154" cm="1">
        <f t="array" aca="1" ref="I154" ca="1">INDIRECT("Filmes!I"&amp;(MATCH(A154,Filmes!$A$2:$A$226,0)+1))</f>
        <v>3.986835321212121</v>
      </c>
    </row>
    <row r="155" spans="1:9" x14ac:dyDescent="0.3">
      <c r="A155" s="20" t="s">
        <v>27</v>
      </c>
      <c r="B155" cm="1">
        <f t="array" aca="1" ref="B155" ca="1">INDIRECT("Filmes!B"&amp;(MATCH(A155,Filmes!$A$2:$A$226,0)+1))</f>
        <v>2023</v>
      </c>
      <c r="C155" t="str" cm="1">
        <f t="array" aca="1" ref="C155" ca="1">INDIRECT("Filmes!C"&amp;(MATCH(A155,Filmes!$A$2:$A$226,0)+1))</f>
        <v>L</v>
      </c>
      <c r="D155" cm="1">
        <f t="array" aca="1" ref="D155" ca="1">INDIRECT("Filmes!D"&amp;(MATCH(A155,Filmes!$A$2:$A$226,0)+1))</f>
        <v>0.75</v>
      </c>
      <c r="E155" cm="1">
        <f t="array" aca="1" ref="E155" ca="1">INDIRECT("Filmes!E"&amp;(MATCH(A155,Filmes!$A$2:$A$226,0)+1))</f>
        <v>0.8833333333333333</v>
      </c>
      <c r="F155" cm="1">
        <f t="array" aca="1" ref="F155" ca="1">INDIRECT("Filmes!F"&amp;(MATCH(A155,Filmes!$A$2:$A$226,0)+1))</f>
        <v>72000000</v>
      </c>
      <c r="G155" cm="1">
        <f t="array" aca="1" ref="G155" ca="1">INDIRECT("Filmes!G"&amp;(MATCH(A155,Filmes!$A$2:$A$226,0)+1))</f>
        <v>298776052</v>
      </c>
      <c r="H155" cm="1">
        <f t="array" aca="1" ref="H155" ca="1">INDIRECT("Filmes!H"&amp;(MATCH(A155,Filmes!$A$2:$A$226,0)+1))</f>
        <v>226776052</v>
      </c>
      <c r="I155" cm="1">
        <f t="array" aca="1" ref="I155" ca="1">INDIRECT("Filmes!I"&amp;(MATCH(A155,Filmes!$A$2:$A$226,0)+1))</f>
        <v>4.1496673888888891</v>
      </c>
    </row>
    <row r="156" spans="1:9" x14ac:dyDescent="0.3">
      <c r="A156" s="21" t="s">
        <v>63</v>
      </c>
      <c r="B156" cm="1">
        <f t="array" aca="1" ref="B156" ca="1">INDIRECT("Filmes!B"&amp;(MATCH(A156,Filmes!$A$2:$A$226,0)+1))</f>
        <v>2022</v>
      </c>
      <c r="C156" t="str" cm="1">
        <f t="array" aca="1" ref="C156" ca="1">INDIRECT("Filmes!C"&amp;(MATCH(A156,Filmes!$A$2:$A$226,0)+1))</f>
        <v>L</v>
      </c>
      <c r="D156" cm="1">
        <f t="array" aca="1" ref="D156" ca="1">INDIRECT("Filmes!D"&amp;(MATCH(A156,Filmes!$A$2:$A$226,0)+1))</f>
        <v>0.74</v>
      </c>
      <c r="E156" cm="1">
        <f t="array" aca="1" ref="E156" ca="1">INDIRECT("Filmes!E"&amp;(MATCH(A156,Filmes!$A$2:$A$226,0)+1))</f>
        <v>0.7</v>
      </c>
      <c r="F156" cm="1">
        <f t="array" aca="1" ref="F156" ca="1">INDIRECT("Filmes!F"&amp;(MATCH(A156,Filmes!$A$2:$A$226,0)+1))</f>
        <v>175000000</v>
      </c>
      <c r="G156" cm="1">
        <f t="array" aca="1" ref="G156" ca="1">INDIRECT("Filmes!G"&amp;(MATCH(A156,Filmes!$A$2:$A$226,0)+1))</f>
        <v>21328962</v>
      </c>
      <c r="H156" cm="1">
        <f t="array" aca="1" ref="H156" ca="1">INDIRECT("Filmes!H"&amp;(MATCH(A156,Filmes!$A$2:$A$226,0)+1))</f>
        <v>-153671038</v>
      </c>
      <c r="I156" cm="1">
        <f t="array" aca="1" ref="I156" ca="1">INDIRECT("Filmes!I"&amp;(MATCH(A156,Filmes!$A$2:$A$226,0)+1))</f>
        <v>0.12187978285714286</v>
      </c>
    </row>
    <row r="157" spans="1:9" x14ac:dyDescent="0.3">
      <c r="A157" s="20" t="s">
        <v>125</v>
      </c>
      <c r="B157" cm="1">
        <f t="array" aca="1" ref="B157" ca="1">INDIRECT("Filmes!B"&amp;(MATCH(A157,Filmes!$A$2:$A$226,0)+1))</f>
        <v>2001</v>
      </c>
      <c r="C157" t="str" cm="1">
        <f t="array" aca="1" ref="C157" ca="1">INDIRECT("Filmes!C"&amp;(MATCH(A157,Filmes!$A$2:$A$226,0)+1))</f>
        <v>L</v>
      </c>
      <c r="D157" cm="1">
        <f t="array" aca="1" ref="D157" ca="1">INDIRECT("Filmes!D"&amp;(MATCH(A157,Filmes!$A$2:$A$226,0)+1))</f>
        <v>0.77</v>
      </c>
      <c r="E157" cm="1">
        <f t="array" aca="1" ref="E157" ca="1">INDIRECT("Filmes!E"&amp;(MATCH(A157,Filmes!$A$2:$A$226,0)+1))</f>
        <v>0.82000000000000006</v>
      </c>
      <c r="F157" cm="1">
        <f t="array" aca="1" ref="F157" ca="1">INDIRECT("Filmes!F"&amp;(MATCH(A157,Filmes!$A$2:$A$226,0)+1))</f>
        <v>60000000</v>
      </c>
      <c r="G157" cm="1">
        <f t="array" aca="1" ref="G157" ca="1">INDIRECT("Filmes!G"&amp;(MATCH(A157,Filmes!$A$2:$A$226,0)+1))</f>
        <v>488628188</v>
      </c>
      <c r="H157" cm="1">
        <f t="array" aca="1" ref="H157" ca="1">INDIRECT("Filmes!H"&amp;(MATCH(A157,Filmes!$A$2:$A$226,0)+1))</f>
        <v>428628188</v>
      </c>
      <c r="I157" cm="1">
        <f t="array" aca="1" ref="I157" ca="1">INDIRECT("Filmes!I"&amp;(MATCH(A157,Filmes!$A$2:$A$226,0)+1))</f>
        <v>8.1438031333333338</v>
      </c>
    </row>
    <row r="158" spans="1:9" x14ac:dyDescent="0.3">
      <c r="A158" s="21" t="s">
        <v>186</v>
      </c>
      <c r="B158" cm="1">
        <f t="array" aca="1" ref="B158" ca="1">INDIRECT("Filmes!B"&amp;(MATCH(A158,Filmes!$A$2:$A$226,0)+1))</f>
        <v>2004</v>
      </c>
      <c r="C158" t="str" cm="1">
        <f t="array" aca="1" ref="C158" ca="1">INDIRECT("Filmes!C"&amp;(MATCH(A158,Filmes!$A$2:$A$226,0)+1))</f>
        <v>L</v>
      </c>
      <c r="D158" cm="1">
        <f t="array" aca="1" ref="D158" ca="1">INDIRECT("Filmes!D"&amp;(MATCH(A158,Filmes!$A$2:$A$226,0)+1))</f>
        <v>0.73</v>
      </c>
      <c r="E158" cm="1">
        <f t="array" aca="1" ref="E158" ca="1">INDIRECT("Filmes!E"&amp;(MATCH(A158,Filmes!$A$2:$A$226,0)+1))</f>
        <v>0.69500000000000006</v>
      </c>
      <c r="F158" cm="1">
        <f t="array" aca="1" ref="F158" ca="1">INDIRECT("Filmes!F"&amp;(MATCH(A158,Filmes!$A$2:$A$226,0)+1))</f>
        <v>150000000</v>
      </c>
      <c r="G158" cm="1">
        <f t="array" aca="1" ref="G158" ca="1">INDIRECT("Filmes!G"&amp;(MATCH(A158,Filmes!$A$2:$A$226,0)+1))</f>
        <v>932396221</v>
      </c>
      <c r="H158" cm="1">
        <f t="array" aca="1" ref="H158" ca="1">INDIRECT("Filmes!H"&amp;(MATCH(A158,Filmes!$A$2:$A$226,0)+1))</f>
        <v>782396221</v>
      </c>
      <c r="I158" cm="1">
        <f t="array" aca="1" ref="I158" ca="1">INDIRECT("Filmes!I"&amp;(MATCH(A158,Filmes!$A$2:$A$226,0)+1))</f>
        <v>6.2159748066666669</v>
      </c>
    </row>
    <row r="159" spans="1:9" x14ac:dyDescent="0.3">
      <c r="A159" s="20" t="s">
        <v>222</v>
      </c>
      <c r="B159" cm="1">
        <f t="array" aca="1" ref="B159" ca="1">INDIRECT("Filmes!B"&amp;(MATCH(A159,Filmes!$A$2:$A$226,0)+1))</f>
        <v>2021</v>
      </c>
      <c r="C159" t="str" cm="1">
        <f t="array" aca="1" ref="C159" ca="1">INDIRECT("Filmes!C"&amp;(MATCH(A159,Filmes!$A$2:$A$226,0)+1))</f>
        <v>L</v>
      </c>
      <c r="D159" cm="1">
        <f t="array" aca="1" ref="D159" ca="1">INDIRECT("Filmes!D"&amp;(MATCH(A159,Filmes!$A$2:$A$226,0)+1))</f>
        <v>0.79</v>
      </c>
      <c r="E159" cm="1">
        <f t="array" aca="1" ref="E159" ca="1">INDIRECT("Filmes!E"&amp;(MATCH(A159,Filmes!$A$2:$A$226,0)+1))</f>
        <v>0.78</v>
      </c>
      <c r="F159" cm="1">
        <f t="array" aca="1" ref="F159" ca="1">INDIRECT("Filmes!F"&amp;(MATCH(A159,Filmes!$A$2:$A$226,0)+1))</f>
        <v>85000000</v>
      </c>
      <c r="G159" cm="1">
        <f t="array" aca="1" ref="G159" ca="1">INDIRECT("Filmes!G"&amp;(MATCH(A159,Filmes!$A$2:$A$226,0)+1))</f>
        <v>406000000</v>
      </c>
      <c r="H159" cm="1">
        <f t="array" aca="1" ref="H159" ca="1">INDIRECT("Filmes!H"&amp;(MATCH(A159,Filmes!$A$2:$A$226,0)+1))</f>
        <v>321000000</v>
      </c>
      <c r="I159" cm="1">
        <f t="array" aca="1" ref="I159" ca="1">INDIRECT("Filmes!I"&amp;(MATCH(A159,Filmes!$A$2:$A$226,0)+1))</f>
        <v>4.776470588235294</v>
      </c>
    </row>
    <row r="160" spans="1:9" x14ac:dyDescent="0.3">
      <c r="A160" s="21" t="s">
        <v>110</v>
      </c>
      <c r="B160" cm="1">
        <f t="array" aca="1" ref="B160" ca="1">INDIRECT("Filmes!B"&amp;(MATCH(A160,Filmes!$A$2:$A$226,0)+1))</f>
        <v>2023</v>
      </c>
      <c r="C160" t="str" cm="1">
        <f t="array" aca="1" ref="C160" ca="1">INDIRECT("Filmes!C"&amp;(MATCH(A160,Filmes!$A$2:$A$226,0)+1))</f>
        <v>14</v>
      </c>
      <c r="D160" cm="1">
        <f t="array" aca="1" ref="D160" ca="1">INDIRECT("Filmes!D"&amp;(MATCH(A160,Filmes!$A$2:$A$226,0)+1))</f>
        <v>0.64</v>
      </c>
      <c r="E160" cm="1">
        <f t="array" aca="1" ref="E160" ca="1">INDIRECT("Filmes!E"&amp;(MATCH(A160,Filmes!$A$2:$A$226,0)+1))</f>
        <v>0.8</v>
      </c>
      <c r="F160" cm="1">
        <f t="array" aca="1" ref="F160" ca="1">INDIRECT("Filmes!F"&amp;(MATCH(A160,Filmes!$A$2:$A$226,0)+1))</f>
        <v>5000000</v>
      </c>
      <c r="G160" cm="1">
        <f t="array" aca="1" ref="G160" ca="1">INDIRECT("Filmes!G"&amp;(MATCH(A160,Filmes!$A$2:$A$226,0)+1))</f>
        <v>59256423</v>
      </c>
      <c r="H160" cm="1">
        <f t="array" aca="1" ref="H160" ca="1">INDIRECT("Filmes!H"&amp;(MATCH(A160,Filmes!$A$2:$A$226,0)+1))</f>
        <v>54256423</v>
      </c>
      <c r="I160" cm="1">
        <f t="array" aca="1" ref="I160" ca="1">INDIRECT("Filmes!I"&amp;(MATCH(A160,Filmes!$A$2:$A$226,0)+1))</f>
        <v>11.8512846</v>
      </c>
    </row>
    <row r="161" spans="1:14" x14ac:dyDescent="0.3">
      <c r="A161" s="20" t="s">
        <v>57</v>
      </c>
      <c r="B161" cm="1">
        <f t="array" aca="1" ref="B161" ca="1">INDIRECT("Filmes!B"&amp;(MATCH(A161,Filmes!$A$2:$A$226,0)+1))</f>
        <v>2023</v>
      </c>
      <c r="C161" t="str" cm="1">
        <f t="array" aca="1" ref="C161" ca="1">INDIRECT("Filmes!C"&amp;(MATCH(A161,Filmes!$A$2:$A$226,0)+1))</f>
        <v>L</v>
      </c>
      <c r="D161" cm="1">
        <f t="array" aca="1" ref="D161" ca="1">INDIRECT("Filmes!D"&amp;(MATCH(A161,Filmes!$A$2:$A$226,0)+1))</f>
        <v>0.77</v>
      </c>
      <c r="E161" cm="1">
        <f t="array" aca="1" ref="E161" ca="1">INDIRECT("Filmes!E"&amp;(MATCH(A161,Filmes!$A$2:$A$226,0)+1))</f>
        <v>0.75</v>
      </c>
      <c r="F161" cm="1">
        <f t="array" aca="1" ref="F161" ca="1">INDIRECT("Filmes!F"&amp;(MATCH(A161,Filmes!$A$2:$A$226,0)+1))</f>
        <v>100000000</v>
      </c>
      <c r="G161" cm="1">
        <f t="array" aca="1" ref="G161" ca="1">INDIRECT("Filmes!G"&amp;(MATCH(A161,Filmes!$A$2:$A$226,0)+1))</f>
        <v>1362000000</v>
      </c>
      <c r="H161" cm="1">
        <f t="array" aca="1" ref="H161" ca="1">INDIRECT("Filmes!H"&amp;(MATCH(A161,Filmes!$A$2:$A$226,0)+1))</f>
        <v>1262000000</v>
      </c>
      <c r="I161" cm="1">
        <f t="array" aca="1" ref="I161" ca="1">INDIRECT("Filmes!I"&amp;(MATCH(A161,Filmes!$A$2:$A$226,0)+1))</f>
        <v>13.62</v>
      </c>
    </row>
    <row r="162" spans="1:14" x14ac:dyDescent="0.3">
      <c r="A162" s="21" t="s">
        <v>189</v>
      </c>
      <c r="B162" cm="1">
        <f t="array" aca="1" ref="B162" ca="1">INDIRECT("Filmes!B"&amp;(MATCH(A162,Filmes!$A$2:$A$226,0)+1))</f>
        <v>1995</v>
      </c>
      <c r="C162" t="str" cm="1">
        <f t="array" aca="1" ref="C162" ca="1">INDIRECT("Filmes!C"&amp;(MATCH(A162,Filmes!$A$2:$A$226,0)+1))</f>
        <v>L</v>
      </c>
      <c r="D162" cm="1">
        <f t="array" aca="1" ref="D162" ca="1">INDIRECT("Filmes!D"&amp;(MATCH(A162,Filmes!$A$2:$A$226,0)+1))</f>
        <v>0.8</v>
      </c>
      <c r="E162" cm="1">
        <f t="array" aca="1" ref="E162" ca="1">INDIRECT("Filmes!E"&amp;(MATCH(A162,Filmes!$A$2:$A$226,0)+1))</f>
        <v>0.7</v>
      </c>
      <c r="F162" cm="1">
        <f t="array" aca="1" ref="F162" ca="1">INDIRECT("Filmes!F"&amp;(MATCH(A162,Filmes!$A$2:$A$226,0)+1))</f>
        <v>30000000</v>
      </c>
      <c r="G162" cm="1">
        <f t="array" aca="1" ref="G162" ca="1">INDIRECT("Filmes!G"&amp;(MATCH(A162,Filmes!$A$2:$A$226,0)+1))</f>
        <v>394436586</v>
      </c>
      <c r="H162" cm="1">
        <f t="array" aca="1" ref="H162" ca="1">INDIRECT("Filmes!H"&amp;(MATCH(A162,Filmes!$A$2:$A$226,0)+1))</f>
        <v>364436586</v>
      </c>
      <c r="I162" cm="1">
        <f t="array" aca="1" ref="I162" ca="1">INDIRECT("Filmes!I"&amp;(MATCH(A162,Filmes!$A$2:$A$226,0)+1))</f>
        <v>13.1478862</v>
      </c>
    </row>
    <row r="163" spans="1:14" x14ac:dyDescent="0.3">
      <c r="A163" s="20" t="s">
        <v>188</v>
      </c>
      <c r="B163" cm="1">
        <f t="array" aca="1" ref="B163" ca="1">INDIRECT("Filmes!B"&amp;(MATCH(A163,Filmes!$A$2:$A$226,0)+1))</f>
        <v>2009</v>
      </c>
      <c r="C163" t="str" cm="1">
        <f t="array" aca="1" ref="C163" ca="1">INDIRECT("Filmes!C"&amp;(MATCH(A163,Filmes!$A$2:$A$226,0)+1))</f>
        <v>L</v>
      </c>
      <c r="D163" cm="1">
        <f t="array" aca="1" ref="D163" ca="1">INDIRECT("Filmes!D"&amp;(MATCH(A163,Filmes!$A$2:$A$226,0)+1))</f>
        <v>0.8</v>
      </c>
      <c r="E163" cm="1">
        <f t="array" aca="1" ref="E163" ca="1">INDIRECT("Filmes!E"&amp;(MATCH(A163,Filmes!$A$2:$A$226,0)+1))</f>
        <v>0.80000000000000016</v>
      </c>
      <c r="F163" cm="1">
        <f t="array" aca="1" ref="F163" ca="1">INDIRECT("Filmes!F"&amp;(MATCH(A163,Filmes!$A$2:$A$226,0)+1))</f>
        <v>175000000</v>
      </c>
      <c r="G163" cm="1">
        <f t="array" aca="1" ref="G163" ca="1">INDIRECT("Filmes!G"&amp;(MATCH(A163,Filmes!$A$2:$A$226,0)+1))</f>
        <v>735099082</v>
      </c>
      <c r="H163" cm="1">
        <f t="array" aca="1" ref="H163" ca="1">INDIRECT("Filmes!H"&amp;(MATCH(A163,Filmes!$A$2:$A$226,0)+1))</f>
        <v>560099082</v>
      </c>
      <c r="I163" cm="1">
        <f t="array" aca="1" ref="I163" ca="1">INDIRECT("Filmes!I"&amp;(MATCH(A163,Filmes!$A$2:$A$226,0)+1))</f>
        <v>4.200566182857143</v>
      </c>
    </row>
    <row r="164" spans="1:14" x14ac:dyDescent="0.3">
      <c r="A164" s="21" t="s">
        <v>160</v>
      </c>
      <c r="B164" cm="1">
        <f t="array" aca="1" ref="B164" ca="1">INDIRECT("Filmes!B"&amp;(MATCH(A164,Filmes!$A$2:$A$226,0)+1))</f>
        <v>2017</v>
      </c>
      <c r="C164" t="str" cm="1">
        <f t="array" aca="1" ref="C164" ca="1">INDIRECT("Filmes!C"&amp;(MATCH(A164,Filmes!$A$2:$A$226,0)+1))</f>
        <v>12</v>
      </c>
      <c r="D164" cm="1">
        <f t="array" aca="1" ref="D164" ca="1">INDIRECT("Filmes!D"&amp;(MATCH(A164,Filmes!$A$2:$A$226,0)+1))</f>
        <v>0.82</v>
      </c>
      <c r="E164" cm="1">
        <f t="array" aca="1" ref="E164" ca="1">INDIRECT("Filmes!E"&amp;(MATCH(A164,Filmes!$A$2:$A$226,0)+1))</f>
        <v>0.65</v>
      </c>
      <c r="F164" cm="1">
        <f t="array" aca="1" ref="F164" ca="1">INDIRECT("Filmes!F"&amp;(MATCH(A164,Filmes!$A$2:$A$226,0)+1))</f>
        <v>175000000</v>
      </c>
      <c r="G164" cm="1">
        <f t="array" aca="1" ref="G164" ca="1">INDIRECT("Filmes!G"&amp;(MATCH(A164,Filmes!$A$2:$A$226,0)+1))</f>
        <v>807816196</v>
      </c>
      <c r="H164" cm="1">
        <f t="array" aca="1" ref="H164" ca="1">INDIRECT("Filmes!H"&amp;(MATCH(A164,Filmes!$A$2:$A$226,0)+1))</f>
        <v>632816196</v>
      </c>
      <c r="I164" cm="1">
        <f t="array" aca="1" ref="I164" ca="1">INDIRECT("Filmes!I"&amp;(MATCH(A164,Filmes!$A$2:$A$226,0)+1))</f>
        <v>4.6160925485714284</v>
      </c>
    </row>
    <row r="165" spans="1:14" x14ac:dyDescent="0.3">
      <c r="A165" s="20" t="s">
        <v>55</v>
      </c>
      <c r="B165" cm="1">
        <f t="array" aca="1" ref="B165" ca="1">INDIRECT("Filmes!B"&amp;(MATCH(A165,Filmes!$A$2:$A$226,0)+1))</f>
        <v>2023</v>
      </c>
      <c r="C165" t="str" cm="1">
        <f t="array" aca="1" ref="C165" ca="1">INDIRECT("Filmes!C"&amp;(MATCH(A165,Filmes!$A$2:$A$226,0)+1))</f>
        <v>L</v>
      </c>
      <c r="D165" cm="1">
        <f t="array" aca="1" ref="D165" ca="1">INDIRECT("Filmes!D"&amp;(MATCH(A165,Filmes!$A$2:$A$226,0)+1))</f>
        <v>0.64</v>
      </c>
      <c r="E165" cm="1">
        <f t="array" aca="1" ref="E165" ca="1">INDIRECT("Filmes!E"&amp;(MATCH(A165,Filmes!$A$2:$A$226,0)+1))</f>
        <v>0.75</v>
      </c>
      <c r="F165" cm="1">
        <f t="array" aca="1" ref="F165" ca="1">INDIRECT("Filmes!F"&amp;(MATCH(A165,Filmes!$A$2:$A$226,0)+1))</f>
        <v>175000000</v>
      </c>
      <c r="G165" cm="1">
        <f t="array" aca="1" ref="G165" ca="1">INDIRECT("Filmes!G"&amp;(MATCH(A165,Filmes!$A$2:$A$226,0)+1))</f>
        <v>254997360</v>
      </c>
      <c r="H165" cm="1">
        <f t="array" aca="1" ref="H165" ca="1">INDIRECT("Filmes!H"&amp;(MATCH(A165,Filmes!$A$2:$A$226,0)+1))</f>
        <v>79997360</v>
      </c>
      <c r="I165" cm="1">
        <f t="array" aca="1" ref="I165" ca="1">INDIRECT("Filmes!I"&amp;(MATCH(A165,Filmes!$A$2:$A$226,0)+1))</f>
        <v>1.4571277714285715</v>
      </c>
    </row>
    <row r="166" spans="1:14" x14ac:dyDescent="0.3">
      <c r="B166" t="e" cm="1">
        <f t="array" aca="1" ref="B166" ca="1">INDIRECT("Filmes!B"&amp;(MATCH(A166,Filmes!$A$2:$A$226,0)+1))</f>
        <v>#N/A</v>
      </c>
      <c r="C166" t="e" cm="1">
        <f t="array" aca="1" ref="C166" ca="1">INDIRECT("Filmes!C"&amp;(MATCH(A166,Filmes!$A$2:$A$226,0)+1))</f>
        <v>#N/A</v>
      </c>
      <c r="D166" t="e" cm="1">
        <f t="array" aca="1" ref="D166" ca="1">INDIRECT("Filmes!D"&amp;(MATCH(A166,Filmes!$A$2:$A$226,0)+1))</f>
        <v>#N/A</v>
      </c>
      <c r="E166" t="e" cm="1">
        <f t="array" aca="1" ref="E166" ca="1">INDIRECT("Filmes!E"&amp;(MATCH(A166,Filmes!$A$2:$A$226,0)+1))</f>
        <v>#N/A</v>
      </c>
      <c r="F166" t="e" cm="1">
        <f t="array" aca="1" ref="F166" ca="1">INDIRECT("Filmes!F"&amp;(MATCH(A166,Filmes!$A$2:$A$226,0)+1))</f>
        <v>#N/A</v>
      </c>
      <c r="G166" t="e" cm="1">
        <f t="array" aca="1" ref="G166" ca="1">INDIRECT("Filmes!G"&amp;(MATCH(A166,Filmes!$A$2:$A$226,0)+1))</f>
        <v>#N/A</v>
      </c>
      <c r="H166" t="e" cm="1">
        <f t="array" aca="1" ref="H166" ca="1">INDIRECT("Filmes!H"&amp;(MATCH(A166,Filmes!$A$2:$A$226,0)+1))</f>
        <v>#N/A</v>
      </c>
      <c r="I166" t="e" cm="1">
        <f t="array" aca="1" ref="I166" ca="1">INDIRECT("Filmes!I"&amp;(MATCH(A166,Filmes!$A$2:$A$226,0)+1))</f>
        <v>#N/A</v>
      </c>
    </row>
    <row r="167" spans="1:14" x14ac:dyDescent="0.3">
      <c r="A167" s="19" t="s">
        <v>251</v>
      </c>
      <c r="B167" s="13" t="s">
        <v>1</v>
      </c>
      <c r="C167" s="13" t="s">
        <v>3</v>
      </c>
      <c r="D167" s="25" t="s">
        <v>2</v>
      </c>
      <c r="E167" s="13" t="s">
        <v>1645</v>
      </c>
      <c r="F167" s="26" t="s">
        <v>4</v>
      </c>
      <c r="G167" s="26" t="s">
        <v>5</v>
      </c>
      <c r="H167" s="13" t="s">
        <v>1646</v>
      </c>
      <c r="I167" s="27" t="s">
        <v>1647</v>
      </c>
      <c r="J167">
        <f ca="1">AVERAGE(I168:I173)</f>
        <v>2.0105590420707071</v>
      </c>
      <c r="K167">
        <f ca="1">AVERAGE(D168:D173)</f>
        <v>0.72333333333333327</v>
      </c>
      <c r="L167">
        <f ca="1">AVERAGE(E168:E173)</f>
        <v>0.74113425925925913</v>
      </c>
      <c r="M167">
        <f ca="1">AVERAGE(F168:F173)</f>
        <v>80500000</v>
      </c>
      <c r="N167">
        <f ca="1">AVERAGE(G168:G173)</f>
        <v>172177405.16666666</v>
      </c>
    </row>
    <row r="168" spans="1:14" x14ac:dyDescent="0.3">
      <c r="A168" s="20" t="s">
        <v>199</v>
      </c>
      <c r="B168" cm="1">
        <f t="array" aca="1" ref="B168" ca="1">INDIRECT("Filmes!B"&amp;(MATCH(A168,Filmes!$A$2:$A$226,0)+1))</f>
        <v>2016</v>
      </c>
      <c r="C168" t="str" cm="1">
        <f t="array" aca="1" ref="C168" ca="1">INDIRECT("Filmes!C"&amp;(MATCH(A168,Filmes!$A$2:$A$226,0)+1))</f>
        <v>16</v>
      </c>
      <c r="D168" cm="1">
        <f t="array" aca="1" ref="D168" ca="1">INDIRECT("Filmes!D"&amp;(MATCH(A168,Filmes!$A$2:$A$226,0)+1))</f>
        <v>0.82</v>
      </c>
      <c r="E168" cm="1">
        <f t="array" aca="1" ref="E168" ca="1">INDIRECT("Filmes!E"&amp;(MATCH(A168,Filmes!$A$2:$A$226,0)+1))</f>
        <v>0.71499999999999997</v>
      </c>
      <c r="F168" cm="1">
        <f t="array" aca="1" ref="F168" ca="1">INDIRECT("Filmes!F"&amp;(MATCH(A168,Filmes!$A$2:$A$226,0)+1))</f>
        <v>40000000</v>
      </c>
      <c r="G168" cm="1">
        <f t="array" aca="1" ref="G168" ca="1">INDIRECT("Filmes!G"&amp;(MATCH(A168,Filmes!$A$2:$A$226,0)+1))</f>
        <v>175302354</v>
      </c>
      <c r="H168" cm="1">
        <f t="array" aca="1" ref="H168" ca="1">INDIRECT("Filmes!H"&amp;(MATCH(A168,Filmes!$A$2:$A$226,0)+1))</f>
        <v>135302354</v>
      </c>
      <c r="I168" cm="1">
        <f t="array" aca="1" ref="I168" ca="1">INDIRECT("Filmes!I"&amp;(MATCH(A168,Filmes!$A$2:$A$226,0)+1))</f>
        <v>4.3825588499999997</v>
      </c>
    </row>
    <row r="169" spans="1:14" x14ac:dyDescent="0.3">
      <c r="A169" s="21" t="s">
        <v>16</v>
      </c>
      <c r="B169" cm="1">
        <f t="array" aca="1" ref="B169" ca="1">INDIRECT("Filmes!B"&amp;(MATCH(A169,Filmes!$A$2:$A$226,0)+1))</f>
        <v>2024</v>
      </c>
      <c r="C169" t="str" cm="1">
        <f t="array" aca="1" ref="C169" ca="1">INDIRECT("Filmes!C"&amp;(MATCH(A169,Filmes!$A$2:$A$226,0)+1))</f>
        <v>18</v>
      </c>
      <c r="D169" cm="1">
        <f t="array" aca="1" ref="D169" ca="1">INDIRECT("Filmes!D"&amp;(MATCH(A169,Filmes!$A$2:$A$226,0)+1))</f>
        <v>0.7</v>
      </c>
      <c r="E169" cm="1">
        <f t="array" aca="1" ref="E169" ca="1">INDIRECT("Filmes!E"&amp;(MATCH(A169,Filmes!$A$2:$A$226,0)+1))</f>
        <v>0.75</v>
      </c>
      <c r="F169" cm="1">
        <f t="array" aca="1" ref="F169" ca="1">INDIRECT("Filmes!F"&amp;(MATCH(A169,Filmes!$A$2:$A$226,0)+1))</f>
        <v>50000000</v>
      </c>
      <c r="G169" cm="1">
        <f t="array" aca="1" ref="G169" ca="1">INDIRECT("Filmes!G"&amp;(MATCH(A169,Filmes!$A$2:$A$226,0)+1))</f>
        <v>114097977</v>
      </c>
      <c r="H169" cm="1">
        <f t="array" aca="1" ref="H169" ca="1">INDIRECT("Filmes!H"&amp;(MATCH(A169,Filmes!$A$2:$A$226,0)+1))</f>
        <v>64097977</v>
      </c>
      <c r="I169" cm="1">
        <f t="array" aca="1" ref="I169" ca="1">INDIRECT("Filmes!I"&amp;(MATCH(A169,Filmes!$A$2:$A$226,0)+1))</f>
        <v>2.2819595399999999</v>
      </c>
    </row>
    <row r="170" spans="1:14" x14ac:dyDescent="0.3">
      <c r="A170" s="20" t="s">
        <v>193</v>
      </c>
      <c r="B170" cm="1">
        <f t="array" aca="1" ref="B170" ca="1">INDIRECT("Filmes!B"&amp;(MATCH(A170,Filmes!$A$2:$A$226,0)+1))</f>
        <v>2023</v>
      </c>
      <c r="C170" t="str" cm="1">
        <f t="array" aca="1" ref="C170" ca="1">INDIRECT("Filmes!C"&amp;(MATCH(A170,Filmes!$A$2:$A$226,0)+1))</f>
        <v>16</v>
      </c>
      <c r="D170" cm="1">
        <f t="array" aca="1" ref="D170" ca="1">INDIRECT("Filmes!D"&amp;(MATCH(A170,Filmes!$A$2:$A$226,0)+1))</f>
        <v>0.64</v>
      </c>
      <c r="E170" cm="1">
        <f t="array" aca="1" ref="E170" ca="1">INDIRECT("Filmes!E"&amp;(MATCH(A170,Filmes!$A$2:$A$226,0)+1))</f>
        <v>0.78125</v>
      </c>
      <c r="F170" cm="1">
        <f t="array" aca="1" ref="F170" ca="1">INDIRECT("Filmes!F"&amp;(MATCH(A170,Filmes!$A$2:$A$226,0)+1))</f>
        <v>165000000</v>
      </c>
      <c r="G170" cm="1">
        <f t="array" aca="1" ref="G170" ca="1">INDIRECT("Filmes!G"&amp;(MATCH(A170,Filmes!$A$2:$A$226,0)+1))</f>
        <v>220597098</v>
      </c>
      <c r="H170" cm="1">
        <f t="array" aca="1" ref="H170" ca="1">INDIRECT("Filmes!H"&amp;(MATCH(A170,Filmes!$A$2:$A$226,0)+1))</f>
        <v>55597098</v>
      </c>
      <c r="I170" cm="1">
        <f t="array" aca="1" ref="I170" ca="1">INDIRECT("Filmes!I"&amp;(MATCH(A170,Filmes!$A$2:$A$226,0)+1))</f>
        <v>1.3369521090909091</v>
      </c>
    </row>
    <row r="171" spans="1:14" x14ac:dyDescent="0.3">
      <c r="A171" s="21" t="s">
        <v>194</v>
      </c>
      <c r="B171" cm="1">
        <f t="array" aca="1" ref="B171" ca="1">INDIRECT("Filmes!B"&amp;(MATCH(A171,Filmes!$A$2:$A$226,0)+1))</f>
        <v>2024</v>
      </c>
      <c r="C171" t="str" cm="1">
        <f t="array" aca="1" ref="C171" ca="1">INDIRECT("Filmes!C"&amp;(MATCH(A171,Filmes!$A$2:$A$226,0)+1))</f>
        <v>R</v>
      </c>
      <c r="D171" cm="1">
        <f t="array" aca="1" ref="D171" ca="1">INDIRECT("Filmes!D"&amp;(MATCH(A171,Filmes!$A$2:$A$226,0)+1))</f>
        <v>0.73</v>
      </c>
      <c r="E171" cm="1">
        <f t="array" aca="1" ref="E171" ca="1">INDIRECT("Filmes!E"&amp;(MATCH(A171,Filmes!$A$2:$A$226,0)+1))</f>
        <v>0.79500000000000004</v>
      </c>
      <c r="F171" cm="1">
        <f t="array" aca="1" ref="F171" ca="1">INDIRECT("Filmes!F"&amp;(MATCH(A171,Filmes!$A$2:$A$226,0)+1))</f>
        <v>60000000</v>
      </c>
      <c r="G171" cm="1">
        <f t="array" aca="1" ref="G171" ca="1">INDIRECT("Filmes!G"&amp;(MATCH(A171,Filmes!$A$2:$A$226,0)+1))</f>
        <v>25885290</v>
      </c>
      <c r="H171" cm="1">
        <f t="array" aca="1" ref="H171" ca="1">INDIRECT("Filmes!H"&amp;(MATCH(A171,Filmes!$A$2:$A$226,0)+1))</f>
        <v>-34114710</v>
      </c>
      <c r="I171" cm="1">
        <f t="array" aca="1" ref="I171" ca="1">INDIRECT("Filmes!I"&amp;(MATCH(A171,Filmes!$A$2:$A$226,0)+1))</f>
        <v>0.43142150000000001</v>
      </c>
    </row>
    <row r="172" spans="1:14" x14ac:dyDescent="0.3">
      <c r="A172" s="20" t="s">
        <v>91</v>
      </c>
      <c r="B172" cm="1">
        <f t="array" aca="1" ref="B172" ca="1">INDIRECT("Filmes!B"&amp;(MATCH(A172,Filmes!$A$2:$A$226,0)+1))</f>
        <v>2017</v>
      </c>
      <c r="C172" t="str" cm="1">
        <f t="array" aca="1" ref="C172" ca="1">INDIRECT("Filmes!C"&amp;(MATCH(A172,Filmes!$A$2:$A$226,0)+1))</f>
        <v>14</v>
      </c>
      <c r="D172" cm="1">
        <f t="array" aca="1" ref="D172" ca="1">INDIRECT("Filmes!D"&amp;(MATCH(A172,Filmes!$A$2:$A$226,0)+1))</f>
        <v>0.72</v>
      </c>
      <c r="E172" cm="1">
        <f t="array" aca="1" ref="E172" ca="1">INDIRECT("Filmes!E"&amp;(MATCH(A172,Filmes!$A$2:$A$226,0)+1))</f>
        <v>0.75555555555555554</v>
      </c>
      <c r="F172" cm="1">
        <f t="array" aca="1" ref="F172" ca="1">INDIRECT("Filmes!F"&amp;(MATCH(A172,Filmes!$A$2:$A$226,0)+1))</f>
        <v>150000000</v>
      </c>
      <c r="G172" cm="1">
        <f t="array" aca="1" ref="G172" ca="1">INDIRECT("Filmes!G"&amp;(MATCH(A172,Filmes!$A$2:$A$226,0)+1))</f>
        <v>490719763</v>
      </c>
      <c r="H172" cm="1">
        <f t="array" aca="1" ref="H172" ca="1">INDIRECT("Filmes!H"&amp;(MATCH(A172,Filmes!$A$2:$A$226,0)+1))</f>
        <v>340719763</v>
      </c>
      <c r="I172" cm="1">
        <f t="array" aca="1" ref="I172" ca="1">INDIRECT("Filmes!I"&amp;(MATCH(A172,Filmes!$A$2:$A$226,0)+1))</f>
        <v>3.2714650866666668</v>
      </c>
    </row>
    <row r="173" spans="1:14" x14ac:dyDescent="0.3">
      <c r="A173" s="21" t="s">
        <v>62</v>
      </c>
      <c r="B173" cm="1">
        <f t="array" aca="1" ref="B173" ca="1">INDIRECT("Filmes!B"&amp;(MATCH(A173,Filmes!$A$2:$A$226,0)+1))</f>
        <v>2024</v>
      </c>
      <c r="C173" t="str" cm="1">
        <f t="array" aca="1" ref="C173" ca="1">INDIRECT("Filmes!C"&amp;(MATCH(A173,Filmes!$A$2:$A$226,0)+1))</f>
        <v>16</v>
      </c>
      <c r="D173" cm="1">
        <f t="array" aca="1" ref="D173" ca="1">INDIRECT("Filmes!D"&amp;(MATCH(A173,Filmes!$A$2:$A$226,0)+1))</f>
        <v>0.73</v>
      </c>
      <c r="E173" cm="1">
        <f t="array" aca="1" ref="E173" ca="1">INDIRECT("Filmes!E"&amp;(MATCH(A173,Filmes!$A$2:$A$226,0)+1))</f>
        <v>0.64999999999999991</v>
      </c>
      <c r="F173" cm="1">
        <f t="array" aca="1" ref="F173" ca="1">INDIRECT("Filmes!F"&amp;(MATCH(A173,Filmes!$A$2:$A$226,0)+1))</f>
        <v>18000000</v>
      </c>
      <c r="G173" cm="1">
        <f t="array" aca="1" ref="G173" ca="1">INDIRECT("Filmes!G"&amp;(MATCH(A173,Filmes!$A$2:$A$226,0)+1))</f>
        <v>6461949</v>
      </c>
      <c r="H173" cm="1">
        <f t="array" aca="1" ref="H173" ca="1">INDIRECT("Filmes!H"&amp;(MATCH(A173,Filmes!$A$2:$A$226,0)+1))</f>
        <v>-11538051</v>
      </c>
      <c r="I173" cm="1">
        <f t="array" aca="1" ref="I173" ca="1">INDIRECT("Filmes!I"&amp;(MATCH(A173,Filmes!$A$2:$A$226,0)+1))</f>
        <v>0.35899716666666664</v>
      </c>
    </row>
    <row r="174" spans="1:14" x14ac:dyDescent="0.3">
      <c r="B174" t="e" cm="1">
        <f t="array" aca="1" ref="B174" ca="1">INDIRECT("Filmes!B"&amp;(MATCH(A174,Filmes!$A$2:$A$226,0)+1))</f>
        <v>#N/A</v>
      </c>
      <c r="C174" t="e" cm="1">
        <f t="array" aca="1" ref="C174" ca="1">INDIRECT("Filmes!C"&amp;(MATCH(A174,Filmes!$A$2:$A$226,0)+1))</f>
        <v>#N/A</v>
      </c>
      <c r="D174" t="e" cm="1">
        <f t="array" aca="1" ref="D174" ca="1">INDIRECT("Filmes!D"&amp;(MATCH(A174,Filmes!$A$2:$A$226,0)+1))</f>
        <v>#N/A</v>
      </c>
      <c r="E174" t="e" cm="1">
        <f t="array" aca="1" ref="E174" ca="1">INDIRECT("Filmes!E"&amp;(MATCH(A174,Filmes!$A$2:$A$226,0)+1))</f>
        <v>#N/A</v>
      </c>
      <c r="F174" t="e" cm="1">
        <f t="array" aca="1" ref="F174" ca="1">INDIRECT("Filmes!F"&amp;(MATCH(A174,Filmes!$A$2:$A$226,0)+1))</f>
        <v>#N/A</v>
      </c>
      <c r="G174" t="e" cm="1">
        <f t="array" aca="1" ref="G174" ca="1">INDIRECT("Filmes!G"&amp;(MATCH(A174,Filmes!$A$2:$A$226,0)+1))</f>
        <v>#N/A</v>
      </c>
      <c r="H174" t="e" cm="1">
        <f t="array" aca="1" ref="H174" ca="1">INDIRECT("Filmes!H"&amp;(MATCH(A174,Filmes!$A$2:$A$226,0)+1))</f>
        <v>#N/A</v>
      </c>
      <c r="I174" t="e" cm="1">
        <f t="array" aca="1" ref="I174" ca="1">INDIRECT("Filmes!I"&amp;(MATCH(A174,Filmes!$A$2:$A$226,0)+1))</f>
        <v>#N/A</v>
      </c>
    </row>
    <row r="175" spans="1:14" x14ac:dyDescent="0.3">
      <c r="A175" s="19" t="s">
        <v>250</v>
      </c>
      <c r="B175" s="13" t="s">
        <v>1</v>
      </c>
      <c r="C175" s="13" t="s">
        <v>3</v>
      </c>
      <c r="D175" s="25" t="s">
        <v>2</v>
      </c>
      <c r="E175" s="13" t="s">
        <v>1645</v>
      </c>
      <c r="F175" s="26" t="s">
        <v>4</v>
      </c>
      <c r="G175" s="26" t="s">
        <v>5</v>
      </c>
      <c r="H175" s="13" t="s">
        <v>1646</v>
      </c>
      <c r="I175" s="27" t="s">
        <v>1647</v>
      </c>
      <c r="J175">
        <f ca="1">AVERAGE(I176:I216)</f>
        <v>4.6806605408976019</v>
      </c>
      <c r="K175">
        <f ca="1">AVERAGE(D176:D216)</f>
        <v>0.72317073170731694</v>
      </c>
      <c r="L175">
        <f ca="1">AVERAGE(E176:E216)</f>
        <v>0.73822880371660859</v>
      </c>
      <c r="M175">
        <f ca="1">AVERAGE(F176:F216)</f>
        <v>131121951.21951219</v>
      </c>
      <c r="N175">
        <f ca="1">AVERAGE(G176:G216)</f>
        <v>570284798.60975611</v>
      </c>
    </row>
    <row r="176" spans="1:14" x14ac:dyDescent="0.3">
      <c r="A176" s="20" t="s">
        <v>176</v>
      </c>
      <c r="B176" cm="1">
        <f t="array" aca="1" ref="B176" ca="1">INDIRECT("Filmes!B"&amp;(MATCH(A176,Filmes!$A$2:$A$226,0)+1))</f>
        <v>2017</v>
      </c>
      <c r="C176" t="str" cm="1">
        <f t="array" aca="1" ref="C176" ca="1">INDIRECT("Filmes!C"&amp;(MATCH(A176,Filmes!$A$2:$A$226,0)+1))</f>
        <v>12</v>
      </c>
      <c r="D176" cm="1">
        <f t="array" aca="1" ref="D176" ca="1">INDIRECT("Filmes!D"&amp;(MATCH(A176,Filmes!$A$2:$A$226,0)+1))</f>
        <v>0.55000000000000004</v>
      </c>
      <c r="E176" cm="1">
        <f t="array" aca="1" ref="E176" ca="1">INDIRECT("Filmes!E"&amp;(MATCH(A176,Filmes!$A$2:$A$226,0)+1))</f>
        <v>0.73571428571428577</v>
      </c>
      <c r="F176" cm="1">
        <f t="array" aca="1" ref="F176" ca="1">INDIRECT("Filmes!F"&amp;(MATCH(A176,Filmes!$A$2:$A$226,0)+1))</f>
        <v>125000000</v>
      </c>
      <c r="G176" cm="1">
        <f t="array" aca="1" ref="G176" ca="1">INDIRECT("Filmes!G"&amp;(MATCH(A176,Filmes!$A$2:$A$226,0)+1))</f>
        <v>409231607</v>
      </c>
      <c r="H176" cm="1">
        <f t="array" aca="1" ref="H176" ca="1">INDIRECT("Filmes!H"&amp;(MATCH(A176,Filmes!$A$2:$A$226,0)+1))</f>
        <v>284231607</v>
      </c>
      <c r="I176" cm="1">
        <f t="array" aca="1" ref="I176" ca="1">INDIRECT("Filmes!I"&amp;(MATCH(A176,Filmes!$A$2:$A$226,0)+1))</f>
        <v>3.273852856</v>
      </c>
    </row>
    <row r="177" spans="1:9" x14ac:dyDescent="0.3">
      <c r="A177" s="21" t="s">
        <v>168</v>
      </c>
      <c r="B177" cm="1">
        <f t="array" aca="1" ref="B177" ca="1">INDIRECT("Filmes!B"&amp;(MATCH(A177,Filmes!$A$2:$A$226,0)+1))</f>
        <v>2023</v>
      </c>
      <c r="C177" t="str" cm="1">
        <f t="array" aca="1" ref="C177" ca="1">INDIRECT("Filmes!C"&amp;(MATCH(A177,Filmes!$A$2:$A$226,0)+1))</f>
        <v>10</v>
      </c>
      <c r="D177" cm="1">
        <f t="array" aca="1" ref="D177" ca="1">INDIRECT("Filmes!D"&amp;(MATCH(A177,Filmes!$A$2:$A$226,0)+1))</f>
        <v>0.64</v>
      </c>
      <c r="E177" cm="1">
        <f t="array" aca="1" ref="E177" ca="1">INDIRECT("Filmes!E"&amp;(MATCH(A177,Filmes!$A$2:$A$226,0)+1))</f>
        <v>0.6399999999999999</v>
      </c>
      <c r="F177" cm="1">
        <f t="array" aca="1" ref="F177" ca="1">INDIRECT("Filmes!F"&amp;(MATCH(A177,Filmes!$A$2:$A$226,0)+1))</f>
        <v>297000000</v>
      </c>
      <c r="G177" cm="1">
        <f t="array" aca="1" ref="G177" ca="1">INDIRECT("Filmes!G"&amp;(MATCH(A177,Filmes!$A$2:$A$226,0)+1))</f>
        <v>569626289</v>
      </c>
      <c r="H177" cm="1">
        <f t="array" aca="1" ref="H177" ca="1">INDIRECT("Filmes!H"&amp;(MATCH(A177,Filmes!$A$2:$A$226,0)+1))</f>
        <v>272626289</v>
      </c>
      <c r="I177" cm="1">
        <f t="array" aca="1" ref="I177" ca="1">INDIRECT("Filmes!I"&amp;(MATCH(A177,Filmes!$A$2:$A$226,0)+1))</f>
        <v>1.917933632996633</v>
      </c>
    </row>
    <row r="178" spans="1:9" x14ac:dyDescent="0.3">
      <c r="A178" s="20" t="s">
        <v>39</v>
      </c>
      <c r="B178" cm="1">
        <f t="array" aca="1" ref="B178" ca="1">INDIRECT("Filmes!B"&amp;(MATCH(A178,Filmes!$A$2:$A$226,0)+1))</f>
        <v>2022</v>
      </c>
      <c r="C178" t="str" cm="1">
        <f t="array" aca="1" ref="C178" ca="1">INDIRECT("Filmes!C"&amp;(MATCH(A178,Filmes!$A$2:$A$226,0)+1))</f>
        <v>12</v>
      </c>
      <c r="D178" cm="1">
        <f t="array" aca="1" ref="D178" ca="1">INDIRECT("Filmes!D"&amp;(MATCH(A178,Filmes!$A$2:$A$226,0)+1))</f>
        <v>0.69</v>
      </c>
      <c r="E178" cm="1">
        <f t="array" aca="1" ref="E178" ca="1">INDIRECT("Filmes!E"&amp;(MATCH(A178,Filmes!$A$2:$A$226,0)+1))</f>
        <v>0.7</v>
      </c>
      <c r="F178" cm="1">
        <f t="array" aca="1" ref="F178" ca="1">INDIRECT("Filmes!F"&amp;(MATCH(A178,Filmes!$A$2:$A$226,0)+1))</f>
        <v>24500000</v>
      </c>
      <c r="G178" cm="1">
        <f t="array" aca="1" ref="G178" ca="1">INDIRECT("Filmes!G"&amp;(MATCH(A178,Filmes!$A$2:$A$226,0)+1))</f>
        <v>12600000</v>
      </c>
      <c r="H178" cm="1">
        <f t="array" aca="1" ref="H178" ca="1">INDIRECT("Filmes!H"&amp;(MATCH(A178,Filmes!$A$2:$A$226,0)+1))</f>
        <v>-11900000</v>
      </c>
      <c r="I178" cm="1">
        <f t="array" aca="1" ref="I178" ca="1">INDIRECT("Filmes!I"&amp;(MATCH(A178,Filmes!$A$2:$A$226,0)+1))</f>
        <v>0.51428571428571423</v>
      </c>
    </row>
    <row r="179" spans="1:9" x14ac:dyDescent="0.3">
      <c r="A179" s="21" t="s">
        <v>13</v>
      </c>
      <c r="B179" cm="1">
        <f t="array" aca="1" ref="B179" ca="1">INDIRECT("Filmes!B"&amp;(MATCH(A179,Filmes!$A$2:$A$226,0)+1))</f>
        <v>2024</v>
      </c>
      <c r="C179" t="str" cm="1">
        <f t="array" aca="1" ref="C179" ca="1">INDIRECT("Filmes!C"&amp;(MATCH(A179,Filmes!$A$2:$A$226,0)+1))</f>
        <v>L</v>
      </c>
      <c r="D179" cm="1">
        <f t="array" aca="1" ref="D179" ca="1">INDIRECT("Filmes!D"&amp;(MATCH(A179,Filmes!$A$2:$A$226,0)+1))</f>
        <v>0.75</v>
      </c>
      <c r="E179" cm="1">
        <f t="array" aca="1" ref="E179" ca="1">INDIRECT("Filmes!E"&amp;(MATCH(A179,Filmes!$A$2:$A$226,0)+1))</f>
        <v>0.77500000000000002</v>
      </c>
      <c r="F179" cm="1">
        <f t="array" aca="1" ref="F179" ca="1">INDIRECT("Filmes!F"&amp;(MATCH(A179,Filmes!$A$2:$A$226,0)+1))</f>
        <v>110000000</v>
      </c>
      <c r="G179" cm="1">
        <f t="array" aca="1" ref="G179" ca="1">INDIRECT("Filmes!G"&amp;(MATCH(A179,Filmes!$A$2:$A$226,0)+1))</f>
        <v>176438104</v>
      </c>
      <c r="H179" cm="1">
        <f t="array" aca="1" ref="H179" ca="1">INDIRECT("Filmes!H"&amp;(MATCH(A179,Filmes!$A$2:$A$226,0)+1))</f>
        <v>66438104</v>
      </c>
      <c r="I179" cm="1">
        <f t="array" aca="1" ref="I179" ca="1">INDIRECT("Filmes!I"&amp;(MATCH(A179,Filmes!$A$2:$A$226,0)+1))</f>
        <v>1.6039827636363637</v>
      </c>
    </row>
    <row r="180" spans="1:9" x14ac:dyDescent="0.3">
      <c r="A180" s="20" t="s">
        <v>70</v>
      </c>
      <c r="B180" cm="1">
        <f t="array" aca="1" ref="B180" ca="1">INDIRECT("Filmes!B"&amp;(MATCH(A180,Filmes!$A$2:$A$226,0)+1))</f>
        <v>2018</v>
      </c>
      <c r="C180" t="str" cm="1">
        <f t="array" aca="1" ref="C180" ca="1">INDIRECT("Filmes!C"&amp;(MATCH(A180,Filmes!$A$2:$A$226,0)+1))</f>
        <v>12</v>
      </c>
      <c r="D180" cm="1">
        <f t="array" aca="1" ref="D180" ca="1">INDIRECT("Filmes!D"&amp;(MATCH(A180,Filmes!$A$2:$A$226,0)+1))</f>
        <v>0.69</v>
      </c>
      <c r="E180" cm="1">
        <f t="array" aca="1" ref="E180" ca="1">INDIRECT("Filmes!E"&amp;(MATCH(A180,Filmes!$A$2:$A$226,0)+1))</f>
        <v>0.6</v>
      </c>
      <c r="F180" cm="1">
        <f t="array" aca="1" ref="F180" ca="1">INDIRECT("Filmes!F"&amp;(MATCH(A180,Filmes!$A$2:$A$226,0)+1))</f>
        <v>160000000</v>
      </c>
      <c r="G180" cm="1">
        <f t="array" aca="1" ref="G180" ca="1">INDIRECT("Filmes!G"&amp;(MATCH(A180,Filmes!$A$2:$A$226,0)+1))</f>
        <v>1152028393</v>
      </c>
      <c r="H180" cm="1">
        <f t="array" aca="1" ref="H180" ca="1">INDIRECT("Filmes!H"&amp;(MATCH(A180,Filmes!$A$2:$A$226,0)+1))</f>
        <v>992028393</v>
      </c>
      <c r="I180" cm="1">
        <f t="array" aca="1" ref="I180" ca="1">INDIRECT("Filmes!I"&amp;(MATCH(A180,Filmes!$A$2:$A$226,0)+1))</f>
        <v>7.2001774562499996</v>
      </c>
    </row>
    <row r="181" spans="1:9" x14ac:dyDescent="0.3">
      <c r="A181" s="21" t="s">
        <v>116</v>
      </c>
      <c r="B181" cm="1">
        <f t="array" aca="1" ref="B181" ca="1">INDIRECT("Filmes!B"&amp;(MATCH(A181,Filmes!$A$2:$A$226,0)+1))</f>
        <v>2023</v>
      </c>
      <c r="C181" t="str" cm="1">
        <f t="array" aca="1" ref="C181" ca="1">INDIRECT("Filmes!C"&amp;(MATCH(A181,Filmes!$A$2:$A$226,0)+1))</f>
        <v>12</v>
      </c>
      <c r="D181" cm="1">
        <f t="array" aca="1" ref="D181" ca="1">INDIRECT("Filmes!D"&amp;(MATCH(A181,Filmes!$A$2:$A$226,0)+1))</f>
        <v>0.68</v>
      </c>
      <c r="E181" cm="1">
        <f t="array" aca="1" ref="E181" ca="1">INDIRECT("Filmes!E"&amp;(MATCH(A181,Filmes!$A$2:$A$226,0)+1))</f>
        <v>0.78500000000000003</v>
      </c>
      <c r="F181" cm="1">
        <f t="array" aca="1" ref="F181" ca="1">INDIRECT("Filmes!F"&amp;(MATCH(A181,Filmes!$A$2:$A$226,0)+1))</f>
        <v>205000000</v>
      </c>
      <c r="G181" cm="1">
        <f t="array" aca="1" ref="G181" ca="1">INDIRECT("Filmes!G"&amp;(MATCH(A181,Filmes!$A$2:$A$226,0)+1))</f>
        <v>434381226</v>
      </c>
      <c r="H181" cm="1">
        <f t="array" aca="1" ref="H181" ca="1">INDIRECT("Filmes!H"&amp;(MATCH(A181,Filmes!$A$2:$A$226,0)+1))</f>
        <v>229381226</v>
      </c>
      <c r="I181" cm="1">
        <f t="array" aca="1" ref="I181" ca="1">INDIRECT("Filmes!I"&amp;(MATCH(A181,Filmes!$A$2:$A$226,0)+1))</f>
        <v>2.1189328097560978</v>
      </c>
    </row>
    <row r="182" spans="1:9" x14ac:dyDescent="0.3">
      <c r="A182" s="20" t="s">
        <v>177</v>
      </c>
      <c r="B182" cm="1">
        <f t="array" aca="1" ref="B182" ca="1">INDIRECT("Filmes!B"&amp;(MATCH(A182,Filmes!$A$2:$A$226,0)+1))</f>
        <v>2005</v>
      </c>
      <c r="C182" t="str" cm="1">
        <f t="array" aca="1" ref="C182" ca="1">INDIRECT("Filmes!C"&amp;(MATCH(A182,Filmes!$A$2:$A$226,0)+1))</f>
        <v>12</v>
      </c>
      <c r="D182" cm="1">
        <f t="array" aca="1" ref="D182" ca="1">INDIRECT("Filmes!D"&amp;(MATCH(A182,Filmes!$A$2:$A$226,0)+1))</f>
        <v>0.71</v>
      </c>
      <c r="E182" cm="1">
        <f t="array" aca="1" ref="E182" ca="1">INDIRECT("Filmes!E"&amp;(MATCH(A182,Filmes!$A$2:$A$226,0)+1))</f>
        <v>0.6</v>
      </c>
      <c r="F182" cm="1">
        <f t="array" aca="1" ref="F182" ca="1">INDIRECT("Filmes!F"&amp;(MATCH(A182,Filmes!$A$2:$A$226,0)+1))</f>
        <v>180000000</v>
      </c>
      <c r="G182" cm="1">
        <f t="array" aca="1" ref="G182" ca="1">INDIRECT("Filmes!G"&amp;(MATCH(A182,Filmes!$A$2:$A$226,0)+1))</f>
        <v>745013115</v>
      </c>
      <c r="H182" cm="1">
        <f t="array" aca="1" ref="H182" ca="1">INDIRECT("Filmes!H"&amp;(MATCH(A182,Filmes!$A$2:$A$226,0)+1))</f>
        <v>565013115</v>
      </c>
      <c r="I182" cm="1">
        <f t="array" aca="1" ref="I182" ca="1">INDIRECT("Filmes!I"&amp;(MATCH(A182,Filmes!$A$2:$A$226,0)+1))</f>
        <v>4.13896175</v>
      </c>
    </row>
    <row r="183" spans="1:9" x14ac:dyDescent="0.3">
      <c r="A183" s="21" t="s">
        <v>43</v>
      </c>
      <c r="B183" cm="1">
        <f t="array" aca="1" ref="B183" ca="1">INDIRECT("Filmes!B"&amp;(MATCH(A183,Filmes!$A$2:$A$226,0)+1))</f>
        <v>2016</v>
      </c>
      <c r="C183" t="str" cm="1">
        <f t="array" aca="1" ref="C183" ca="1">INDIRECT("Filmes!C"&amp;(MATCH(A183,Filmes!$A$2:$A$226,0)+1))</f>
        <v>10</v>
      </c>
      <c r="D183" cm="1">
        <f t="array" aca="1" ref="D183" ca="1">INDIRECT("Filmes!D"&amp;(MATCH(A183,Filmes!$A$2:$A$226,0)+1))</f>
        <v>0.54</v>
      </c>
      <c r="E183" cm="1">
        <f t="array" aca="1" ref="E183" ca="1">INDIRECT("Filmes!E"&amp;(MATCH(A183,Filmes!$A$2:$A$226,0)+1))</f>
        <v>0.85000000000000009</v>
      </c>
      <c r="F183" cm="1">
        <f t="array" aca="1" ref="F183" ca="1">INDIRECT("Filmes!F"&amp;(MATCH(A183,Filmes!$A$2:$A$226,0)+1))</f>
        <v>144000000</v>
      </c>
      <c r="G183" cm="1">
        <f t="array" aca="1" ref="G183" ca="1">INDIRECT("Filmes!G"&amp;(MATCH(A183,Filmes!$A$2:$A$226,0)+1))</f>
        <v>229147509</v>
      </c>
      <c r="H183" cm="1">
        <f t="array" aca="1" ref="H183" ca="1">INDIRECT("Filmes!H"&amp;(MATCH(A183,Filmes!$A$2:$A$226,0)+1))</f>
        <v>85147509</v>
      </c>
      <c r="I183" cm="1">
        <f t="array" aca="1" ref="I183" ca="1">INDIRECT("Filmes!I"&amp;(MATCH(A183,Filmes!$A$2:$A$226,0)+1))</f>
        <v>1.5913021458333334</v>
      </c>
    </row>
    <row r="184" spans="1:9" x14ac:dyDescent="0.3">
      <c r="A184" s="20" t="s">
        <v>109</v>
      </c>
      <c r="B184" cm="1">
        <f t="array" aca="1" ref="B184" ca="1">INDIRECT("Filmes!B"&amp;(MATCH(A184,Filmes!$A$2:$A$226,0)+1))</f>
        <v>2009</v>
      </c>
      <c r="C184" t="str" cm="1">
        <f t="array" aca="1" ref="C184" ca="1">INDIRECT("Filmes!C"&amp;(MATCH(A184,Filmes!$A$2:$A$226,0)+1))</f>
        <v>10</v>
      </c>
      <c r="D184" cm="1">
        <f t="array" aca="1" ref="D184" ca="1">INDIRECT("Filmes!D"&amp;(MATCH(A184,Filmes!$A$2:$A$226,0)+1))</f>
        <v>0.79</v>
      </c>
      <c r="E184" cm="1">
        <f t="array" aca="1" ref="E184" ca="1">INDIRECT("Filmes!E"&amp;(MATCH(A184,Filmes!$A$2:$A$226,0)+1))</f>
        <v>0.83499999999999996</v>
      </c>
      <c r="F184" cm="1">
        <f t="array" aca="1" ref="F184" ca="1">INDIRECT("Filmes!F"&amp;(MATCH(A184,Filmes!$A$2:$A$226,0)+1))</f>
        <v>60000000</v>
      </c>
      <c r="G184" cm="1">
        <f t="array" aca="1" ref="G184" ca="1">INDIRECT("Filmes!G"&amp;(MATCH(A184,Filmes!$A$2:$A$226,0)+1))</f>
        <v>131800000</v>
      </c>
      <c r="H184" cm="1">
        <f t="array" aca="1" ref="H184" ca="1">INDIRECT("Filmes!H"&amp;(MATCH(A184,Filmes!$A$2:$A$226,0)+1))</f>
        <v>71800000</v>
      </c>
      <c r="I184" cm="1">
        <f t="array" aca="1" ref="I184" ca="1">INDIRECT("Filmes!I"&amp;(MATCH(A184,Filmes!$A$2:$A$226,0)+1))</f>
        <v>2.1966666666666668</v>
      </c>
    </row>
    <row r="185" spans="1:9" x14ac:dyDescent="0.3">
      <c r="A185" s="21" t="s">
        <v>87</v>
      </c>
      <c r="B185" cm="1">
        <f t="array" aca="1" ref="B185" ca="1">INDIRECT("Filmes!B"&amp;(MATCH(A185,Filmes!$A$2:$A$226,0)+1))</f>
        <v>2001</v>
      </c>
      <c r="C185" t="str" cm="1">
        <f t="array" aca="1" ref="C185" ca="1">INDIRECT("Filmes!C"&amp;(MATCH(A185,Filmes!$A$2:$A$226,0)+1))</f>
        <v>14</v>
      </c>
      <c r="D185" cm="1">
        <f t="array" aca="1" ref="D185" ca="1">INDIRECT("Filmes!D"&amp;(MATCH(A185,Filmes!$A$2:$A$226,0)+1))</f>
        <v>0.78</v>
      </c>
      <c r="E185" cm="1">
        <f t="array" aca="1" ref="E185" ca="1">INDIRECT("Filmes!E"&amp;(MATCH(A185,Filmes!$A$2:$A$226,0)+1))</f>
        <v>0.7</v>
      </c>
      <c r="F185" cm="1">
        <f t="array" aca="1" ref="F185" ca="1">INDIRECT("Filmes!F"&amp;(MATCH(A185,Filmes!$A$2:$A$226,0)+1))</f>
        <v>4500000</v>
      </c>
      <c r="G185" cm="1">
        <f t="array" aca="1" ref="G185" ca="1">INDIRECT("Filmes!G"&amp;(MATCH(A185,Filmes!$A$2:$A$226,0)+1))</f>
        <v>7500000</v>
      </c>
      <c r="H185" cm="1">
        <f t="array" aca="1" ref="H185" ca="1">INDIRECT("Filmes!H"&amp;(MATCH(A185,Filmes!$A$2:$A$226,0)+1))</f>
        <v>3000000</v>
      </c>
      <c r="I185" cm="1">
        <f t="array" aca="1" ref="I185" ca="1">INDIRECT("Filmes!I"&amp;(MATCH(A185,Filmes!$A$2:$A$226,0)+1))</f>
        <v>1.6666666666666667</v>
      </c>
    </row>
    <row r="186" spans="1:9" x14ac:dyDescent="0.3">
      <c r="A186" s="20" t="s">
        <v>78</v>
      </c>
      <c r="B186" cm="1">
        <f t="array" aca="1" ref="B186" ca="1">INDIRECT("Filmes!B"&amp;(MATCH(A186,Filmes!$A$2:$A$226,0)+1))</f>
        <v>2024</v>
      </c>
      <c r="C186" t="str" cm="1">
        <f t="array" aca="1" ref="C186" ca="1">INDIRECT("Filmes!C"&amp;(MATCH(A186,Filmes!$A$2:$A$226,0)+1))</f>
        <v>12</v>
      </c>
      <c r="D186" cm="1">
        <f t="array" aca="1" ref="D186" ca="1">INDIRECT("Filmes!D"&amp;(MATCH(A186,Filmes!$A$2:$A$226,0)+1))</f>
        <v>0.71</v>
      </c>
      <c r="E186" cm="1">
        <f t="array" aca="1" ref="E186" ca="1">INDIRECT("Filmes!E"&amp;(MATCH(A186,Filmes!$A$2:$A$226,0)+1))</f>
        <v>0.73000000000000009</v>
      </c>
      <c r="F186" cm="1">
        <f t="array" aca="1" ref="F186" ca="1">INDIRECT("Filmes!F"&amp;(MATCH(A186,Filmes!$A$2:$A$226,0)+1))</f>
        <v>60000000</v>
      </c>
      <c r="G186" cm="1">
        <f t="array" aca="1" ref="G186" ca="1">INDIRECT("Filmes!G"&amp;(MATCH(A186,Filmes!$A$2:$A$226,0)+1))</f>
        <v>5000</v>
      </c>
      <c r="H186" cm="1">
        <f t="array" aca="1" ref="H186" ca="1">INDIRECT("Filmes!H"&amp;(MATCH(A186,Filmes!$A$2:$A$226,0)+1))</f>
        <v>-59995000</v>
      </c>
      <c r="I186" cm="1">
        <f t="array" aca="1" ref="I186" ca="1">INDIRECT("Filmes!I"&amp;(MATCH(A186,Filmes!$A$2:$A$226,0)+1))</f>
        <v>8.3333333333333331E-5</v>
      </c>
    </row>
    <row r="187" spans="1:9" x14ac:dyDescent="0.3">
      <c r="A187" s="21" t="s">
        <v>122</v>
      </c>
      <c r="B187" cm="1">
        <f t="array" aca="1" ref="B187" ca="1">INDIRECT("Filmes!B"&amp;(MATCH(A187,Filmes!$A$2:$A$226,0)+1))</f>
        <v>2016</v>
      </c>
      <c r="C187" t="str" cm="1">
        <f t="array" aca="1" ref="C187" ca="1">INDIRECT("Filmes!C"&amp;(MATCH(A187,Filmes!$A$2:$A$226,0)+1))</f>
        <v>12</v>
      </c>
      <c r="D187" cm="1">
        <f t="array" aca="1" ref="D187" ca="1">INDIRECT("Filmes!D"&amp;(MATCH(A187,Filmes!$A$2:$A$226,0)+1))</f>
        <v>0.74</v>
      </c>
      <c r="E187" cm="1">
        <f t="array" aca="1" ref="E187" ca="1">INDIRECT("Filmes!E"&amp;(MATCH(A187,Filmes!$A$2:$A$226,0)+1))</f>
        <v>0.72857142857142854</v>
      </c>
      <c r="F187" cm="1">
        <f t="array" aca="1" ref="F187" ca="1">INDIRECT("Filmes!F"&amp;(MATCH(A187,Filmes!$A$2:$A$226,0)+1))</f>
        <v>180000000</v>
      </c>
      <c r="G187" cm="1">
        <f t="array" aca="1" ref="G187" ca="1">INDIRECT("Filmes!G"&amp;(MATCH(A187,Filmes!$A$2:$A$226,0)+1))</f>
        <v>676343174</v>
      </c>
      <c r="H187" cm="1">
        <f t="array" aca="1" ref="H187" ca="1">INDIRECT("Filmes!H"&amp;(MATCH(A187,Filmes!$A$2:$A$226,0)+1))</f>
        <v>496343174</v>
      </c>
      <c r="I187" cm="1">
        <f t="array" aca="1" ref="I187" ca="1">INDIRECT("Filmes!I"&amp;(MATCH(A187,Filmes!$A$2:$A$226,0)+1))</f>
        <v>3.7574620777777779</v>
      </c>
    </row>
    <row r="188" spans="1:9" x14ac:dyDescent="0.3">
      <c r="A188" s="20" t="s">
        <v>48</v>
      </c>
      <c r="B188" cm="1">
        <f t="array" aca="1" ref="B188" ca="1">INDIRECT("Filmes!B"&amp;(MATCH(A188,Filmes!$A$2:$A$226,0)+1))</f>
        <v>2023</v>
      </c>
      <c r="C188" t="str" cm="1">
        <f t="array" aca="1" ref="C188" ca="1">INDIRECT("Filmes!C"&amp;(MATCH(A188,Filmes!$A$2:$A$226,0)+1))</f>
        <v>L</v>
      </c>
      <c r="D188" cm="1">
        <f t="array" aca="1" ref="D188" ca="1">INDIRECT("Filmes!D"&amp;(MATCH(A188,Filmes!$A$2:$A$226,0)+1))</f>
        <v>0.77</v>
      </c>
      <c r="E188" cm="1">
        <f t="array" aca="1" ref="E188" ca="1">INDIRECT("Filmes!E"&amp;(MATCH(A188,Filmes!$A$2:$A$226,0)+1))</f>
        <v>0.73888888888888893</v>
      </c>
      <c r="F188" cm="1">
        <f t="array" aca="1" ref="F188" ca="1">INDIRECT("Filmes!F"&amp;(MATCH(A188,Filmes!$A$2:$A$226,0)+1))</f>
        <v>200000000</v>
      </c>
      <c r="G188" cm="1">
        <f t="array" aca="1" ref="G188" ca="1">INDIRECT("Filmes!G"&amp;(MATCH(A188,Filmes!$A$2:$A$226,0)+1))</f>
        <v>496000000</v>
      </c>
      <c r="H188" cm="1">
        <f t="array" aca="1" ref="H188" ca="1">INDIRECT("Filmes!H"&amp;(MATCH(A188,Filmes!$A$2:$A$226,0)+1))</f>
        <v>296000000</v>
      </c>
      <c r="I188" cm="1">
        <f t="array" aca="1" ref="I188" ca="1">INDIRECT("Filmes!I"&amp;(MATCH(A188,Filmes!$A$2:$A$226,0)+1))</f>
        <v>2.48</v>
      </c>
    </row>
    <row r="189" spans="1:9" x14ac:dyDescent="0.3">
      <c r="A189" s="21" t="s">
        <v>129</v>
      </c>
      <c r="B189" cm="1">
        <f t="array" aca="1" ref="B189" ca="1">INDIRECT("Filmes!B"&amp;(MATCH(A189,Filmes!$A$2:$A$226,0)+1))</f>
        <v>2021</v>
      </c>
      <c r="C189" t="str" cm="1">
        <f t="array" aca="1" ref="C189" ca="1">INDIRECT("Filmes!C"&amp;(MATCH(A189,Filmes!$A$2:$A$226,0)+1))</f>
        <v>L</v>
      </c>
      <c r="D189" cm="1">
        <f t="array" aca="1" ref="D189" ca="1">INDIRECT("Filmes!D"&amp;(MATCH(A189,Filmes!$A$2:$A$226,0)+1))</f>
        <v>0.76</v>
      </c>
      <c r="E189" cm="1">
        <f t="array" aca="1" ref="E189" ca="1">INDIRECT("Filmes!E"&amp;(MATCH(A189,Filmes!$A$2:$A$226,0)+1))</f>
        <v>0.76</v>
      </c>
      <c r="F189" cm="1">
        <f t="array" aca="1" ref="F189" ca="1">INDIRECT("Filmes!F"&amp;(MATCH(A189,Filmes!$A$2:$A$226,0)+1))</f>
        <v>50000000</v>
      </c>
      <c r="G189" cm="1">
        <f t="array" aca="1" ref="G189" ca="1">INDIRECT("Filmes!G"&amp;(MATCH(A189,Filmes!$A$2:$A$226,0)+1))</f>
        <v>253000000</v>
      </c>
      <c r="H189" cm="1">
        <f t="array" aca="1" ref="H189" ca="1">INDIRECT("Filmes!H"&amp;(MATCH(A189,Filmes!$A$2:$A$226,0)+1))</f>
        <v>203000000</v>
      </c>
      <c r="I189" cm="1">
        <f t="array" aca="1" ref="I189" ca="1">INDIRECT("Filmes!I"&amp;(MATCH(A189,Filmes!$A$2:$A$226,0)+1))</f>
        <v>5.0599999999999996</v>
      </c>
    </row>
    <row r="190" spans="1:9" x14ac:dyDescent="0.3">
      <c r="A190" s="20" t="s">
        <v>101</v>
      </c>
      <c r="B190" cm="1">
        <f t="array" aca="1" ref="B190" ca="1">INDIRECT("Filmes!B"&amp;(MATCH(A190,Filmes!$A$2:$A$226,0)+1))</f>
        <v>2022</v>
      </c>
      <c r="C190" t="str" cm="1">
        <f t="array" aca="1" ref="C190" ca="1">INDIRECT("Filmes!C"&amp;(MATCH(A190,Filmes!$A$2:$A$226,0)+1))</f>
        <v>L</v>
      </c>
      <c r="D190" cm="1">
        <f t="array" aca="1" ref="D190" ca="1">INDIRECT("Filmes!D"&amp;(MATCH(A190,Filmes!$A$2:$A$226,0)+1))</f>
        <v>0.82</v>
      </c>
      <c r="E190" cm="1">
        <f t="array" aca="1" ref="E190" ca="1">INDIRECT("Filmes!E"&amp;(MATCH(A190,Filmes!$A$2:$A$226,0)+1))</f>
        <v>0.76111111111111118</v>
      </c>
      <c r="F190" cm="1">
        <f t="array" aca="1" ref="F190" ca="1">INDIRECT("Filmes!F"&amp;(MATCH(A190,Filmes!$A$2:$A$226,0)+1))</f>
        <v>90000000</v>
      </c>
      <c r="G190" cm="1">
        <f t="array" aca="1" ref="G190" ca="1">INDIRECT("Filmes!G"&amp;(MATCH(A190,Filmes!$A$2:$A$226,0)+1))</f>
        <v>484700000</v>
      </c>
      <c r="H190" cm="1">
        <f t="array" aca="1" ref="H190" ca="1">INDIRECT("Filmes!H"&amp;(MATCH(A190,Filmes!$A$2:$A$226,0)+1))</f>
        <v>394700000</v>
      </c>
      <c r="I190" cm="1">
        <f t="array" aca="1" ref="I190" ca="1">INDIRECT("Filmes!I"&amp;(MATCH(A190,Filmes!$A$2:$A$226,0)+1))</f>
        <v>5.3855555555555554</v>
      </c>
    </row>
    <row r="191" spans="1:9" x14ac:dyDescent="0.3">
      <c r="A191" s="21" t="s">
        <v>34</v>
      </c>
      <c r="B191" cm="1">
        <f t="array" aca="1" ref="B191" ca="1">INDIRECT("Filmes!B"&amp;(MATCH(A191,Filmes!$A$2:$A$226,0)+1))</f>
        <v>2024</v>
      </c>
      <c r="C191" t="str" cm="1">
        <f t="array" aca="1" ref="C191" ca="1">INDIRECT("Filmes!C"&amp;(MATCH(A191,Filmes!$A$2:$A$226,0)+1))</f>
        <v>12</v>
      </c>
      <c r="D191" cm="1">
        <f t="array" aca="1" ref="D191" ca="1">INDIRECT("Filmes!D"&amp;(MATCH(A191,Filmes!$A$2:$A$226,0)+1))</f>
        <v>0.67</v>
      </c>
      <c r="E191" cm="1">
        <f t="array" aca="1" ref="E191" ca="1">INDIRECT("Filmes!E"&amp;(MATCH(A191,Filmes!$A$2:$A$226,0)+1))</f>
        <v>0.72500000000000009</v>
      </c>
      <c r="F191" cm="1">
        <f t="array" aca="1" ref="F191" ca="1">INDIRECT("Filmes!F"&amp;(MATCH(A191,Filmes!$A$2:$A$226,0)+1))</f>
        <v>100000000</v>
      </c>
      <c r="G191" cm="1">
        <f t="array" aca="1" ref="G191" ca="1">INDIRECT("Filmes!G"&amp;(MATCH(A191,Filmes!$A$2:$A$226,0)+1))</f>
        <v>200567933</v>
      </c>
      <c r="H191" cm="1">
        <f t="array" aca="1" ref="H191" ca="1">INDIRECT("Filmes!H"&amp;(MATCH(A191,Filmes!$A$2:$A$226,0)+1))</f>
        <v>100567933</v>
      </c>
      <c r="I191" cm="1">
        <f t="array" aca="1" ref="I191" ca="1">INDIRECT("Filmes!I"&amp;(MATCH(A191,Filmes!$A$2:$A$226,0)+1))</f>
        <v>2.00567933</v>
      </c>
    </row>
    <row r="192" spans="1:9" x14ac:dyDescent="0.3">
      <c r="A192" s="20" t="s">
        <v>228</v>
      </c>
      <c r="B192" cm="1">
        <f t="array" aca="1" ref="B192" ca="1">INDIRECT("Filmes!B"&amp;(MATCH(A192,Filmes!$A$2:$A$226,0)+1))</f>
        <v>2002</v>
      </c>
      <c r="C192" t="str" cm="1">
        <f t="array" aca="1" ref="C192" ca="1">INDIRECT("Filmes!C"&amp;(MATCH(A192,Filmes!$A$2:$A$226,0)+1))</f>
        <v>L</v>
      </c>
      <c r="D192" cm="1">
        <f t="array" aca="1" ref="D192" ca="1">INDIRECT("Filmes!D"&amp;(MATCH(A192,Filmes!$A$2:$A$226,0)+1))</f>
        <v>0.77</v>
      </c>
      <c r="E192" cm="1">
        <f t="array" aca="1" ref="E192" ca="1">INDIRECT("Filmes!E"&amp;(MATCH(A192,Filmes!$A$2:$A$226,0)+1))</f>
        <v>0.93333333333333324</v>
      </c>
      <c r="F192" cm="1">
        <f t="array" aca="1" ref="F192" ca="1">INDIRECT("Filmes!F"&amp;(MATCH(A192,Filmes!$A$2:$A$226,0)+1))</f>
        <v>100000000</v>
      </c>
      <c r="G192" cm="1">
        <f t="array" aca="1" ref="G192" ca="1">INDIRECT("Filmes!G"&amp;(MATCH(A192,Filmes!$A$2:$A$226,0)+1))</f>
        <v>876688482</v>
      </c>
      <c r="H192" cm="1">
        <f t="array" aca="1" ref="H192" ca="1">INDIRECT("Filmes!H"&amp;(MATCH(A192,Filmes!$A$2:$A$226,0)+1))</f>
        <v>776688482</v>
      </c>
      <c r="I192" cm="1">
        <f t="array" aca="1" ref="I192" ca="1">INDIRECT("Filmes!I"&amp;(MATCH(A192,Filmes!$A$2:$A$226,0)+1))</f>
        <v>8.7668848199999996</v>
      </c>
    </row>
    <row r="193" spans="1:9" x14ac:dyDescent="0.3">
      <c r="A193" s="21" t="s">
        <v>138</v>
      </c>
      <c r="B193" cm="1">
        <f t="array" aca="1" ref="B193" ca="1">INDIRECT("Filmes!B"&amp;(MATCH(A193,Filmes!$A$2:$A$226,0)+1))</f>
        <v>2001</v>
      </c>
      <c r="C193" t="str" cm="1">
        <f t="array" aca="1" ref="C193" ca="1">INDIRECT("Filmes!C"&amp;(MATCH(A193,Filmes!$A$2:$A$226,0)+1))</f>
        <v>L</v>
      </c>
      <c r="D193" cm="1">
        <f t="array" aca="1" ref="D193" ca="1">INDIRECT("Filmes!D"&amp;(MATCH(A193,Filmes!$A$2:$A$226,0)+1))</f>
        <v>0.79</v>
      </c>
      <c r="E193" cm="1">
        <f t="array" aca="1" ref="E193" ca="1">INDIRECT("Filmes!E"&amp;(MATCH(A193,Filmes!$A$2:$A$226,0)+1))</f>
        <v>0.7</v>
      </c>
      <c r="F193" cm="1">
        <f t="array" aca="1" ref="F193" ca="1">INDIRECT("Filmes!F"&amp;(MATCH(A193,Filmes!$A$2:$A$226,0)+1))</f>
        <v>125000000</v>
      </c>
      <c r="G193" cm="1">
        <f t="array" aca="1" ref="G193" ca="1">INDIRECT("Filmes!G"&amp;(MATCH(A193,Filmes!$A$2:$A$226,0)+1))</f>
        <v>976475550</v>
      </c>
      <c r="H193" cm="1">
        <f t="array" aca="1" ref="H193" ca="1">INDIRECT("Filmes!H"&amp;(MATCH(A193,Filmes!$A$2:$A$226,0)+1))</f>
        <v>851475550</v>
      </c>
      <c r="I193" cm="1">
        <f t="array" aca="1" ref="I193" ca="1">INDIRECT("Filmes!I"&amp;(MATCH(A193,Filmes!$A$2:$A$226,0)+1))</f>
        <v>7.8118043999999998</v>
      </c>
    </row>
    <row r="194" spans="1:9" x14ac:dyDescent="0.3">
      <c r="A194" s="20" t="s">
        <v>233</v>
      </c>
      <c r="B194" cm="1">
        <f t="array" aca="1" ref="B194" ca="1">INDIRECT("Filmes!B"&amp;(MATCH(A194,Filmes!$A$2:$A$226,0)+1))</f>
        <v>2011</v>
      </c>
      <c r="C194" t="str" cm="1">
        <f t="array" aca="1" ref="C194" ca="1">INDIRECT("Filmes!C"&amp;(MATCH(A194,Filmes!$A$2:$A$226,0)+1))</f>
        <v>12</v>
      </c>
      <c r="D194" cm="1">
        <f t="array" aca="1" ref="D194" ca="1">INDIRECT("Filmes!D"&amp;(MATCH(A194,Filmes!$A$2:$A$226,0)+1))</f>
        <v>0.81</v>
      </c>
      <c r="E194" cm="1">
        <f t="array" aca="1" ref="E194" ca="1">INDIRECT("Filmes!E"&amp;(MATCH(A194,Filmes!$A$2:$A$226,0)+1))</f>
        <v>0.68333333333333324</v>
      </c>
      <c r="F194" cm="1">
        <f t="array" aca="1" ref="F194" ca="1">INDIRECT("Filmes!F"&amp;(MATCH(A194,Filmes!$A$2:$A$226,0)+1))</f>
        <v>125000000</v>
      </c>
      <c r="G194" cm="1">
        <f t="array" aca="1" ref="G194" ca="1">INDIRECT("Filmes!G"&amp;(MATCH(A194,Filmes!$A$2:$A$226,0)+1))</f>
        <v>1341511219</v>
      </c>
      <c r="H194" cm="1">
        <f t="array" aca="1" ref="H194" ca="1">INDIRECT("Filmes!H"&amp;(MATCH(A194,Filmes!$A$2:$A$226,0)+1))</f>
        <v>1216511219</v>
      </c>
      <c r="I194" cm="1">
        <f t="array" aca="1" ref="I194" ca="1">INDIRECT("Filmes!I"&amp;(MATCH(A194,Filmes!$A$2:$A$226,0)+1))</f>
        <v>10.732089752</v>
      </c>
    </row>
    <row r="195" spans="1:9" x14ac:dyDescent="0.3">
      <c r="A195" s="21" t="s">
        <v>219</v>
      </c>
      <c r="B195" cm="1">
        <f t="array" aca="1" ref="B195" ca="1">INDIRECT("Filmes!B"&amp;(MATCH(A195,Filmes!$A$2:$A$226,0)+1))</f>
        <v>2005</v>
      </c>
      <c r="C195" t="str" cm="1">
        <f t="array" aca="1" ref="C195" ca="1">INDIRECT("Filmes!C"&amp;(MATCH(A195,Filmes!$A$2:$A$226,0)+1))</f>
        <v>10</v>
      </c>
      <c r="D195" cm="1">
        <f t="array" aca="1" ref="D195" ca="1">INDIRECT("Filmes!D"&amp;(MATCH(A195,Filmes!$A$2:$A$226,0)+1))</f>
        <v>0.78</v>
      </c>
      <c r="E195" cm="1">
        <f t="array" aca="1" ref="E195" ca="1">INDIRECT("Filmes!E"&amp;(MATCH(A195,Filmes!$A$2:$A$226,0)+1))</f>
        <v>0.71</v>
      </c>
      <c r="F195" cm="1">
        <f t="array" aca="1" ref="F195" ca="1">INDIRECT("Filmes!F"&amp;(MATCH(A195,Filmes!$A$2:$A$226,0)+1))</f>
        <v>150000000</v>
      </c>
      <c r="G195" cm="1">
        <f t="array" aca="1" ref="G195" ca="1">INDIRECT("Filmes!G"&amp;(MATCH(A195,Filmes!$A$2:$A$226,0)+1))</f>
        <v>895921036</v>
      </c>
      <c r="H195" cm="1">
        <f t="array" aca="1" ref="H195" ca="1">INDIRECT("Filmes!H"&amp;(MATCH(A195,Filmes!$A$2:$A$226,0)+1))</f>
        <v>745921036</v>
      </c>
      <c r="I195" cm="1">
        <f t="array" aca="1" ref="I195" ca="1">INDIRECT("Filmes!I"&amp;(MATCH(A195,Filmes!$A$2:$A$226,0)+1))</f>
        <v>5.9728069066666665</v>
      </c>
    </row>
    <row r="196" spans="1:9" x14ac:dyDescent="0.3">
      <c r="A196" s="20" t="s">
        <v>240</v>
      </c>
      <c r="B196" cm="1">
        <f t="array" aca="1" ref="B196" ca="1">INDIRECT("Filmes!B"&amp;(MATCH(A196,Filmes!$A$2:$A$226,0)+1))</f>
        <v>2009</v>
      </c>
      <c r="C196" t="str" cm="1">
        <f t="array" aca="1" ref="C196" ca="1">INDIRECT("Filmes!C"&amp;(MATCH(A196,Filmes!$A$2:$A$226,0)+1))</f>
        <v>12</v>
      </c>
      <c r="D196" cm="1">
        <f t="array" aca="1" ref="D196" ca="1">INDIRECT("Filmes!D"&amp;(MATCH(A196,Filmes!$A$2:$A$226,0)+1))</f>
        <v>0.77</v>
      </c>
      <c r="E196" cm="1">
        <f t="array" aca="1" ref="E196" ca="1">INDIRECT("Filmes!E"&amp;(MATCH(A196,Filmes!$A$2:$A$226,0)+1))</f>
        <v>0.7857142857142857</v>
      </c>
      <c r="F196" cm="1">
        <f t="array" aca="1" ref="F196" ca="1">INDIRECT("Filmes!F"&amp;(MATCH(A196,Filmes!$A$2:$A$226,0)+1))</f>
        <v>250000000</v>
      </c>
      <c r="G196" cm="1">
        <f t="array" aca="1" ref="G196" ca="1">INDIRECT("Filmes!G"&amp;(MATCH(A196,Filmes!$A$2:$A$226,0)+1))</f>
        <v>933959197</v>
      </c>
      <c r="H196" cm="1">
        <f t="array" aca="1" ref="H196" ca="1">INDIRECT("Filmes!H"&amp;(MATCH(A196,Filmes!$A$2:$A$226,0)+1))</f>
        <v>683959197</v>
      </c>
      <c r="I196" cm="1">
        <f t="array" aca="1" ref="I196" ca="1">INDIRECT("Filmes!I"&amp;(MATCH(A196,Filmes!$A$2:$A$226,0)+1))</f>
        <v>3.7358367879999999</v>
      </c>
    </row>
    <row r="197" spans="1:9" x14ac:dyDescent="0.3">
      <c r="A197" s="21" t="s">
        <v>190</v>
      </c>
      <c r="B197" cm="1">
        <f t="array" aca="1" ref="B197" ca="1">INDIRECT("Filmes!B"&amp;(MATCH(A197,Filmes!$A$2:$A$226,0)+1))</f>
        <v>2004</v>
      </c>
      <c r="C197" t="str" cm="1">
        <f t="array" aca="1" ref="C197" ca="1">INDIRECT("Filmes!C"&amp;(MATCH(A197,Filmes!$A$2:$A$226,0)+1))</f>
        <v>L</v>
      </c>
      <c r="D197" cm="1">
        <f t="array" aca="1" ref="D197" ca="1">INDIRECT("Filmes!D"&amp;(MATCH(A197,Filmes!$A$2:$A$226,0)+1))</f>
        <v>0.8</v>
      </c>
      <c r="E197" cm="1">
        <f t="array" aca="1" ref="E197" ca="1">INDIRECT("Filmes!E"&amp;(MATCH(A197,Filmes!$A$2:$A$226,0)+1))</f>
        <v>0.625</v>
      </c>
      <c r="F197" cm="1">
        <f t="array" aca="1" ref="F197" ca="1">INDIRECT("Filmes!F"&amp;(MATCH(A197,Filmes!$A$2:$A$226,0)+1))</f>
        <v>130000000</v>
      </c>
      <c r="G197" cm="1">
        <f t="array" aca="1" ref="G197" ca="1">INDIRECT("Filmes!G"&amp;(MATCH(A197,Filmes!$A$2:$A$226,0)+1))</f>
        <v>789804554</v>
      </c>
      <c r="H197" cm="1">
        <f t="array" aca="1" ref="H197" ca="1">INDIRECT("Filmes!H"&amp;(MATCH(A197,Filmes!$A$2:$A$226,0)+1))</f>
        <v>659804554</v>
      </c>
      <c r="I197" cm="1">
        <f t="array" aca="1" ref="I197" ca="1">INDIRECT("Filmes!I"&amp;(MATCH(A197,Filmes!$A$2:$A$226,0)+1))</f>
        <v>6.0754196461538461</v>
      </c>
    </row>
    <row r="198" spans="1:9" x14ac:dyDescent="0.3">
      <c r="A198" s="20" t="s">
        <v>18</v>
      </c>
      <c r="B198" cm="1">
        <f t="array" aca="1" ref="B198" ca="1">INDIRECT("Filmes!B"&amp;(MATCH(A198,Filmes!$A$2:$A$226,0)+1))</f>
        <v>2024</v>
      </c>
      <c r="C198" t="str" cm="1">
        <f t="array" aca="1" ref="C198" ca="1">INDIRECT("Filmes!C"&amp;(MATCH(A198,Filmes!$A$2:$A$226,0)+1))</f>
        <v>L</v>
      </c>
      <c r="D198" cm="1">
        <f t="array" aca="1" ref="D198" ca="1">INDIRECT("Filmes!D"&amp;(MATCH(A198,Filmes!$A$2:$A$226,0)+1))</f>
        <v>0.71</v>
      </c>
      <c r="E198" cm="1">
        <f t="array" aca="1" ref="E198" ca="1">INDIRECT("Filmes!E"&amp;(MATCH(A198,Filmes!$A$2:$A$226,0)+1))</f>
        <v>0.65</v>
      </c>
      <c r="F198" cm="1">
        <f t="array" aca="1" ref="F198" ca="1">INDIRECT("Filmes!F"&amp;(MATCH(A198,Filmes!$A$2:$A$226,0)+1))</f>
        <v>80000000</v>
      </c>
      <c r="G198" cm="1">
        <f t="array" aca="1" ref="G198" ca="1">INDIRECT("Filmes!G"&amp;(MATCH(A198,Filmes!$A$2:$A$226,0)+1))</f>
        <v>543900620</v>
      </c>
      <c r="H198" cm="1">
        <f t="array" aca="1" ref="H198" ca="1">INDIRECT("Filmes!H"&amp;(MATCH(A198,Filmes!$A$2:$A$226,0)+1))</f>
        <v>463900620</v>
      </c>
      <c r="I198" cm="1">
        <f t="array" aca="1" ref="I198" ca="1">INDIRECT("Filmes!I"&amp;(MATCH(A198,Filmes!$A$2:$A$226,0)+1))</f>
        <v>6.79875775</v>
      </c>
    </row>
    <row r="199" spans="1:9" x14ac:dyDescent="0.3">
      <c r="A199" s="21" t="s">
        <v>38</v>
      </c>
      <c r="B199" cm="1">
        <f t="array" aca="1" ref="B199" ca="1">INDIRECT("Filmes!B"&amp;(MATCH(A199,Filmes!$A$2:$A$226,0)+1))</f>
        <v>2024</v>
      </c>
      <c r="C199" t="str" cm="1">
        <f t="array" aca="1" ref="C199" ca="1">INDIRECT("Filmes!C"&amp;(MATCH(A199,Filmes!$A$2:$A$226,0)+1))</f>
        <v>14</v>
      </c>
      <c r="D199" cm="1">
        <f t="array" aca="1" ref="D199" ca="1">INDIRECT("Filmes!D"&amp;(MATCH(A199,Filmes!$A$2:$A$226,0)+1))</f>
        <v>0.56000000000000005</v>
      </c>
      <c r="E199" cm="1">
        <f t="array" aca="1" ref="E199" ca="1">INDIRECT("Filmes!E"&amp;(MATCH(A199,Filmes!$A$2:$A$226,0)+1))</f>
        <v>0.78333333333333344</v>
      </c>
      <c r="F199" cm="1">
        <f t="array" aca="1" ref="F199" ca="1">INDIRECT("Filmes!F"&amp;(MATCH(A199,Filmes!$A$2:$A$226,0)+1))</f>
        <v>80000000</v>
      </c>
      <c r="G199" cm="1">
        <f t="array" aca="1" ref="G199" ca="1">INDIRECT("Filmes!G"&amp;(MATCH(A199,Filmes!$A$2:$A$226,0)+1))</f>
        <v>100298817</v>
      </c>
      <c r="H199" cm="1">
        <f t="array" aca="1" ref="H199" ca="1">INDIRECT("Filmes!H"&amp;(MATCH(A199,Filmes!$A$2:$A$226,0)+1))</f>
        <v>20298817</v>
      </c>
      <c r="I199" cm="1">
        <f t="array" aca="1" ref="I199" ca="1">INDIRECT("Filmes!I"&amp;(MATCH(A199,Filmes!$A$2:$A$226,0)+1))</f>
        <v>1.2537352125000001</v>
      </c>
    </row>
    <row r="200" spans="1:9" x14ac:dyDescent="0.3">
      <c r="A200" s="20" t="s">
        <v>111</v>
      </c>
      <c r="B200" cm="1">
        <f t="array" aca="1" ref="B200" ca="1">INDIRECT("Filmes!B"&amp;(MATCH(A200,Filmes!$A$2:$A$226,0)+1))</f>
        <v>2022</v>
      </c>
      <c r="C200" t="str" cm="1">
        <f t="array" aca="1" ref="C200" ca="1">INDIRECT("Filmes!C"&amp;(MATCH(A200,Filmes!$A$2:$A$226,0)+1))</f>
        <v>14</v>
      </c>
      <c r="D200" cm="1">
        <f t="array" aca="1" ref="D200" ca="1">INDIRECT("Filmes!D"&amp;(MATCH(A200,Filmes!$A$2:$A$226,0)+1))</f>
        <v>0.6</v>
      </c>
      <c r="E200" cm="1">
        <f t="array" aca="1" ref="E200" ca="1">INDIRECT("Filmes!E"&amp;(MATCH(A200,Filmes!$A$2:$A$226,0)+1))</f>
        <v>0.77</v>
      </c>
      <c r="F200" cm="1">
        <f t="array" aca="1" ref="F200" ca="1">INDIRECT("Filmes!F"&amp;(MATCH(A200,Filmes!$A$2:$A$226,0)+1))</f>
        <v>75000000</v>
      </c>
      <c r="G200" cm="1">
        <f t="array" aca="1" ref="G200" ca="1">INDIRECT("Filmes!G"&amp;(MATCH(A200,Filmes!$A$2:$A$226,0)+1))</f>
        <v>167635712</v>
      </c>
      <c r="H200" cm="1">
        <f t="array" aca="1" ref="H200" ca="1">INDIRECT("Filmes!H"&amp;(MATCH(A200,Filmes!$A$2:$A$226,0)+1))</f>
        <v>92635712</v>
      </c>
      <c r="I200" cm="1">
        <f t="array" aca="1" ref="I200" ca="1">INDIRECT("Filmes!I"&amp;(MATCH(A200,Filmes!$A$2:$A$226,0)+1))</f>
        <v>2.2351428266666669</v>
      </c>
    </row>
    <row r="201" spans="1:9" x14ac:dyDescent="0.3">
      <c r="A201" s="21" t="s">
        <v>50</v>
      </c>
      <c r="B201" cm="1">
        <f t="array" aca="1" ref="B201" ca="1">INDIRECT("Filmes!B"&amp;(MATCH(A201,Filmes!$A$2:$A$226,0)+1))</f>
        <v>2017</v>
      </c>
      <c r="C201" t="str" cm="1">
        <f t="array" aca="1" ref="C201" ca="1">INDIRECT("Filmes!C"&amp;(MATCH(A201,Filmes!$A$2:$A$226,0)+1))</f>
        <v>12</v>
      </c>
      <c r="D201" cm="1">
        <f t="array" aca="1" ref="D201" ca="1">INDIRECT("Filmes!D"&amp;(MATCH(A201,Filmes!$A$2:$A$226,0)+1))</f>
        <v>0.72</v>
      </c>
      <c r="E201" cm="1">
        <f t="array" aca="1" ref="E201" ca="1">INDIRECT("Filmes!E"&amp;(MATCH(A201,Filmes!$A$2:$A$226,0)+1))</f>
        <v>0.84000000000000008</v>
      </c>
      <c r="F201" cm="1">
        <f t="array" aca="1" ref="F201" ca="1">INDIRECT("Filmes!F"&amp;(MATCH(A201,Filmes!$A$2:$A$226,0)+1))</f>
        <v>149000000</v>
      </c>
      <c r="G201" cm="1">
        <f t="array" aca="1" ref="G201" ca="1">INDIRECT("Filmes!G"&amp;(MATCH(A201,Filmes!$A$2:$A$226,0)+1))</f>
        <v>823970682</v>
      </c>
      <c r="H201" cm="1">
        <f t="array" aca="1" ref="H201" ca="1">INDIRECT("Filmes!H"&amp;(MATCH(A201,Filmes!$A$2:$A$226,0)+1))</f>
        <v>674970682</v>
      </c>
      <c r="I201" cm="1">
        <f t="array" aca="1" ref="I201" ca="1">INDIRECT("Filmes!I"&amp;(MATCH(A201,Filmes!$A$2:$A$226,0)+1))</f>
        <v>5.5300045771812076</v>
      </c>
    </row>
    <row r="202" spans="1:9" x14ac:dyDescent="0.3">
      <c r="A202" s="20" t="s">
        <v>207</v>
      </c>
      <c r="B202" cm="1">
        <f t="array" aca="1" ref="B202" ca="1">INDIRECT("Filmes!B"&amp;(MATCH(A202,Filmes!$A$2:$A$226,0)+1))</f>
        <v>2020</v>
      </c>
      <c r="C202" t="str" cm="1">
        <f t="array" aca="1" ref="C202" ca="1">INDIRECT("Filmes!C"&amp;(MATCH(A202,Filmes!$A$2:$A$226,0)+1))</f>
        <v>12</v>
      </c>
      <c r="D202" cm="1">
        <f t="array" aca="1" ref="D202" ca="1">INDIRECT("Filmes!D"&amp;(MATCH(A202,Filmes!$A$2:$A$226,0)+1))</f>
        <v>0.64</v>
      </c>
      <c r="E202" cm="1">
        <f t="array" aca="1" ref="E202" ca="1">INDIRECT("Filmes!E"&amp;(MATCH(A202,Filmes!$A$2:$A$226,0)+1))</f>
        <v>0.7857142857142857</v>
      </c>
      <c r="F202" cm="1">
        <f t="array" aca="1" ref="F202" ca="1">INDIRECT("Filmes!F"&amp;(MATCH(A202,Filmes!$A$2:$A$226,0)+1))</f>
        <v>200000000</v>
      </c>
      <c r="G202" cm="1">
        <f t="array" aca="1" ref="G202" ca="1">INDIRECT("Filmes!G"&amp;(MATCH(A202,Filmes!$A$2:$A$226,0)+1))</f>
        <v>169601036</v>
      </c>
      <c r="H202" cm="1">
        <f t="array" aca="1" ref="H202" ca="1">INDIRECT("Filmes!H"&amp;(MATCH(A202,Filmes!$A$2:$A$226,0)+1))</f>
        <v>-30398964</v>
      </c>
      <c r="I202" cm="1">
        <f t="array" aca="1" ref="I202" ca="1">INDIRECT("Filmes!I"&amp;(MATCH(A202,Filmes!$A$2:$A$226,0)+1))</f>
        <v>0.84800518000000003</v>
      </c>
    </row>
    <row r="203" spans="1:9" x14ac:dyDescent="0.3">
      <c r="A203" s="21" t="s">
        <v>163</v>
      </c>
      <c r="B203" cm="1">
        <f t="array" aca="1" ref="B203" ca="1">INDIRECT("Filmes!B"&amp;(MATCH(A203,Filmes!$A$2:$A$226,0)+1))</f>
        <v>2014</v>
      </c>
      <c r="C203" t="str" cm="1">
        <f t="array" aca="1" ref="C203" ca="1">INDIRECT("Filmes!C"&amp;(MATCH(A203,Filmes!$A$2:$A$226,0)+1))</f>
        <v>12</v>
      </c>
      <c r="D203" cm="1">
        <f t="array" aca="1" ref="D203" ca="1">INDIRECT("Filmes!D"&amp;(MATCH(A203,Filmes!$A$2:$A$226,0)+1))</f>
        <v>0.73</v>
      </c>
      <c r="E203" cm="1">
        <f t="array" aca="1" ref="E203" ca="1">INDIRECT("Filmes!E"&amp;(MATCH(A203,Filmes!$A$2:$A$226,0)+1))</f>
        <v>0.79000000000000015</v>
      </c>
      <c r="F203" cm="1">
        <f t="array" aca="1" ref="F203" ca="1">INDIRECT("Filmes!F"&amp;(MATCH(A203,Filmes!$A$2:$A$226,0)+1))</f>
        <v>250000000</v>
      </c>
      <c r="G203" cm="1">
        <f t="array" aca="1" ref="G203" ca="1">INDIRECT("Filmes!G"&amp;(MATCH(A203,Filmes!$A$2:$A$226,0)+1))</f>
        <v>956019788</v>
      </c>
      <c r="H203" cm="1">
        <f t="array" aca="1" ref="H203" ca="1">INDIRECT("Filmes!H"&amp;(MATCH(A203,Filmes!$A$2:$A$226,0)+1))</f>
        <v>706019788</v>
      </c>
      <c r="I203" cm="1">
        <f t="array" aca="1" ref="I203" ca="1">INDIRECT("Filmes!I"&amp;(MATCH(A203,Filmes!$A$2:$A$226,0)+1))</f>
        <v>3.8240791519999999</v>
      </c>
    </row>
    <row r="204" spans="1:9" x14ac:dyDescent="0.3">
      <c r="A204" s="20" t="s">
        <v>164</v>
      </c>
      <c r="B204" cm="1">
        <f t="array" aca="1" ref="B204" ca="1">INDIRECT("Filmes!B"&amp;(MATCH(A204,Filmes!$A$2:$A$226,0)+1))</f>
        <v>2001</v>
      </c>
      <c r="C204" t="str" cm="1">
        <f t="array" aca="1" ref="C204" ca="1">INDIRECT("Filmes!C"&amp;(MATCH(A204,Filmes!$A$2:$A$226,0)+1))</f>
        <v>12</v>
      </c>
      <c r="D204" cm="1">
        <f t="array" aca="1" ref="D204" ca="1">INDIRECT("Filmes!D"&amp;(MATCH(A204,Filmes!$A$2:$A$226,0)+1))</f>
        <v>0.84</v>
      </c>
      <c r="E204" cm="1">
        <f t="array" aca="1" ref="E204" ca="1">INDIRECT("Filmes!E"&amp;(MATCH(A204,Filmes!$A$2:$A$226,0)+1))</f>
        <v>0.65</v>
      </c>
      <c r="F204" cm="1">
        <f t="array" aca="1" ref="F204" ca="1">INDIRECT("Filmes!F"&amp;(MATCH(A204,Filmes!$A$2:$A$226,0)+1))</f>
        <v>93000000</v>
      </c>
      <c r="G204" cm="1">
        <f t="array" aca="1" ref="G204" ca="1">INDIRECT("Filmes!G"&amp;(MATCH(A204,Filmes!$A$2:$A$226,0)+1))</f>
        <v>871368364</v>
      </c>
      <c r="H204" cm="1">
        <f t="array" aca="1" ref="H204" ca="1">INDIRECT("Filmes!H"&amp;(MATCH(A204,Filmes!$A$2:$A$226,0)+1))</f>
        <v>778368364</v>
      </c>
      <c r="I204" cm="1">
        <f t="array" aca="1" ref="I204" ca="1">INDIRECT("Filmes!I"&amp;(MATCH(A204,Filmes!$A$2:$A$226,0)+1))</f>
        <v>9.3695523010752684</v>
      </c>
    </row>
    <row r="205" spans="1:9" x14ac:dyDescent="0.3">
      <c r="A205" s="21" t="s">
        <v>223</v>
      </c>
      <c r="B205" cm="1">
        <f t="array" aca="1" ref="B205" ca="1">INDIRECT("Filmes!B"&amp;(MATCH(A205,Filmes!$A$2:$A$226,0)+1))</f>
        <v>2003</v>
      </c>
      <c r="C205" t="str" cm="1">
        <f t="array" aca="1" ref="C205" ca="1">INDIRECT("Filmes!C"&amp;(MATCH(A205,Filmes!$A$2:$A$226,0)+1))</f>
        <v>12</v>
      </c>
      <c r="D205" cm="1">
        <f t="array" aca="1" ref="D205" ca="1">INDIRECT("Filmes!D"&amp;(MATCH(A205,Filmes!$A$2:$A$226,0)+1))</f>
        <v>0.85</v>
      </c>
      <c r="E205" cm="1">
        <f t="array" aca="1" ref="E205" ca="1">INDIRECT("Filmes!E"&amp;(MATCH(A205,Filmes!$A$2:$A$226,0)+1))</f>
        <v>0.73333333333333339</v>
      </c>
      <c r="F205" cm="1">
        <f t="array" aca="1" ref="F205" ca="1">INDIRECT("Filmes!F"&amp;(MATCH(A205,Filmes!$A$2:$A$226,0)+1))</f>
        <v>94000000</v>
      </c>
      <c r="G205" cm="1">
        <f t="array" aca="1" ref="G205" ca="1">INDIRECT("Filmes!G"&amp;(MATCH(A205,Filmes!$A$2:$A$226,0)+1))</f>
        <v>1118888979</v>
      </c>
      <c r="H205" cm="1">
        <f t="array" aca="1" ref="H205" ca="1">INDIRECT("Filmes!H"&amp;(MATCH(A205,Filmes!$A$2:$A$226,0)+1))</f>
        <v>1024888979</v>
      </c>
      <c r="I205" cm="1">
        <f t="array" aca="1" ref="I205" ca="1">INDIRECT("Filmes!I"&amp;(MATCH(A205,Filmes!$A$2:$A$226,0)+1))</f>
        <v>11.903074244680852</v>
      </c>
    </row>
    <row r="206" spans="1:9" x14ac:dyDescent="0.3">
      <c r="A206" s="20" t="s">
        <v>192</v>
      </c>
      <c r="B206" cm="1">
        <f t="array" aca="1" ref="B206" ca="1">INDIRECT("Filmes!B"&amp;(MATCH(A206,Filmes!$A$2:$A$226,0)+1))</f>
        <v>1984</v>
      </c>
      <c r="C206" t="str" cm="1">
        <f t="array" aca="1" ref="C206" ca="1">INDIRECT("Filmes!C"&amp;(MATCH(A206,Filmes!$A$2:$A$226,0)+1))</f>
        <v>L</v>
      </c>
      <c r="D206" cm="1">
        <f t="array" aca="1" ref="D206" ca="1">INDIRECT("Filmes!D"&amp;(MATCH(A206,Filmes!$A$2:$A$226,0)+1))</f>
        <v>0.75</v>
      </c>
      <c r="E206" cm="1">
        <f t="array" aca="1" ref="E206" ca="1">INDIRECT("Filmes!E"&amp;(MATCH(A206,Filmes!$A$2:$A$226,0)+1))</f>
        <v>0.86666666666666659</v>
      </c>
      <c r="F206" cm="1">
        <f t="array" aca="1" ref="F206" ca="1">INDIRECT("Filmes!F"&amp;(MATCH(A206,Filmes!$A$2:$A$226,0)+1))</f>
        <v>30000000</v>
      </c>
      <c r="G206" cm="1">
        <f t="array" aca="1" ref="G206" ca="1">INDIRECT("Filmes!G"&amp;(MATCH(A206,Filmes!$A$2:$A$226,0)+1))</f>
        <v>296187079</v>
      </c>
      <c r="H206" cm="1">
        <f t="array" aca="1" ref="H206" ca="1">INDIRECT("Filmes!H"&amp;(MATCH(A206,Filmes!$A$2:$A$226,0)+1))</f>
        <v>266187079</v>
      </c>
      <c r="I206" cm="1">
        <f t="array" aca="1" ref="I206" ca="1">INDIRECT("Filmes!I"&amp;(MATCH(A206,Filmes!$A$2:$A$226,0)+1))</f>
        <v>9.8729026333333341</v>
      </c>
    </row>
    <row r="207" spans="1:9" x14ac:dyDescent="0.3">
      <c r="A207" s="21" t="s">
        <v>178</v>
      </c>
      <c r="B207" cm="1">
        <f t="array" aca="1" ref="B207" ca="1">INDIRECT("Filmes!B"&amp;(MATCH(A207,Filmes!$A$2:$A$226,0)+1))</f>
        <v>2003</v>
      </c>
      <c r="C207" t="str" cm="1">
        <f t="array" aca="1" ref="C207" ca="1">INDIRECT("Filmes!C"&amp;(MATCH(A207,Filmes!$A$2:$A$226,0)+1))</f>
        <v>14</v>
      </c>
      <c r="D207" cm="1">
        <f t="array" aca="1" ref="D207" ca="1">INDIRECT("Filmes!D"&amp;(MATCH(A207,Filmes!$A$2:$A$226,0)+1))</f>
        <v>0.78</v>
      </c>
      <c r="E207" cm="1">
        <f t="array" aca="1" ref="E207" ca="1">INDIRECT("Filmes!E"&amp;(MATCH(A207,Filmes!$A$2:$A$226,0)+1))</f>
        <v>0.7</v>
      </c>
      <c r="F207" cm="1">
        <f t="array" aca="1" ref="F207" ca="1">INDIRECT("Filmes!F"&amp;(MATCH(A207,Filmes!$A$2:$A$226,0)+1))</f>
        <v>140000000</v>
      </c>
      <c r="G207" cm="1">
        <f t="array" aca="1" ref="G207" ca="1">INDIRECT("Filmes!G"&amp;(MATCH(A207,Filmes!$A$2:$A$226,0)+1))</f>
        <v>655011224</v>
      </c>
      <c r="H207" cm="1">
        <f t="array" aca="1" ref="H207" ca="1">INDIRECT("Filmes!H"&amp;(MATCH(A207,Filmes!$A$2:$A$226,0)+1))</f>
        <v>515011224</v>
      </c>
      <c r="I207" cm="1">
        <f t="array" aca="1" ref="I207" ca="1">INDIRECT("Filmes!I"&amp;(MATCH(A207,Filmes!$A$2:$A$226,0)+1))</f>
        <v>4.6786516000000002</v>
      </c>
    </row>
    <row r="208" spans="1:9" x14ac:dyDescent="0.3">
      <c r="A208" s="20" t="s">
        <v>236</v>
      </c>
      <c r="B208" cm="1">
        <f t="array" aca="1" ref="B208" ca="1">INDIRECT("Filmes!B"&amp;(MATCH(A208,Filmes!$A$2:$A$226,0)+1))</f>
        <v>2006</v>
      </c>
      <c r="C208" t="str" cm="1">
        <f t="array" aca="1" ref="C208" ca="1">INDIRECT("Filmes!C"&amp;(MATCH(A208,Filmes!$A$2:$A$226,0)+1))</f>
        <v>12</v>
      </c>
      <c r="D208" cm="1">
        <f t="array" aca="1" ref="D208" ca="1">INDIRECT("Filmes!D"&amp;(MATCH(A208,Filmes!$A$2:$A$226,0)+1))</f>
        <v>0.74</v>
      </c>
      <c r="E208" cm="1">
        <f t="array" aca="1" ref="E208" ca="1">INDIRECT("Filmes!E"&amp;(MATCH(A208,Filmes!$A$2:$A$226,0)+1))</f>
        <v>0.8</v>
      </c>
      <c r="F208" cm="1">
        <f t="array" aca="1" ref="F208" ca="1">INDIRECT("Filmes!F"&amp;(MATCH(A208,Filmes!$A$2:$A$226,0)+1))</f>
        <v>200000000</v>
      </c>
      <c r="G208" cm="1">
        <f t="array" aca="1" ref="G208" ca="1">INDIRECT("Filmes!G"&amp;(MATCH(A208,Filmes!$A$2:$A$226,0)+1))</f>
        <v>1065700000</v>
      </c>
      <c r="H208" cm="1">
        <f t="array" aca="1" ref="H208" ca="1">INDIRECT("Filmes!H"&amp;(MATCH(A208,Filmes!$A$2:$A$226,0)+1))</f>
        <v>865700000</v>
      </c>
      <c r="I208" cm="1">
        <f t="array" aca="1" ref="I208" ca="1">INDIRECT("Filmes!I"&amp;(MATCH(A208,Filmes!$A$2:$A$226,0)+1))</f>
        <v>5.3285</v>
      </c>
    </row>
    <row r="209" spans="1:14" x14ac:dyDescent="0.3">
      <c r="A209" s="21" t="s">
        <v>63</v>
      </c>
      <c r="B209" cm="1">
        <f t="array" aca="1" ref="B209" ca="1">INDIRECT("Filmes!B"&amp;(MATCH(A209,Filmes!$A$2:$A$226,0)+1))</f>
        <v>2022</v>
      </c>
      <c r="C209" t="str" cm="1">
        <f t="array" aca="1" ref="C209" ca="1">INDIRECT("Filmes!C"&amp;(MATCH(A209,Filmes!$A$2:$A$226,0)+1))</f>
        <v>L</v>
      </c>
      <c r="D209" cm="1">
        <f t="array" aca="1" ref="D209" ca="1">INDIRECT("Filmes!D"&amp;(MATCH(A209,Filmes!$A$2:$A$226,0)+1))</f>
        <v>0.74</v>
      </c>
      <c r="E209" cm="1">
        <f t="array" aca="1" ref="E209" ca="1">INDIRECT("Filmes!E"&amp;(MATCH(A209,Filmes!$A$2:$A$226,0)+1))</f>
        <v>0.7</v>
      </c>
      <c r="F209" cm="1">
        <f t="array" aca="1" ref="F209" ca="1">INDIRECT("Filmes!F"&amp;(MATCH(A209,Filmes!$A$2:$A$226,0)+1))</f>
        <v>175000000</v>
      </c>
      <c r="G209" cm="1">
        <f t="array" aca="1" ref="G209" ca="1">INDIRECT("Filmes!G"&amp;(MATCH(A209,Filmes!$A$2:$A$226,0)+1))</f>
        <v>21328962</v>
      </c>
      <c r="H209" cm="1">
        <f t="array" aca="1" ref="H209" ca="1">INDIRECT("Filmes!H"&amp;(MATCH(A209,Filmes!$A$2:$A$226,0)+1))</f>
        <v>-153671038</v>
      </c>
      <c r="I209" cm="1">
        <f t="array" aca="1" ref="I209" ca="1">INDIRECT("Filmes!I"&amp;(MATCH(A209,Filmes!$A$2:$A$226,0)+1))</f>
        <v>0.12187978285714286</v>
      </c>
    </row>
    <row r="210" spans="1:14" x14ac:dyDescent="0.3">
      <c r="A210" s="20" t="s">
        <v>202</v>
      </c>
      <c r="B210" cm="1">
        <f t="array" aca="1" ref="B210" ca="1">INDIRECT("Filmes!B"&amp;(MATCH(A210,Filmes!$A$2:$A$226,0)+1))</f>
        <v>2019</v>
      </c>
      <c r="C210" t="str" cm="1">
        <f t="array" aca="1" ref="C210" ca="1">INDIRECT("Filmes!C"&amp;(MATCH(A210,Filmes!$A$2:$A$226,0)+1))</f>
        <v>12</v>
      </c>
      <c r="D210" cm="1">
        <f t="array" aca="1" ref="D210" ca="1">INDIRECT("Filmes!D"&amp;(MATCH(A210,Filmes!$A$2:$A$226,0)+1))</f>
        <v>0.7</v>
      </c>
      <c r="E210" cm="1">
        <f t="array" aca="1" ref="E210" ca="1">INDIRECT("Filmes!E"&amp;(MATCH(A210,Filmes!$A$2:$A$226,0)+1))</f>
        <v>0.76500000000000001</v>
      </c>
      <c r="F210" cm="1">
        <f t="array" aca="1" ref="F210" ca="1">INDIRECT("Filmes!F"&amp;(MATCH(A210,Filmes!$A$2:$A$226,0)+1))</f>
        <v>80000000</v>
      </c>
      <c r="G210" cm="1">
        <f t="array" aca="1" ref="G210" ca="1">INDIRECT("Filmes!G"&amp;(MATCH(A210,Filmes!$A$2:$A$226,0)+1))</f>
        <v>367799011</v>
      </c>
      <c r="H210" cm="1">
        <f t="array" aca="1" ref="H210" ca="1">INDIRECT("Filmes!H"&amp;(MATCH(A210,Filmes!$A$2:$A$226,0)+1))</f>
        <v>287799011</v>
      </c>
      <c r="I210" cm="1">
        <f t="array" aca="1" ref="I210" ca="1">INDIRECT("Filmes!I"&amp;(MATCH(A210,Filmes!$A$2:$A$226,0)+1))</f>
        <v>4.5974876374999996</v>
      </c>
    </row>
    <row r="211" spans="1:14" x14ac:dyDescent="0.3">
      <c r="A211" s="21" t="s">
        <v>125</v>
      </c>
      <c r="B211" cm="1">
        <f t="array" aca="1" ref="B211" ca="1">INDIRECT("Filmes!B"&amp;(MATCH(A211,Filmes!$A$2:$A$226,0)+1))</f>
        <v>2001</v>
      </c>
      <c r="C211" t="str" cm="1">
        <f t="array" aca="1" ref="C211" ca="1">INDIRECT("Filmes!C"&amp;(MATCH(A211,Filmes!$A$2:$A$226,0)+1))</f>
        <v>L</v>
      </c>
      <c r="D211" cm="1">
        <f t="array" aca="1" ref="D211" ca="1">INDIRECT("Filmes!D"&amp;(MATCH(A211,Filmes!$A$2:$A$226,0)+1))</f>
        <v>0.77</v>
      </c>
      <c r="E211" cm="1">
        <f t="array" aca="1" ref="E211" ca="1">INDIRECT("Filmes!E"&amp;(MATCH(A211,Filmes!$A$2:$A$226,0)+1))</f>
        <v>0.82000000000000006</v>
      </c>
      <c r="F211" cm="1">
        <f t="array" aca="1" ref="F211" ca="1">INDIRECT("Filmes!F"&amp;(MATCH(A211,Filmes!$A$2:$A$226,0)+1))</f>
        <v>60000000</v>
      </c>
      <c r="G211" cm="1">
        <f t="array" aca="1" ref="G211" ca="1">INDIRECT("Filmes!G"&amp;(MATCH(A211,Filmes!$A$2:$A$226,0)+1))</f>
        <v>488628188</v>
      </c>
      <c r="H211" cm="1">
        <f t="array" aca="1" ref="H211" ca="1">INDIRECT("Filmes!H"&amp;(MATCH(A211,Filmes!$A$2:$A$226,0)+1))</f>
        <v>428628188</v>
      </c>
      <c r="I211" cm="1">
        <f t="array" aca="1" ref="I211" ca="1">INDIRECT("Filmes!I"&amp;(MATCH(A211,Filmes!$A$2:$A$226,0)+1))</f>
        <v>8.1438031333333338</v>
      </c>
    </row>
    <row r="212" spans="1:14" x14ac:dyDescent="0.3">
      <c r="A212" s="20" t="s">
        <v>186</v>
      </c>
      <c r="B212" cm="1">
        <f t="array" aca="1" ref="B212" ca="1">INDIRECT("Filmes!B"&amp;(MATCH(A212,Filmes!$A$2:$A$226,0)+1))</f>
        <v>2004</v>
      </c>
      <c r="C212" t="str" cm="1">
        <f t="array" aca="1" ref="C212" ca="1">INDIRECT("Filmes!C"&amp;(MATCH(A212,Filmes!$A$2:$A$226,0)+1))</f>
        <v>L</v>
      </c>
      <c r="D212" cm="1">
        <f t="array" aca="1" ref="D212" ca="1">INDIRECT("Filmes!D"&amp;(MATCH(A212,Filmes!$A$2:$A$226,0)+1))</f>
        <v>0.73</v>
      </c>
      <c r="E212" cm="1">
        <f t="array" aca="1" ref="E212" ca="1">INDIRECT("Filmes!E"&amp;(MATCH(A212,Filmes!$A$2:$A$226,0)+1))</f>
        <v>0.69500000000000006</v>
      </c>
      <c r="F212" cm="1">
        <f t="array" aca="1" ref="F212" ca="1">INDIRECT("Filmes!F"&amp;(MATCH(A212,Filmes!$A$2:$A$226,0)+1))</f>
        <v>150000000</v>
      </c>
      <c r="G212" cm="1">
        <f t="array" aca="1" ref="G212" ca="1">INDIRECT("Filmes!G"&amp;(MATCH(A212,Filmes!$A$2:$A$226,0)+1))</f>
        <v>932396221</v>
      </c>
      <c r="H212" cm="1">
        <f t="array" aca="1" ref="H212" ca="1">INDIRECT("Filmes!H"&amp;(MATCH(A212,Filmes!$A$2:$A$226,0)+1))</f>
        <v>782396221</v>
      </c>
      <c r="I212" cm="1">
        <f t="array" aca="1" ref="I212" ca="1">INDIRECT("Filmes!I"&amp;(MATCH(A212,Filmes!$A$2:$A$226,0)+1))</f>
        <v>6.2159748066666669</v>
      </c>
    </row>
    <row r="213" spans="1:14" x14ac:dyDescent="0.3">
      <c r="A213" s="21" t="s">
        <v>57</v>
      </c>
      <c r="B213" cm="1">
        <f t="array" aca="1" ref="B213" ca="1">INDIRECT("Filmes!B"&amp;(MATCH(A213,Filmes!$A$2:$A$226,0)+1))</f>
        <v>2023</v>
      </c>
      <c r="C213" t="str" cm="1">
        <f t="array" aca="1" ref="C213" ca="1">INDIRECT("Filmes!C"&amp;(MATCH(A213,Filmes!$A$2:$A$226,0)+1))</f>
        <v>L</v>
      </c>
      <c r="D213" cm="1">
        <f t="array" aca="1" ref="D213" ca="1">INDIRECT("Filmes!D"&amp;(MATCH(A213,Filmes!$A$2:$A$226,0)+1))</f>
        <v>0.77</v>
      </c>
      <c r="E213" cm="1">
        <f t="array" aca="1" ref="E213" ca="1">INDIRECT("Filmes!E"&amp;(MATCH(A213,Filmes!$A$2:$A$226,0)+1))</f>
        <v>0.75</v>
      </c>
      <c r="F213" cm="1">
        <f t="array" aca="1" ref="F213" ca="1">INDIRECT("Filmes!F"&amp;(MATCH(A213,Filmes!$A$2:$A$226,0)+1))</f>
        <v>100000000</v>
      </c>
      <c r="G213" cm="1">
        <f t="array" aca="1" ref="G213" ca="1">INDIRECT("Filmes!G"&amp;(MATCH(A213,Filmes!$A$2:$A$226,0)+1))</f>
        <v>1362000000</v>
      </c>
      <c r="H213" cm="1">
        <f t="array" aca="1" ref="H213" ca="1">INDIRECT("Filmes!H"&amp;(MATCH(A213,Filmes!$A$2:$A$226,0)+1))</f>
        <v>1262000000</v>
      </c>
      <c r="I213" cm="1">
        <f t="array" aca="1" ref="I213" ca="1">INDIRECT("Filmes!I"&amp;(MATCH(A213,Filmes!$A$2:$A$226,0)+1))</f>
        <v>13.62</v>
      </c>
    </row>
    <row r="214" spans="1:14" x14ac:dyDescent="0.3">
      <c r="A214" s="20" t="s">
        <v>217</v>
      </c>
      <c r="B214" cm="1">
        <f t="array" aca="1" ref="B214" ca="1">INDIRECT("Filmes!B"&amp;(MATCH(A214,Filmes!$A$2:$A$226,0)+1))</f>
        <v>2022</v>
      </c>
      <c r="C214" t="str" cm="1">
        <f t="array" aca="1" ref="C214" ca="1">INDIRECT("Filmes!C"&amp;(MATCH(A214,Filmes!$A$2:$A$226,0)+1))</f>
        <v>14</v>
      </c>
      <c r="D214" cm="1">
        <f t="array" aca="1" ref="D214" ca="1">INDIRECT("Filmes!D"&amp;(MATCH(A214,Filmes!$A$2:$A$226,0)+1))</f>
        <v>0.65</v>
      </c>
      <c r="E214" cm="1">
        <f t="array" aca="1" ref="E214" ca="1">INDIRECT("Filmes!E"&amp;(MATCH(A214,Filmes!$A$2:$A$226,0)+1))</f>
        <v>0.7</v>
      </c>
      <c r="F214" cm="1">
        <f t="array" aca="1" ref="F214" ca="1">INDIRECT("Filmes!F"&amp;(MATCH(A214,Filmes!$A$2:$A$226,0)+1))</f>
        <v>250000000</v>
      </c>
      <c r="G214" cm="1">
        <f t="array" aca="1" ref="G214" ca="1">INDIRECT("Filmes!G"&amp;(MATCH(A214,Filmes!$A$2:$A$226,0)+1))</f>
        <v>760900000</v>
      </c>
      <c r="H214" cm="1">
        <f t="array" aca="1" ref="H214" ca="1">INDIRECT("Filmes!H"&amp;(MATCH(A214,Filmes!$A$2:$A$226,0)+1))</f>
        <v>510900000</v>
      </c>
      <c r="I214" cm="1">
        <f t="array" aca="1" ref="I214" ca="1">INDIRECT("Filmes!I"&amp;(MATCH(A214,Filmes!$A$2:$A$226,0)+1))</f>
        <v>3.0436000000000001</v>
      </c>
    </row>
    <row r="215" spans="1:14" x14ac:dyDescent="0.3">
      <c r="A215" s="21" t="s">
        <v>55</v>
      </c>
      <c r="B215" cm="1">
        <f t="array" aca="1" ref="B215" ca="1">INDIRECT("Filmes!B"&amp;(MATCH(A215,Filmes!$A$2:$A$226,0)+1))</f>
        <v>2023</v>
      </c>
      <c r="C215" t="str" cm="1">
        <f t="array" aca="1" ref="C215" ca="1">INDIRECT("Filmes!C"&amp;(MATCH(A215,Filmes!$A$2:$A$226,0)+1))</f>
        <v>L</v>
      </c>
      <c r="D215" cm="1">
        <f t="array" aca="1" ref="D215" ca="1">INDIRECT("Filmes!D"&amp;(MATCH(A215,Filmes!$A$2:$A$226,0)+1))</f>
        <v>0.64</v>
      </c>
      <c r="E215" cm="1">
        <f t="array" aca="1" ref="E215" ca="1">INDIRECT("Filmes!E"&amp;(MATCH(A215,Filmes!$A$2:$A$226,0)+1))</f>
        <v>0.75</v>
      </c>
      <c r="F215" cm="1">
        <f t="array" aca="1" ref="F215" ca="1">INDIRECT("Filmes!F"&amp;(MATCH(A215,Filmes!$A$2:$A$226,0)+1))</f>
        <v>175000000</v>
      </c>
      <c r="G215" cm="1">
        <f t="array" aca="1" ref="G215" ca="1">INDIRECT("Filmes!G"&amp;(MATCH(A215,Filmes!$A$2:$A$226,0)+1))</f>
        <v>254997360</v>
      </c>
      <c r="H215" cm="1">
        <f t="array" aca="1" ref="H215" ca="1">INDIRECT("Filmes!H"&amp;(MATCH(A215,Filmes!$A$2:$A$226,0)+1))</f>
        <v>79997360</v>
      </c>
      <c r="I215" cm="1">
        <f t="array" aca="1" ref="I215" ca="1">INDIRECT("Filmes!I"&amp;(MATCH(A215,Filmes!$A$2:$A$226,0)+1))</f>
        <v>1.4571277714285715</v>
      </c>
    </row>
    <row r="216" spans="1:14" x14ac:dyDescent="0.3">
      <c r="A216" s="20" t="s">
        <v>59</v>
      </c>
      <c r="B216" cm="1">
        <f t="array" aca="1" ref="B216" ca="1">INDIRECT("Filmes!B"&amp;(MATCH(A216,Filmes!$A$2:$A$226,0)+1))</f>
        <v>2023</v>
      </c>
      <c r="C216" t="str" cm="1">
        <f t="array" aca="1" ref="C216" ca="1">INDIRECT("Filmes!C"&amp;(MATCH(A216,Filmes!$A$2:$A$226,0)+1))</f>
        <v>10</v>
      </c>
      <c r="D216" cm="1">
        <f t="array" aca="1" ref="D216" ca="1">INDIRECT("Filmes!D"&amp;(MATCH(A216,Filmes!$A$2:$A$226,0)+1))</f>
        <v>0.72</v>
      </c>
      <c r="E216" cm="1">
        <f t="array" aca="1" ref="E216" ca="1">INDIRECT("Filmes!E"&amp;(MATCH(A216,Filmes!$A$2:$A$226,0)+1))</f>
        <v>0.6166666666666667</v>
      </c>
      <c r="F216" cm="1">
        <f t="array" aca="1" ref="F216" ca="1">INDIRECT("Filmes!F"&amp;(MATCH(A216,Filmes!$A$2:$A$226,0)+1))</f>
        <v>125000000</v>
      </c>
      <c r="G216" cm="1">
        <f t="array" aca="1" ref="G216" ca="1">INDIRECT("Filmes!G"&amp;(MATCH(A216,Filmes!$A$2:$A$226,0)+1))</f>
        <v>632302312</v>
      </c>
      <c r="H216" cm="1">
        <f t="array" aca="1" ref="H216" ca="1">INDIRECT("Filmes!H"&amp;(MATCH(A216,Filmes!$A$2:$A$226,0)+1))</f>
        <v>507302312</v>
      </c>
      <c r="I216" cm="1">
        <f t="array" aca="1" ref="I216" ca="1">INDIRECT("Filmes!I"&amp;(MATCH(A216,Filmes!$A$2:$A$226,0)+1))</f>
        <v>5.0584184959999998</v>
      </c>
    </row>
    <row r="217" spans="1:14" x14ac:dyDescent="0.3">
      <c r="B217" t="e" cm="1">
        <f t="array" aca="1" ref="B217" ca="1">INDIRECT("Filmes!B"&amp;(MATCH(A217,Filmes!$A$2:$A$226,0)+1))</f>
        <v>#N/A</v>
      </c>
      <c r="C217" t="e" cm="1">
        <f t="array" aca="1" ref="C217" ca="1">INDIRECT("Filmes!C"&amp;(MATCH(A217,Filmes!$A$2:$A$226,0)+1))</f>
        <v>#N/A</v>
      </c>
      <c r="D217" t="e" cm="1">
        <f t="array" aca="1" ref="D217" ca="1">INDIRECT("Filmes!D"&amp;(MATCH(A217,Filmes!$A$2:$A$226,0)+1))</f>
        <v>#N/A</v>
      </c>
      <c r="E217" t="e" cm="1">
        <f t="array" aca="1" ref="E217" ca="1">INDIRECT("Filmes!E"&amp;(MATCH(A217,Filmes!$A$2:$A$226,0)+1))</f>
        <v>#N/A</v>
      </c>
      <c r="F217" t="e" cm="1">
        <f t="array" aca="1" ref="F217" ca="1">INDIRECT("Filmes!F"&amp;(MATCH(A217,Filmes!$A$2:$A$226,0)+1))</f>
        <v>#N/A</v>
      </c>
      <c r="G217" t="e" cm="1">
        <f t="array" aca="1" ref="G217" ca="1">INDIRECT("Filmes!G"&amp;(MATCH(A217,Filmes!$A$2:$A$226,0)+1))</f>
        <v>#N/A</v>
      </c>
      <c r="H217" t="e" cm="1">
        <f t="array" aca="1" ref="H217" ca="1">INDIRECT("Filmes!H"&amp;(MATCH(A217,Filmes!$A$2:$A$226,0)+1))</f>
        <v>#N/A</v>
      </c>
      <c r="I217" t="e" cm="1">
        <f t="array" aca="1" ref="I217" ca="1">INDIRECT("Filmes!I"&amp;(MATCH(A217,Filmes!$A$2:$A$226,0)+1))</f>
        <v>#N/A</v>
      </c>
    </row>
    <row r="218" spans="1:14" x14ac:dyDescent="0.3">
      <c r="A218" s="19" t="s">
        <v>249</v>
      </c>
      <c r="B218" s="13" t="s">
        <v>1</v>
      </c>
      <c r="C218" s="13" t="s">
        <v>3</v>
      </c>
      <c r="D218" s="25" t="s">
        <v>2</v>
      </c>
      <c r="E218" s="13" t="s">
        <v>1645</v>
      </c>
      <c r="F218" s="26" t="s">
        <v>4</v>
      </c>
      <c r="G218" s="26" t="s">
        <v>5</v>
      </c>
      <c r="H218" s="13" t="s">
        <v>1646</v>
      </c>
      <c r="I218" s="27" t="s">
        <v>1647</v>
      </c>
      <c r="J218">
        <f ca="1">AVERAGE(I219:I247)</f>
        <v>5.3502180025014194</v>
      </c>
      <c r="K218">
        <f ca="1">AVERAGE(D219:D247)</f>
        <v>0.73827586206896556</v>
      </c>
      <c r="L218">
        <f ca="1">AVERAGE(E219:E247)</f>
        <v>0.75807115489874111</v>
      </c>
      <c r="M218">
        <f ca="1">AVERAGE(F219:F247)</f>
        <v>66006896.551724136</v>
      </c>
      <c r="N218">
        <f ca="1">AVERAGE(G219:G247)</f>
        <v>255287623.24137932</v>
      </c>
    </row>
    <row r="219" spans="1:14" x14ac:dyDescent="0.3">
      <c r="A219" s="20" t="s">
        <v>31</v>
      </c>
      <c r="B219" cm="1">
        <f t="array" aca="1" ref="B219" ca="1">INDIRECT("Filmes!B"&amp;(MATCH(A219,Filmes!$A$2:$A$226,0)+1))</f>
        <v>2024</v>
      </c>
      <c r="C219" t="str" cm="1">
        <f t="array" aca="1" ref="C219" ca="1">INDIRECT("Filmes!C"&amp;(MATCH(A219,Filmes!$A$2:$A$226,0)+1))</f>
        <v>14</v>
      </c>
      <c r="D219" cm="1">
        <f t="array" aca="1" ref="D219" ca="1">INDIRECT("Filmes!D"&amp;(MATCH(A219,Filmes!$A$2:$A$226,0)+1))</f>
        <v>0.71</v>
      </c>
      <c r="E219" cm="1">
        <f t="array" aca="1" ref="E219" ca="1">INDIRECT("Filmes!E"&amp;(MATCH(A219,Filmes!$A$2:$A$226,0)+1))</f>
        <v>0.70499999999999996</v>
      </c>
      <c r="F219" cm="1">
        <f t="array" aca="1" ref="F219" ca="1">INDIRECT("Filmes!F"&amp;(MATCH(A219,Filmes!$A$2:$A$226,0)+1))</f>
        <v>8800000</v>
      </c>
      <c r="G219" cm="1">
        <f t="array" aca="1" ref="G219" ca="1">INDIRECT("Filmes!G"&amp;(MATCH(A219,Filmes!$A$2:$A$226,0)+1))</f>
        <v>1892717</v>
      </c>
      <c r="H219" cm="1">
        <f t="array" aca="1" ref="H219" ca="1">INDIRECT("Filmes!H"&amp;(MATCH(A219,Filmes!$A$2:$A$226,0)+1))</f>
        <v>-6907283</v>
      </c>
      <c r="I219" cm="1">
        <f t="array" aca="1" ref="I219" ca="1">INDIRECT("Filmes!I"&amp;(MATCH(A219,Filmes!$A$2:$A$226,0)+1))</f>
        <v>0.21508147727272728</v>
      </c>
    </row>
    <row r="220" spans="1:14" x14ac:dyDescent="0.3">
      <c r="A220" s="21" t="s">
        <v>200</v>
      </c>
      <c r="B220" cm="1">
        <f t="array" aca="1" ref="B220" ca="1">INDIRECT("Filmes!B"&amp;(MATCH(A220,Filmes!$A$2:$A$226,0)+1))</f>
        <v>2023</v>
      </c>
      <c r="C220" t="str" cm="1">
        <f t="array" aca="1" ref="C220" ca="1">INDIRECT("Filmes!C"&amp;(MATCH(A220,Filmes!$A$2:$A$226,0)+1))</f>
        <v>14</v>
      </c>
      <c r="D220" cm="1">
        <f t="array" aca="1" ref="D220" ca="1">INDIRECT("Filmes!D"&amp;(MATCH(A220,Filmes!$A$2:$A$226,0)+1))</f>
        <v>0.75</v>
      </c>
      <c r="E220" cm="1">
        <f t="array" aca="1" ref="E220" ca="1">INDIRECT("Filmes!E"&amp;(MATCH(A220,Filmes!$A$2:$A$226,0)+1))</f>
        <v>0.72499999999999987</v>
      </c>
      <c r="F220" cm="1">
        <f t="array" aca="1" ref="F220" ca="1">INDIRECT("Filmes!F"&amp;(MATCH(A220,Filmes!$A$2:$A$226,0)+1))</f>
        <v>200000000</v>
      </c>
      <c r="G220" cm="1">
        <f t="array" aca="1" ref="G220" ca="1">INDIRECT("Filmes!G"&amp;(MATCH(A220,Filmes!$A$2:$A$226,0)+1))</f>
        <v>156922344</v>
      </c>
      <c r="H220" cm="1">
        <f t="array" aca="1" ref="H220" ca="1">INDIRECT("Filmes!H"&amp;(MATCH(A220,Filmes!$A$2:$A$226,0)+1))</f>
        <v>-43077656</v>
      </c>
      <c r="I220" cm="1">
        <f t="array" aca="1" ref="I220" ca="1">INDIRECT("Filmes!I"&amp;(MATCH(A220,Filmes!$A$2:$A$226,0)+1))</f>
        <v>0.78461172000000001</v>
      </c>
    </row>
    <row r="221" spans="1:14" x14ac:dyDescent="0.3">
      <c r="A221" s="20" t="s">
        <v>24</v>
      </c>
      <c r="B221" cm="1">
        <f t="array" aca="1" ref="B221" ca="1">INDIRECT("Filmes!B"&amp;(MATCH(A221,Filmes!$A$2:$A$226,0)+1))</f>
        <v>2020</v>
      </c>
      <c r="C221" t="str" cm="1">
        <f t="array" aca="1" ref="C221" ca="1">INDIRECT("Filmes!C"&amp;(MATCH(A221,Filmes!$A$2:$A$226,0)+1))</f>
        <v>16</v>
      </c>
      <c r="D221" cm="1">
        <f t="array" aca="1" ref="D221" ca="1">INDIRECT("Filmes!D"&amp;(MATCH(A221,Filmes!$A$2:$A$226,0)+1))</f>
        <v>0.71</v>
      </c>
      <c r="E221" cm="1">
        <f t="array" aca="1" ref="E221" ca="1">INDIRECT("Filmes!E"&amp;(MATCH(A221,Filmes!$A$2:$A$226,0)+1))</f>
        <v>0.71</v>
      </c>
      <c r="F221" cm="1">
        <f t="array" aca="1" ref="F221" ca="1">INDIRECT("Filmes!F"&amp;(MATCH(A221,Filmes!$A$2:$A$226,0)+1))</f>
        <v>90000000</v>
      </c>
      <c r="G221" cm="1">
        <f t="array" aca="1" ref="G221" ca="1">INDIRECT("Filmes!G"&amp;(MATCH(A221,Filmes!$A$2:$A$226,0)+1))</f>
        <v>426505244</v>
      </c>
      <c r="H221" cm="1">
        <f t="array" aca="1" ref="H221" ca="1">INDIRECT("Filmes!H"&amp;(MATCH(A221,Filmes!$A$2:$A$226,0)+1))</f>
        <v>336505244</v>
      </c>
      <c r="I221" cm="1">
        <f t="array" aca="1" ref="I221" ca="1">INDIRECT("Filmes!I"&amp;(MATCH(A221,Filmes!$A$2:$A$226,0)+1))</f>
        <v>4.7389471555555556</v>
      </c>
    </row>
    <row r="222" spans="1:14" x14ac:dyDescent="0.3">
      <c r="A222" s="21" t="s">
        <v>11</v>
      </c>
      <c r="B222" cm="1">
        <f t="array" aca="1" ref="B222" ca="1">INDIRECT("Filmes!B"&amp;(MATCH(A222,Filmes!$A$2:$A$226,0)+1))</f>
        <v>2024</v>
      </c>
      <c r="C222" t="str" cm="1">
        <f t="array" aca="1" ref="C222" ca="1">INDIRECT("Filmes!C"&amp;(MATCH(A222,Filmes!$A$2:$A$226,0)+1))</f>
        <v>R</v>
      </c>
      <c r="D222" cm="1">
        <f t="array" aca="1" ref="D222" ca="1">INDIRECT("Filmes!D"&amp;(MATCH(A222,Filmes!$A$2:$A$226,0)+1))</f>
        <v>0.71</v>
      </c>
      <c r="E222" cm="1">
        <f t="array" aca="1" ref="E222" ca="1">INDIRECT("Filmes!E"&amp;(MATCH(A222,Filmes!$A$2:$A$226,0)+1))</f>
        <v>0.83333333333333337</v>
      </c>
      <c r="F222" cm="1">
        <f t="array" aca="1" ref="F222" ca="1">INDIRECT("Filmes!F"&amp;(MATCH(A222,Filmes!$A$2:$A$226,0)+1))</f>
        <v>100000000</v>
      </c>
      <c r="G222" cm="1">
        <f t="array" aca="1" ref="G222" ca="1">INDIRECT("Filmes!G"&amp;(MATCH(A222,Filmes!$A$2:$A$226,0)+1))</f>
        <v>235872081</v>
      </c>
      <c r="H222" cm="1">
        <f t="array" aca="1" ref="H222" ca="1">INDIRECT("Filmes!H"&amp;(MATCH(A222,Filmes!$A$2:$A$226,0)+1))</f>
        <v>135872081</v>
      </c>
      <c r="I222" cm="1">
        <f t="array" aca="1" ref="I222" ca="1">INDIRECT("Filmes!I"&amp;(MATCH(A222,Filmes!$A$2:$A$226,0)+1))</f>
        <v>2.3587208099999999</v>
      </c>
    </row>
    <row r="223" spans="1:14" x14ac:dyDescent="0.3">
      <c r="A223" s="20" t="s">
        <v>40</v>
      </c>
      <c r="B223" cm="1">
        <f t="array" aca="1" ref="B223" ca="1">INDIRECT("Filmes!B"&amp;(MATCH(A223,Filmes!$A$2:$A$226,0)+1))</f>
        <v>2022</v>
      </c>
      <c r="C223" t="str" cm="1">
        <f t="array" aca="1" ref="C223" ca="1">INDIRECT("Filmes!C"&amp;(MATCH(A223,Filmes!$A$2:$A$226,0)+1))</f>
        <v>14</v>
      </c>
      <c r="D223" cm="1">
        <f t="array" aca="1" ref="D223" ca="1">INDIRECT("Filmes!D"&amp;(MATCH(A223,Filmes!$A$2:$A$226,0)+1))</f>
        <v>0.77</v>
      </c>
      <c r="E223" cm="1">
        <f t="array" aca="1" ref="E223" ca="1">INDIRECT("Filmes!E"&amp;(MATCH(A223,Filmes!$A$2:$A$226,0)+1))</f>
        <v>0.73000000000000009</v>
      </c>
      <c r="F223" cm="1">
        <f t="array" aca="1" ref="F223" ca="1">INDIRECT("Filmes!F"&amp;(MATCH(A223,Filmes!$A$2:$A$226,0)+1))</f>
        <v>185000000</v>
      </c>
      <c r="G223" cm="1">
        <f t="array" aca="1" ref="G223" ca="1">INDIRECT("Filmes!G"&amp;(MATCH(A223,Filmes!$A$2:$A$226,0)+1))</f>
        <v>771000000</v>
      </c>
      <c r="H223" cm="1">
        <f t="array" aca="1" ref="H223" ca="1">INDIRECT("Filmes!H"&amp;(MATCH(A223,Filmes!$A$2:$A$226,0)+1))</f>
        <v>586000000</v>
      </c>
      <c r="I223" cm="1">
        <f t="array" aca="1" ref="I223" ca="1">INDIRECT("Filmes!I"&amp;(MATCH(A223,Filmes!$A$2:$A$226,0)+1))</f>
        <v>4.1675675675675672</v>
      </c>
    </row>
    <row r="224" spans="1:14" x14ac:dyDescent="0.3">
      <c r="A224" s="21" t="s">
        <v>117</v>
      </c>
      <c r="B224" cm="1">
        <f t="array" aca="1" ref="B224" ca="1">INDIRECT("Filmes!B"&amp;(MATCH(A224,Filmes!$A$2:$A$226,0)+1))</f>
        <v>2017</v>
      </c>
      <c r="C224" t="str" cm="1">
        <f t="array" aca="1" ref="C224" ca="1">INDIRECT("Filmes!C"&amp;(MATCH(A224,Filmes!$A$2:$A$226,0)+1))</f>
        <v>14</v>
      </c>
      <c r="D224" cm="1">
        <f t="array" aca="1" ref="D224" ca="1">INDIRECT("Filmes!D"&amp;(MATCH(A224,Filmes!$A$2:$A$226,0)+1))</f>
        <v>0.61</v>
      </c>
      <c r="E224" cm="1">
        <f t="array" aca="1" ref="E224" ca="1">INDIRECT("Filmes!E"&amp;(MATCH(A224,Filmes!$A$2:$A$226,0)+1))</f>
        <v>0.79500000000000004</v>
      </c>
      <c r="F224" cm="1">
        <f t="array" aca="1" ref="F224" ca="1">INDIRECT("Filmes!F"&amp;(MATCH(A224,Filmes!$A$2:$A$226,0)+1))</f>
        <v>69000000</v>
      </c>
      <c r="G224" cm="1">
        <f t="array" aca="1" ref="G224" ca="1">INDIRECT("Filmes!G"&amp;(MATCH(A224,Filmes!$A$2:$A$226,0)+1))</f>
        <v>177900000</v>
      </c>
      <c r="H224" cm="1">
        <f t="array" aca="1" ref="H224" ca="1">INDIRECT("Filmes!H"&amp;(MATCH(A224,Filmes!$A$2:$A$226,0)+1))</f>
        <v>108900000</v>
      </c>
      <c r="I224" cm="1">
        <f t="array" aca="1" ref="I224" ca="1">INDIRECT("Filmes!I"&amp;(MATCH(A224,Filmes!$A$2:$A$226,0)+1))</f>
        <v>2.5782608695652174</v>
      </c>
    </row>
    <row r="225" spans="1:9" x14ac:dyDescent="0.3">
      <c r="A225" s="20" t="s">
        <v>107</v>
      </c>
      <c r="B225" cm="1">
        <f t="array" aca="1" ref="B225" ca="1">INDIRECT("Filmes!B"&amp;(MATCH(A225,Filmes!$A$2:$A$226,0)+1))</f>
        <v>2024</v>
      </c>
      <c r="C225" t="str" cm="1">
        <f t="array" aca="1" ref="C225" ca="1">INDIRECT("Filmes!C"&amp;(MATCH(A225,Filmes!$A$2:$A$226,0)+1))</f>
        <v>18</v>
      </c>
      <c r="D225" cm="1">
        <f t="array" aca="1" ref="D225" ca="1">INDIRECT("Filmes!D"&amp;(MATCH(A225,Filmes!$A$2:$A$226,0)+1))</f>
        <v>0.74</v>
      </c>
      <c r="E225" cm="1">
        <f t="array" aca="1" ref="E225" ca="1">INDIRECT("Filmes!E"&amp;(MATCH(A225,Filmes!$A$2:$A$226,0)+1))</f>
        <v>0.74199999999999999</v>
      </c>
      <c r="F225" cm="1">
        <f t="array" aca="1" ref="F225" ca="1">INDIRECT("Filmes!F"&amp;(MATCH(A225,Filmes!$A$2:$A$226,0)+1))</f>
        <v>35000000</v>
      </c>
      <c r="G225" cm="1">
        <f t="array" aca="1" ref="G225" ca="1">INDIRECT("Filmes!G"&amp;(MATCH(A225,Filmes!$A$2:$A$226,0)+1))</f>
        <v>152720535</v>
      </c>
      <c r="H225" cm="1">
        <f t="array" aca="1" ref="H225" ca="1">INDIRECT("Filmes!H"&amp;(MATCH(A225,Filmes!$A$2:$A$226,0)+1))</f>
        <v>117720535</v>
      </c>
      <c r="I225" cm="1">
        <f t="array" aca="1" ref="I225" ca="1">INDIRECT("Filmes!I"&amp;(MATCH(A225,Filmes!$A$2:$A$226,0)+1))</f>
        <v>4.3634438571428573</v>
      </c>
    </row>
    <row r="226" spans="1:9" x14ac:dyDescent="0.3">
      <c r="A226" s="21" t="s">
        <v>239</v>
      </c>
      <c r="B226" cm="1">
        <f t="array" aca="1" ref="B226" ca="1">INDIRECT("Filmes!B"&amp;(MATCH(A226,Filmes!$A$2:$A$226,0)+1))</f>
        <v>2015</v>
      </c>
      <c r="C226" t="str" cm="1">
        <f t="array" aca="1" ref="C226" ca="1">INDIRECT("Filmes!C"&amp;(MATCH(A226,Filmes!$A$2:$A$226,0)+1))</f>
        <v>16</v>
      </c>
      <c r="D226" cm="1">
        <f t="array" aca="1" ref="D226" ca="1">INDIRECT("Filmes!D"&amp;(MATCH(A226,Filmes!$A$2:$A$226,0)+1))</f>
        <v>0.68</v>
      </c>
      <c r="E226" cm="1">
        <f t="array" aca="1" ref="E226" ca="1">INDIRECT("Filmes!E"&amp;(MATCH(A226,Filmes!$A$2:$A$226,0)+1))</f>
        <v>0.81111111111111123</v>
      </c>
      <c r="F226" cm="1">
        <f t="array" aca="1" ref="F226" ca="1">INDIRECT("Filmes!F"&amp;(MATCH(A226,Filmes!$A$2:$A$226,0)+1))</f>
        <v>49000000</v>
      </c>
      <c r="G226" cm="1">
        <f t="array" aca="1" ref="G226" ca="1">INDIRECT("Filmes!G"&amp;(MATCH(A226,Filmes!$A$2:$A$226,0)+1))</f>
        <v>104399548</v>
      </c>
      <c r="H226" cm="1">
        <f t="array" aca="1" ref="H226" ca="1">INDIRECT("Filmes!H"&amp;(MATCH(A226,Filmes!$A$2:$A$226,0)+1))</f>
        <v>55399548</v>
      </c>
      <c r="I226" cm="1">
        <f t="array" aca="1" ref="I226" ca="1">INDIRECT("Filmes!I"&amp;(MATCH(A226,Filmes!$A$2:$A$226,0)+1))</f>
        <v>2.1306030204081634</v>
      </c>
    </row>
    <row r="227" spans="1:9" x14ac:dyDescent="0.3">
      <c r="A227" s="20" t="s">
        <v>184</v>
      </c>
      <c r="B227" cm="1">
        <f t="array" aca="1" ref="B227" ca="1">INDIRECT("Filmes!B"&amp;(MATCH(A227,Filmes!$A$2:$A$226,0)+1))</f>
        <v>1974</v>
      </c>
      <c r="C227" t="str" cm="1">
        <f t="array" aca="1" ref="C227" ca="1">INDIRECT("Filmes!C"&amp;(MATCH(A227,Filmes!$A$2:$A$226,0)+1))</f>
        <v>12</v>
      </c>
      <c r="D227" cm="1">
        <f t="array" aca="1" ref="D227" ca="1">INDIRECT("Filmes!D"&amp;(MATCH(A227,Filmes!$A$2:$A$226,0)+1))</f>
        <v>0.79</v>
      </c>
      <c r="E227" cm="1">
        <f t="array" aca="1" ref="E227" ca="1">INDIRECT("Filmes!E"&amp;(MATCH(A227,Filmes!$A$2:$A$226,0)+1))</f>
        <v>0.73</v>
      </c>
      <c r="F227" cm="1">
        <f t="array" aca="1" ref="F227" ca="1">INDIRECT("Filmes!F"&amp;(MATCH(A227,Filmes!$A$2:$A$226,0)+1))</f>
        <v>6000000</v>
      </c>
      <c r="G227" cm="1">
        <f t="array" aca="1" ref="G227" ca="1">INDIRECT("Filmes!G"&amp;(MATCH(A227,Filmes!$A$2:$A$226,0)+1))</f>
        <v>30000000</v>
      </c>
      <c r="H227" cm="1">
        <f t="array" aca="1" ref="H227" ca="1">INDIRECT("Filmes!H"&amp;(MATCH(A227,Filmes!$A$2:$A$226,0)+1))</f>
        <v>24000000</v>
      </c>
      <c r="I227" cm="1">
        <f t="array" aca="1" ref="I227" ca="1">INDIRECT("Filmes!I"&amp;(MATCH(A227,Filmes!$A$2:$A$226,0)+1))</f>
        <v>5</v>
      </c>
    </row>
    <row r="228" spans="1:9" x14ac:dyDescent="0.3">
      <c r="A228" s="21" t="s">
        <v>95</v>
      </c>
      <c r="B228" cm="1">
        <f t="array" aca="1" ref="B228" ca="1">INDIRECT("Filmes!B"&amp;(MATCH(A228,Filmes!$A$2:$A$226,0)+1))</f>
        <v>1997</v>
      </c>
      <c r="C228" t="str" cm="1">
        <f t="array" aca="1" ref="C228" ca="1">INDIRECT("Filmes!C"&amp;(MATCH(A228,Filmes!$A$2:$A$226,0)+1))</f>
        <v>16</v>
      </c>
      <c r="D228" cm="1">
        <f t="array" aca="1" ref="D228" ca="1">INDIRECT("Filmes!D"&amp;(MATCH(A228,Filmes!$A$2:$A$226,0)+1))</f>
        <v>0.68</v>
      </c>
      <c r="E228" cm="1">
        <f t="array" aca="1" ref="E228" ca="1">INDIRECT("Filmes!E"&amp;(MATCH(A228,Filmes!$A$2:$A$226,0)+1))</f>
        <v>0.65999999999999992</v>
      </c>
      <c r="F228" cm="1">
        <f t="array" aca="1" ref="F228" ca="1">INDIRECT("Filmes!F"&amp;(MATCH(A228,Filmes!$A$2:$A$226,0)+1))</f>
        <v>75000000</v>
      </c>
      <c r="G228" cm="1">
        <f t="array" aca="1" ref="G228" ca="1">INDIRECT("Filmes!G"&amp;(MATCH(A228,Filmes!$A$2:$A$226,0)+1))</f>
        <v>224012234</v>
      </c>
      <c r="H228" cm="1">
        <f t="array" aca="1" ref="H228" ca="1">INDIRECT("Filmes!H"&amp;(MATCH(A228,Filmes!$A$2:$A$226,0)+1))</f>
        <v>149012234</v>
      </c>
      <c r="I228" cm="1">
        <f t="array" aca="1" ref="I228" ca="1">INDIRECT("Filmes!I"&amp;(MATCH(A228,Filmes!$A$2:$A$226,0)+1))</f>
        <v>2.9868297866666667</v>
      </c>
    </row>
    <row r="229" spans="1:9" x14ac:dyDescent="0.3">
      <c r="A229" s="20" t="s">
        <v>174</v>
      </c>
      <c r="B229" cm="1">
        <f t="array" aca="1" ref="B229" ca="1">INDIRECT("Filmes!B"&amp;(MATCH(A229,Filmes!$A$2:$A$226,0)+1))</f>
        <v>1986</v>
      </c>
      <c r="C229" t="str" cm="1">
        <f t="array" aca="1" ref="C229" ca="1">INDIRECT("Filmes!C"&amp;(MATCH(A229,Filmes!$A$2:$A$226,0)+1))</f>
        <v>12</v>
      </c>
      <c r="D229" cm="1">
        <f t="array" aca="1" ref="D229" ca="1">INDIRECT("Filmes!D"&amp;(MATCH(A229,Filmes!$A$2:$A$226,0)+1))</f>
        <v>0.79</v>
      </c>
      <c r="E229" cm="1">
        <f t="array" aca="1" ref="E229" ca="1">INDIRECT("Filmes!E"&amp;(MATCH(A229,Filmes!$A$2:$A$226,0)+1))</f>
        <v>0.78999999999999992</v>
      </c>
      <c r="F229" cm="1">
        <f t="array" aca="1" ref="F229" ca="1">INDIRECT("Filmes!F"&amp;(MATCH(A229,Filmes!$A$2:$A$226,0)+1))</f>
        <v>8000000</v>
      </c>
      <c r="G229" cm="1">
        <f t="array" aca="1" ref="G229" ca="1">INDIRECT("Filmes!G"&amp;(MATCH(A229,Filmes!$A$2:$A$226,0)+1))</f>
        <v>52300000</v>
      </c>
      <c r="H229" cm="1">
        <f t="array" aca="1" ref="H229" ca="1">INDIRECT("Filmes!H"&amp;(MATCH(A229,Filmes!$A$2:$A$226,0)+1))</f>
        <v>44300000</v>
      </c>
      <c r="I229" cm="1">
        <f t="array" aca="1" ref="I229" ca="1">INDIRECT("Filmes!I"&amp;(MATCH(A229,Filmes!$A$2:$A$226,0)+1))</f>
        <v>6.5374999999999996</v>
      </c>
    </row>
    <row r="230" spans="1:9" x14ac:dyDescent="0.3">
      <c r="A230" s="21" t="s">
        <v>35</v>
      </c>
      <c r="B230" cm="1">
        <f t="array" aca="1" ref="B230" ca="1">INDIRECT("Filmes!B"&amp;(MATCH(A230,Filmes!$A$2:$A$226,0)+1))</f>
        <v>2024</v>
      </c>
      <c r="C230" t="str" cm="1">
        <f t="array" aca="1" ref="C230" ca="1">INDIRECT("Filmes!C"&amp;(MATCH(A230,Filmes!$A$2:$A$226,0)+1))</f>
        <v>18</v>
      </c>
      <c r="D230" cm="1">
        <f t="array" aca="1" ref="D230" ca="1">INDIRECT("Filmes!D"&amp;(MATCH(A230,Filmes!$A$2:$A$226,0)+1))</f>
        <v>0.69</v>
      </c>
      <c r="E230" cm="1">
        <f t="array" aca="1" ref="E230" ca="1">INDIRECT("Filmes!E"&amp;(MATCH(A230,Filmes!$A$2:$A$226,0)+1))</f>
        <v>0.72500000000000009</v>
      </c>
      <c r="F230" cm="1">
        <f t="array" aca="1" ref="F230" ca="1">INDIRECT("Filmes!F"&amp;(MATCH(A230,Filmes!$A$2:$A$226,0)+1))</f>
        <v>18000000</v>
      </c>
      <c r="G230" cm="1">
        <f t="array" aca="1" ref="G230" ca="1">INDIRECT("Filmes!G"&amp;(MATCH(A230,Filmes!$A$2:$A$226,0)+1))</f>
        <v>3139717</v>
      </c>
      <c r="H230" cm="1">
        <f t="array" aca="1" ref="H230" ca="1">INDIRECT("Filmes!H"&amp;(MATCH(A230,Filmes!$A$2:$A$226,0)+1))</f>
        <v>-14860283</v>
      </c>
      <c r="I230" cm="1">
        <f t="array" aca="1" ref="I230" ca="1">INDIRECT("Filmes!I"&amp;(MATCH(A230,Filmes!$A$2:$A$226,0)+1))</f>
        <v>0.17442872222222222</v>
      </c>
    </row>
    <row r="231" spans="1:9" x14ac:dyDescent="0.3">
      <c r="A231" s="20" t="s">
        <v>60</v>
      </c>
      <c r="B231" cm="1">
        <f t="array" aca="1" ref="B231" ca="1">INDIRECT("Filmes!B"&amp;(MATCH(A231,Filmes!$A$2:$A$226,0)+1))</f>
        <v>2019</v>
      </c>
      <c r="C231" t="str" cm="1">
        <f t="array" aca="1" ref="C231" ca="1">INDIRECT("Filmes!C"&amp;(MATCH(A231,Filmes!$A$2:$A$226,0)+1))</f>
        <v>16</v>
      </c>
      <c r="D231" cm="1">
        <f t="array" aca="1" ref="D231" ca="1">INDIRECT("Filmes!D"&amp;(MATCH(A231,Filmes!$A$2:$A$226,0)+1))</f>
        <v>0.82</v>
      </c>
      <c r="E231" cm="1">
        <f t="array" aca="1" ref="E231" ca="1">INDIRECT("Filmes!E"&amp;(MATCH(A231,Filmes!$A$2:$A$226,0)+1))</f>
        <v>0.7</v>
      </c>
      <c r="F231" cm="1">
        <f t="array" aca="1" ref="F231" ca="1">INDIRECT("Filmes!F"&amp;(MATCH(A231,Filmes!$A$2:$A$226,0)+1))</f>
        <v>55000000</v>
      </c>
      <c r="G231" cm="1">
        <f t="array" aca="1" ref="G231" ca="1">INDIRECT("Filmes!G"&amp;(MATCH(A231,Filmes!$A$2:$A$226,0)+1))</f>
        <v>1078958629</v>
      </c>
      <c r="H231" cm="1">
        <f t="array" aca="1" ref="H231" ca="1">INDIRECT("Filmes!H"&amp;(MATCH(A231,Filmes!$A$2:$A$226,0)+1))</f>
        <v>1023958629</v>
      </c>
      <c r="I231" cm="1">
        <f t="array" aca="1" ref="I231" ca="1">INDIRECT("Filmes!I"&amp;(MATCH(A231,Filmes!$A$2:$A$226,0)+1))</f>
        <v>19.617429618181816</v>
      </c>
    </row>
    <row r="232" spans="1:9" x14ac:dyDescent="0.3">
      <c r="A232" s="21" t="s">
        <v>159</v>
      </c>
      <c r="B232" cm="1">
        <f t="array" aca="1" ref="B232" ca="1">INDIRECT("Filmes!B"&amp;(MATCH(A232,Filmes!$A$2:$A$226,0)+1))</f>
        <v>2018</v>
      </c>
      <c r="C232" t="str" cm="1">
        <f t="array" aca="1" ref="C232" ca="1">INDIRECT("Filmes!C"&amp;(MATCH(A232,Filmes!$A$2:$A$226,0)+1))</f>
        <v>18</v>
      </c>
      <c r="D232" cm="1">
        <f t="array" aca="1" ref="D232" ca="1">INDIRECT("Filmes!D"&amp;(MATCH(A232,Filmes!$A$2:$A$226,0)+1))</f>
        <v>0.62</v>
      </c>
      <c r="E232" cm="1">
        <f t="array" aca="1" ref="E232" ca="1">INDIRECT("Filmes!E"&amp;(MATCH(A232,Filmes!$A$2:$A$226,0)+1))</f>
        <v>0.71000000000000008</v>
      </c>
      <c r="F232" cm="1">
        <f t="array" aca="1" ref="F232" ca="1">INDIRECT("Filmes!F"&amp;(MATCH(A232,Filmes!$A$2:$A$226,0)+1))</f>
        <v>30000000</v>
      </c>
      <c r="G232" cm="1">
        <f t="array" aca="1" ref="G232" ca="1">INDIRECT("Filmes!G"&amp;(MATCH(A232,Filmes!$A$2:$A$226,0)+1))</f>
        <v>34017028</v>
      </c>
      <c r="H232" cm="1">
        <f t="array" aca="1" ref="H232" ca="1">INDIRECT("Filmes!H"&amp;(MATCH(A232,Filmes!$A$2:$A$226,0)+1))</f>
        <v>4017028</v>
      </c>
      <c r="I232" cm="1">
        <f t="array" aca="1" ref="I232" ca="1">INDIRECT("Filmes!I"&amp;(MATCH(A232,Filmes!$A$2:$A$226,0)+1))</f>
        <v>1.1339009333333334</v>
      </c>
    </row>
    <row r="233" spans="1:9" x14ac:dyDescent="0.3">
      <c r="A233" s="20" t="s">
        <v>119</v>
      </c>
      <c r="B233" cm="1">
        <f t="array" aca="1" ref="B233" ca="1">INDIRECT("Filmes!B"&amp;(MATCH(A233,Filmes!$A$2:$A$226,0)+1))</f>
        <v>2017</v>
      </c>
      <c r="C233" t="str" cm="1">
        <f t="array" aca="1" ref="C233" ca="1">INDIRECT("Filmes!C"&amp;(MATCH(A233,Filmes!$A$2:$A$226,0)+1))</f>
        <v>14</v>
      </c>
      <c r="D233" cm="1">
        <f t="array" aca="1" ref="D233" ca="1">INDIRECT("Filmes!D"&amp;(MATCH(A233,Filmes!$A$2:$A$226,0)+1))</f>
        <v>0.75</v>
      </c>
      <c r="E233" cm="1">
        <f t="array" aca="1" ref="E233" ca="1">INDIRECT("Filmes!E"&amp;(MATCH(A233,Filmes!$A$2:$A$226,0)+1))</f>
        <v>0.73333333333333339</v>
      </c>
      <c r="F233" cm="1">
        <f t="array" aca="1" ref="F233" ca="1">INDIRECT("Filmes!F"&amp;(MATCH(A233,Filmes!$A$2:$A$226,0)+1))</f>
        <v>34000000</v>
      </c>
      <c r="G233" cm="1">
        <f t="array" aca="1" ref="G233" ca="1">INDIRECT("Filmes!G"&amp;(MATCH(A233,Filmes!$A$2:$A$226,0)+1))</f>
        <v>226945087</v>
      </c>
      <c r="H233" cm="1">
        <f t="array" aca="1" ref="H233" ca="1">INDIRECT("Filmes!H"&amp;(MATCH(A233,Filmes!$A$2:$A$226,0)+1))</f>
        <v>192945087</v>
      </c>
      <c r="I233" cm="1">
        <f t="array" aca="1" ref="I233" ca="1">INDIRECT("Filmes!I"&amp;(MATCH(A233,Filmes!$A$2:$A$226,0)+1))</f>
        <v>6.6748554999999996</v>
      </c>
    </row>
    <row r="234" spans="1:9" x14ac:dyDescent="0.3">
      <c r="A234" s="21" t="s">
        <v>73</v>
      </c>
      <c r="B234" cm="1">
        <f t="array" aca="1" ref="B234" ca="1">INDIRECT("Filmes!B"&amp;(MATCH(A234,Filmes!$A$2:$A$226,0)+1))</f>
        <v>2023</v>
      </c>
      <c r="C234" t="str" cm="1">
        <f t="array" aca="1" ref="C234" ca="1">INDIRECT("Filmes!C"&amp;(MATCH(A234,Filmes!$A$2:$A$226,0)+1))</f>
        <v>16</v>
      </c>
      <c r="D234" cm="1">
        <f t="array" aca="1" ref="D234" ca="1">INDIRECT("Filmes!D"&amp;(MATCH(A234,Filmes!$A$2:$A$226,0)+1))</f>
        <v>0.77</v>
      </c>
      <c r="E234" cm="1">
        <f t="array" aca="1" ref="E234" ca="1">INDIRECT("Filmes!E"&amp;(MATCH(A234,Filmes!$A$2:$A$226,0)+1))</f>
        <v>0.65999999999999992</v>
      </c>
      <c r="F234" cm="1">
        <f t="array" aca="1" ref="F234" ca="1">INDIRECT("Filmes!F"&amp;(MATCH(A234,Filmes!$A$2:$A$226,0)+1))</f>
        <v>90000000</v>
      </c>
      <c r="G234" cm="1">
        <f t="array" aca="1" ref="G234" ca="1">INDIRECT("Filmes!G"&amp;(MATCH(A234,Filmes!$A$2:$A$226,0)+1))</f>
        <v>440157245</v>
      </c>
      <c r="H234" cm="1">
        <f t="array" aca="1" ref="H234" ca="1">INDIRECT("Filmes!H"&amp;(MATCH(A234,Filmes!$A$2:$A$226,0)+1))</f>
        <v>350157245</v>
      </c>
      <c r="I234" cm="1">
        <f t="array" aca="1" ref="I234" ca="1">INDIRECT("Filmes!I"&amp;(MATCH(A234,Filmes!$A$2:$A$226,0)+1))</f>
        <v>4.8906360555555555</v>
      </c>
    </row>
    <row r="235" spans="1:9" x14ac:dyDescent="0.3">
      <c r="A235" s="20" t="s">
        <v>149</v>
      </c>
      <c r="B235" cm="1">
        <f t="array" aca="1" ref="B235" ca="1">INDIRECT("Filmes!B"&amp;(MATCH(A235,Filmes!$A$2:$A$226,0)+1))</f>
        <v>2017</v>
      </c>
      <c r="C235" t="str" cm="1">
        <f t="array" aca="1" ref="C235" ca="1">INDIRECT("Filmes!C"&amp;(MATCH(A235,Filmes!$A$2:$A$226,0)+1))</f>
        <v>12</v>
      </c>
      <c r="D235" cm="1">
        <f t="array" aca="1" ref="D235" ca="1">INDIRECT("Filmes!D"&amp;(MATCH(A235,Filmes!$A$2:$A$226,0)+1))</f>
        <v>0.67</v>
      </c>
      <c r="E235" cm="1">
        <f t="array" aca="1" ref="E235" ca="1">INDIRECT("Filmes!E"&amp;(MATCH(A235,Filmes!$A$2:$A$226,0)+1))</f>
        <v>0.9</v>
      </c>
      <c r="F235" cm="1">
        <f t="array" aca="1" ref="F235" ca="1">INDIRECT("Filmes!F"&amp;(MATCH(A235,Filmes!$A$2:$A$226,0)+1))</f>
        <v>29000000</v>
      </c>
      <c r="G235" cm="1">
        <f t="array" aca="1" ref="G235" ca="1">INDIRECT("Filmes!G"&amp;(MATCH(A235,Filmes!$A$2:$A$226,0)+1))</f>
        <v>48453605</v>
      </c>
      <c r="H235" cm="1">
        <f t="array" aca="1" ref="H235" ca="1">INDIRECT("Filmes!H"&amp;(MATCH(A235,Filmes!$A$2:$A$226,0)+1))</f>
        <v>19453605</v>
      </c>
      <c r="I235" cm="1">
        <f t="array" aca="1" ref="I235" ca="1">INDIRECT("Filmes!I"&amp;(MATCH(A235,Filmes!$A$2:$A$226,0)+1))</f>
        <v>1.6708139655172414</v>
      </c>
    </row>
    <row r="236" spans="1:9" x14ac:dyDescent="0.3">
      <c r="A236" s="21" t="s">
        <v>180</v>
      </c>
      <c r="B236" cm="1">
        <f t="array" aca="1" ref="B236" ca="1">INDIRECT("Filmes!B"&amp;(MATCH(A236,Filmes!$A$2:$A$226,0)+1))</f>
        <v>2022</v>
      </c>
      <c r="C236" t="str" cm="1">
        <f t="array" aca="1" ref="C236" ca="1">INDIRECT("Filmes!C"&amp;(MATCH(A236,Filmes!$A$2:$A$226,0)+1))</f>
        <v>L</v>
      </c>
      <c r="D236" cm="1">
        <f t="array" aca="1" ref="D236" ca="1">INDIRECT("Filmes!D"&amp;(MATCH(A236,Filmes!$A$2:$A$226,0)+1))</f>
        <v>0.73</v>
      </c>
      <c r="E236" cm="1">
        <f t="array" aca="1" ref="E236" ca="1">INDIRECT("Filmes!E"&amp;(MATCH(A236,Filmes!$A$2:$A$226,0)+1))</f>
        <v>0.8</v>
      </c>
      <c r="F236" cm="1">
        <f t="array" aca="1" ref="F236" ca="1">INDIRECT("Filmes!F"&amp;(MATCH(A236,Filmes!$A$2:$A$226,0)+1))</f>
        <v>85000000</v>
      </c>
      <c r="G236" cm="1">
        <f t="array" aca="1" ref="G236" ca="1">INDIRECT("Filmes!G"&amp;(MATCH(A236,Filmes!$A$2:$A$226,0)+1))</f>
        <v>940203765</v>
      </c>
      <c r="H236" cm="1">
        <f t="array" aca="1" ref="H236" ca="1">INDIRECT("Filmes!H"&amp;(MATCH(A236,Filmes!$A$2:$A$226,0)+1))</f>
        <v>855203765</v>
      </c>
      <c r="I236" cm="1">
        <f t="array" aca="1" ref="I236" ca="1">INDIRECT("Filmes!I"&amp;(MATCH(A236,Filmes!$A$2:$A$226,0)+1))</f>
        <v>11.061220764705883</v>
      </c>
    </row>
    <row r="237" spans="1:9" x14ac:dyDescent="0.3">
      <c r="A237" s="20" t="s">
        <v>156</v>
      </c>
      <c r="B237" cm="1">
        <f t="array" aca="1" ref="B237" ca="1">INDIRECT("Filmes!B"&amp;(MATCH(A237,Filmes!$A$2:$A$226,0)+1))</f>
        <v>2023</v>
      </c>
      <c r="C237" t="str" cm="1">
        <f t="array" aca="1" ref="C237" ca="1">INDIRECT("Filmes!C"&amp;(MATCH(A237,Filmes!$A$2:$A$226,0)+1))</f>
        <v>18</v>
      </c>
      <c r="D237" cm="1">
        <f t="array" aca="1" ref="D237" ca="1">INDIRECT("Filmes!D"&amp;(MATCH(A237,Filmes!$A$2:$A$226,0)+1))</f>
        <v>0.73</v>
      </c>
      <c r="E237" cm="1">
        <f t="array" aca="1" ref="E237" ca="1">INDIRECT("Filmes!E"&amp;(MATCH(A237,Filmes!$A$2:$A$226,0)+1))</f>
        <v>0.8222222222222223</v>
      </c>
      <c r="F237" cm="1">
        <f t="array" aca="1" ref="F237" ca="1">INDIRECT("Filmes!F"&amp;(MATCH(A237,Filmes!$A$2:$A$226,0)+1))</f>
        <v>70000000</v>
      </c>
      <c r="G237" cm="1">
        <f t="array" aca="1" ref="G237" ca="1">INDIRECT("Filmes!G"&amp;(MATCH(A237,Filmes!$A$2:$A$226,0)+1))</f>
        <v>190000000</v>
      </c>
      <c r="H237" cm="1">
        <f t="array" aca="1" ref="H237" ca="1">INDIRECT("Filmes!H"&amp;(MATCH(A237,Filmes!$A$2:$A$226,0)+1))</f>
        <v>120000000</v>
      </c>
      <c r="I237" cm="1">
        <f t="array" aca="1" ref="I237" ca="1">INDIRECT("Filmes!I"&amp;(MATCH(A237,Filmes!$A$2:$A$226,0)+1))</f>
        <v>2.7142857142857144</v>
      </c>
    </row>
    <row r="238" spans="1:9" x14ac:dyDescent="0.3">
      <c r="A238" s="21" t="s">
        <v>33</v>
      </c>
      <c r="B238" cm="1">
        <f t="array" aca="1" ref="B238" ca="1">INDIRECT("Filmes!B"&amp;(MATCH(A238,Filmes!$A$2:$A$226,0)+1))</f>
        <v>1995</v>
      </c>
      <c r="C238" t="str" cm="1">
        <f t="array" aca="1" ref="C238" ca="1">INDIRECT("Filmes!C"&amp;(MATCH(A238,Filmes!$A$2:$A$226,0)+1))</f>
        <v>16</v>
      </c>
      <c r="D238" cm="1">
        <f t="array" aca="1" ref="D238" ca="1">INDIRECT("Filmes!D"&amp;(MATCH(A238,Filmes!$A$2:$A$226,0)+1))</f>
        <v>0.68</v>
      </c>
      <c r="E238" cm="1">
        <f t="array" aca="1" ref="E238" ca="1">INDIRECT("Filmes!E"&amp;(MATCH(A238,Filmes!$A$2:$A$226,0)+1))</f>
        <v>0.74285714285714288</v>
      </c>
      <c r="F238" cm="1">
        <f t="array" aca="1" ref="F238" ca="1">INDIRECT("Filmes!F"&amp;(MATCH(A238,Filmes!$A$2:$A$226,0)+1))</f>
        <v>19000000</v>
      </c>
      <c r="G238" cm="1">
        <f t="array" aca="1" ref="G238" ca="1">INDIRECT("Filmes!G"&amp;(MATCH(A238,Filmes!$A$2:$A$226,0)+1))</f>
        <v>141407024</v>
      </c>
      <c r="H238" cm="1">
        <f t="array" aca="1" ref="H238" ca="1">INDIRECT("Filmes!H"&amp;(MATCH(A238,Filmes!$A$2:$A$226,0)+1))</f>
        <v>122407024</v>
      </c>
      <c r="I238" cm="1">
        <f t="array" aca="1" ref="I238" ca="1">INDIRECT("Filmes!I"&amp;(MATCH(A238,Filmes!$A$2:$A$226,0)+1))</f>
        <v>7.4424749473684209</v>
      </c>
    </row>
    <row r="239" spans="1:9" x14ac:dyDescent="0.3">
      <c r="A239" s="20" t="s">
        <v>46</v>
      </c>
      <c r="B239" cm="1">
        <f t="array" aca="1" ref="B239" ca="1">INDIRECT("Filmes!B"&amp;(MATCH(A239,Filmes!$A$2:$A$226,0)+1))</f>
        <v>2003</v>
      </c>
      <c r="C239" t="str" cm="1">
        <f t="array" aca="1" ref="C239" ca="1">INDIRECT("Filmes!C"&amp;(MATCH(A239,Filmes!$A$2:$A$226,0)+1))</f>
        <v>16</v>
      </c>
      <c r="D239" cm="1">
        <f t="array" aca="1" ref="D239" ca="1">INDIRECT("Filmes!D"&amp;(MATCH(A239,Filmes!$A$2:$A$226,0)+1))</f>
        <v>0.66</v>
      </c>
      <c r="E239" cm="1">
        <f t="array" aca="1" ref="E239" ca="1">INDIRECT("Filmes!E"&amp;(MATCH(A239,Filmes!$A$2:$A$226,0)+1))</f>
        <v>0.6777777777777777</v>
      </c>
      <c r="F239" cm="1">
        <f t="array" aca="1" ref="F239" ca="1">INDIRECT("Filmes!F"&amp;(MATCH(A239,Filmes!$A$2:$A$226,0)+1))</f>
        <v>130000000</v>
      </c>
      <c r="G239" cm="1">
        <f t="array" aca="1" ref="G239" ca="1">INDIRECT("Filmes!G"&amp;(MATCH(A239,Filmes!$A$2:$A$226,0)+1))</f>
        <v>273339556</v>
      </c>
      <c r="H239" cm="1">
        <f t="array" aca="1" ref="H239" ca="1">INDIRECT("Filmes!H"&amp;(MATCH(A239,Filmes!$A$2:$A$226,0)+1))</f>
        <v>143339556</v>
      </c>
      <c r="I239" cm="1">
        <f t="array" aca="1" ref="I239" ca="1">INDIRECT("Filmes!I"&amp;(MATCH(A239,Filmes!$A$2:$A$226,0)+1))</f>
        <v>2.1026119692307694</v>
      </c>
    </row>
    <row r="240" spans="1:9" x14ac:dyDescent="0.3">
      <c r="A240" s="21" t="s">
        <v>213</v>
      </c>
      <c r="B240" cm="1">
        <f t="array" aca="1" ref="B240" ca="1">INDIRECT("Filmes!B"&amp;(MATCH(A240,Filmes!$A$2:$A$226,0)+1))</f>
        <v>1990</v>
      </c>
      <c r="C240" t="str" cm="1">
        <f t="array" aca="1" ref="C240" ca="1">INDIRECT("Filmes!C"&amp;(MATCH(A240,Filmes!$A$2:$A$226,0)+1))</f>
        <v>14</v>
      </c>
      <c r="D240" cm="1">
        <f t="array" aca="1" ref="D240" ca="1">INDIRECT("Filmes!D"&amp;(MATCH(A240,Filmes!$A$2:$A$226,0)+1))</f>
        <v>0.85</v>
      </c>
      <c r="E240" cm="1">
        <f t="array" aca="1" ref="E240" ca="1">INDIRECT("Filmes!E"&amp;(MATCH(A240,Filmes!$A$2:$A$226,0)+1))</f>
        <v>0.95</v>
      </c>
      <c r="F240" cm="1">
        <f t="array" aca="1" ref="F240" ca="1">INDIRECT("Filmes!F"&amp;(MATCH(A240,Filmes!$A$2:$A$226,0)+1))</f>
        <v>25000000</v>
      </c>
      <c r="G240" cm="1">
        <f t="array" aca="1" ref="G240" ca="1">INDIRECT("Filmes!G"&amp;(MATCH(A240,Filmes!$A$2:$A$226,0)+1))</f>
        <v>46800000</v>
      </c>
      <c r="H240" cm="1">
        <f t="array" aca="1" ref="H240" ca="1">INDIRECT("Filmes!H"&amp;(MATCH(A240,Filmes!$A$2:$A$226,0)+1))</f>
        <v>21800000</v>
      </c>
      <c r="I240" cm="1">
        <f t="array" aca="1" ref="I240" ca="1">INDIRECT("Filmes!I"&amp;(MATCH(A240,Filmes!$A$2:$A$226,0)+1))</f>
        <v>1.8720000000000001</v>
      </c>
    </row>
    <row r="241" spans="1:14" x14ac:dyDescent="0.3">
      <c r="A241" s="20" t="s">
        <v>74</v>
      </c>
      <c r="B241" cm="1">
        <f t="array" aca="1" ref="B241" ca="1">INDIRECT("Filmes!B"&amp;(MATCH(A241,Filmes!$A$2:$A$226,0)+1))</f>
        <v>1994</v>
      </c>
      <c r="C241" t="str" cm="1">
        <f t="array" aca="1" ref="C241" ca="1">INDIRECT("Filmes!C"&amp;(MATCH(A241,Filmes!$A$2:$A$226,0)+1))</f>
        <v>18</v>
      </c>
      <c r="D241" cm="1">
        <f t="array" aca="1" ref="D241" ca="1">INDIRECT("Filmes!D"&amp;(MATCH(A241,Filmes!$A$2:$A$226,0)+1))</f>
        <v>0.85</v>
      </c>
      <c r="E241" cm="1">
        <f t="array" aca="1" ref="E241" ca="1">INDIRECT("Filmes!E"&amp;(MATCH(A241,Filmes!$A$2:$A$226,0)+1))</f>
        <v>0.62999999999999989</v>
      </c>
      <c r="F241" cm="1">
        <f t="array" aca="1" ref="F241" ca="1">INDIRECT("Filmes!F"&amp;(MATCH(A241,Filmes!$A$2:$A$226,0)+1))</f>
        <v>8500000</v>
      </c>
      <c r="G241" cm="1">
        <f t="array" aca="1" ref="G241" ca="1">INDIRECT("Filmes!G"&amp;(MATCH(A241,Filmes!$A$2:$A$226,0)+1))</f>
        <v>213928762</v>
      </c>
      <c r="H241" cm="1">
        <f t="array" aca="1" ref="H241" ca="1">INDIRECT("Filmes!H"&amp;(MATCH(A241,Filmes!$A$2:$A$226,0)+1))</f>
        <v>205428762</v>
      </c>
      <c r="I241" cm="1">
        <f t="array" aca="1" ref="I241" ca="1">INDIRECT("Filmes!I"&amp;(MATCH(A241,Filmes!$A$2:$A$226,0)+1))</f>
        <v>25.168089647058824</v>
      </c>
    </row>
    <row r="242" spans="1:14" x14ac:dyDescent="0.3">
      <c r="A242" s="21" t="s">
        <v>146</v>
      </c>
      <c r="B242" cm="1">
        <f t="array" aca="1" ref="B242" ca="1">INDIRECT("Filmes!B"&amp;(MATCH(A242,Filmes!$A$2:$A$226,0)+1))</f>
        <v>1983</v>
      </c>
      <c r="C242" t="str" cm="1">
        <f t="array" aca="1" ref="C242" ca="1">INDIRECT("Filmes!C"&amp;(MATCH(A242,Filmes!$A$2:$A$226,0)+1))</f>
        <v>18</v>
      </c>
      <c r="D242" cm="1">
        <f t="array" aca="1" ref="D242" ca="1">INDIRECT("Filmes!D"&amp;(MATCH(A242,Filmes!$A$2:$A$226,0)+1))</f>
        <v>0.82</v>
      </c>
      <c r="E242" cm="1">
        <f t="array" aca="1" ref="E242" ca="1">INDIRECT("Filmes!E"&amp;(MATCH(A242,Filmes!$A$2:$A$226,0)+1))</f>
        <v>0.77142857142857146</v>
      </c>
      <c r="F242" cm="1">
        <f t="array" aca="1" ref="F242" ca="1">INDIRECT("Filmes!F"&amp;(MATCH(A242,Filmes!$A$2:$A$226,0)+1))</f>
        <v>25000000</v>
      </c>
      <c r="G242" cm="1">
        <f t="array" aca="1" ref="G242" ca="1">INDIRECT("Filmes!G"&amp;(MATCH(A242,Filmes!$A$2:$A$226,0)+1))</f>
        <v>66023329</v>
      </c>
      <c r="H242" cm="1">
        <f t="array" aca="1" ref="H242" ca="1">INDIRECT("Filmes!H"&amp;(MATCH(A242,Filmes!$A$2:$A$226,0)+1))</f>
        <v>41023329</v>
      </c>
      <c r="I242" cm="1">
        <f t="array" aca="1" ref="I242" ca="1">INDIRECT("Filmes!I"&amp;(MATCH(A242,Filmes!$A$2:$A$226,0)+1))</f>
        <v>2.6409331599999999</v>
      </c>
    </row>
    <row r="243" spans="1:14" x14ac:dyDescent="0.3">
      <c r="A243" s="20" t="s">
        <v>154</v>
      </c>
      <c r="B243" cm="1">
        <f t="array" aca="1" ref="B243" ca="1">INDIRECT("Filmes!B"&amp;(MATCH(A243,Filmes!$A$2:$A$226,0)+1))</f>
        <v>1995</v>
      </c>
      <c r="C243" t="str" cm="1">
        <f t="array" aca="1" ref="C243" ca="1">INDIRECT("Filmes!C"&amp;(MATCH(A243,Filmes!$A$2:$A$226,0)+1))</f>
        <v>14</v>
      </c>
      <c r="D243" cm="1">
        <f t="array" aca="1" ref="D243" ca="1">INDIRECT("Filmes!D"&amp;(MATCH(A243,Filmes!$A$2:$A$226,0)+1))</f>
        <v>0.84</v>
      </c>
      <c r="E243" cm="1">
        <f t="array" aca="1" ref="E243" ca="1">INDIRECT("Filmes!E"&amp;(MATCH(A243,Filmes!$A$2:$A$226,0)+1))</f>
        <v>0.64999999999999991</v>
      </c>
      <c r="F243" cm="1">
        <f t="array" aca="1" ref="F243" ca="1">INDIRECT("Filmes!F"&amp;(MATCH(A243,Filmes!$A$2:$A$226,0)+1))</f>
        <v>33000000</v>
      </c>
      <c r="G243" cm="1">
        <f t="array" aca="1" ref="G243" ca="1">INDIRECT("Filmes!G"&amp;(MATCH(A243,Filmes!$A$2:$A$226,0)+1))</f>
        <v>327311859</v>
      </c>
      <c r="H243" cm="1">
        <f t="array" aca="1" ref="H243" ca="1">INDIRECT("Filmes!H"&amp;(MATCH(A243,Filmes!$A$2:$A$226,0)+1))</f>
        <v>294311859</v>
      </c>
      <c r="I243" cm="1">
        <f t="array" aca="1" ref="I243" ca="1">INDIRECT("Filmes!I"&amp;(MATCH(A243,Filmes!$A$2:$A$226,0)+1))</f>
        <v>9.9185411818181812</v>
      </c>
    </row>
    <row r="244" spans="1:14" x14ac:dyDescent="0.3">
      <c r="A244" s="21" t="s">
        <v>136</v>
      </c>
      <c r="B244" cm="1">
        <f t="array" aca="1" ref="B244" ca="1">INDIRECT("Filmes!B"&amp;(MATCH(A244,Filmes!$A$2:$A$226,0)+1))</f>
        <v>1976</v>
      </c>
      <c r="C244" t="str" cm="1">
        <f t="array" aca="1" ref="C244" ca="1">INDIRECT("Filmes!C"&amp;(MATCH(A244,Filmes!$A$2:$A$226,0)+1))</f>
        <v>14</v>
      </c>
      <c r="D244" cm="1">
        <f t="array" aca="1" ref="D244" ca="1">INDIRECT("Filmes!D"&amp;(MATCH(A244,Filmes!$A$2:$A$226,0)+1))</f>
        <v>0.82</v>
      </c>
      <c r="E244" cm="1">
        <f t="array" aca="1" ref="E244" ca="1">INDIRECT("Filmes!E"&amp;(MATCH(A244,Filmes!$A$2:$A$226,0)+1))</f>
        <v>0.85000000000000009</v>
      </c>
      <c r="F244" cm="1">
        <f t="array" aca="1" ref="F244" ca="1">INDIRECT("Filmes!F"&amp;(MATCH(A244,Filmes!$A$2:$A$226,0)+1))</f>
        <v>1900000</v>
      </c>
      <c r="G244" cm="1">
        <f t="array" aca="1" ref="G244" ca="1">INDIRECT("Filmes!G"&amp;(MATCH(A244,Filmes!$A$2:$A$226,0)+1))</f>
        <v>28579636</v>
      </c>
      <c r="H244" cm="1">
        <f t="array" aca="1" ref="H244" ca="1">INDIRECT("Filmes!H"&amp;(MATCH(A244,Filmes!$A$2:$A$226,0)+1))</f>
        <v>26679636</v>
      </c>
      <c r="I244" cm="1">
        <f t="array" aca="1" ref="I244" ca="1">INDIRECT("Filmes!I"&amp;(MATCH(A244,Filmes!$A$2:$A$226,0)+1))</f>
        <v>15.041913684210526</v>
      </c>
    </row>
    <row r="245" spans="1:14" x14ac:dyDescent="0.3">
      <c r="A245" s="20" t="s">
        <v>103</v>
      </c>
      <c r="B245" cm="1">
        <f t="array" aca="1" ref="B245" ca="1">INDIRECT("Filmes!B"&amp;(MATCH(A245,Filmes!$A$2:$A$226,0)+1))</f>
        <v>2002</v>
      </c>
      <c r="C245" t="str" cm="1">
        <f t="array" aca="1" ref="C245" ca="1">INDIRECT("Filmes!C"&amp;(MATCH(A245,Filmes!$A$2:$A$226,0)+1))</f>
        <v>12</v>
      </c>
      <c r="D245" cm="1">
        <f t="array" aca="1" ref="D245" ca="1">INDIRECT("Filmes!D"&amp;(MATCH(A245,Filmes!$A$2:$A$226,0)+1))</f>
        <v>0.59</v>
      </c>
      <c r="E245" cm="1">
        <f t="array" aca="1" ref="E245" ca="1">INDIRECT("Filmes!E"&amp;(MATCH(A245,Filmes!$A$2:$A$226,0)+1))</f>
        <v>0.9</v>
      </c>
      <c r="F245" cm="1">
        <f t="array" aca="1" ref="F245" ca="1">INDIRECT("Filmes!F"&amp;(MATCH(A245,Filmes!$A$2:$A$226,0)+1))</f>
        <v>70000000</v>
      </c>
      <c r="G245" cm="1">
        <f t="array" aca="1" ref="G245" ca="1">INDIRECT("Filmes!G"&amp;(MATCH(A245,Filmes!$A$2:$A$226,0)+1))</f>
        <v>277500000</v>
      </c>
      <c r="H245" cm="1">
        <f t="array" aca="1" ref="H245" ca="1">INDIRECT("Filmes!H"&amp;(MATCH(A245,Filmes!$A$2:$A$226,0)+1))</f>
        <v>207500000</v>
      </c>
      <c r="I245" cm="1">
        <f t="array" aca="1" ref="I245" ca="1">INDIRECT("Filmes!I"&amp;(MATCH(A245,Filmes!$A$2:$A$226,0)+1))</f>
        <v>3.9642857142857144</v>
      </c>
    </row>
    <row r="246" spans="1:14" x14ac:dyDescent="0.3">
      <c r="A246" s="21" t="s">
        <v>161</v>
      </c>
      <c r="B246" cm="1">
        <f t="array" aca="1" ref="B246" ca="1">INDIRECT("Filmes!B"&amp;(MATCH(A246,Filmes!$A$2:$A$226,0)+1))</f>
        <v>1994</v>
      </c>
      <c r="C246" t="str" cm="1">
        <f t="array" aca="1" ref="C246" ca="1">INDIRECT("Filmes!C"&amp;(MATCH(A246,Filmes!$A$2:$A$226,0)+1))</f>
        <v>16</v>
      </c>
      <c r="D246" cm="1">
        <f t="array" aca="1" ref="D246" ca="1">INDIRECT("Filmes!D"&amp;(MATCH(A246,Filmes!$A$2:$A$226,0)+1))</f>
        <v>0.87</v>
      </c>
      <c r="E246" cm="1">
        <f t="array" aca="1" ref="E246" ca="1">INDIRECT("Filmes!E"&amp;(MATCH(A246,Filmes!$A$2:$A$226,0)+1))</f>
        <v>0.71</v>
      </c>
      <c r="F246" cm="1">
        <f t="array" aca="1" ref="F246" ca="1">INDIRECT("Filmes!F"&amp;(MATCH(A246,Filmes!$A$2:$A$226,0)+1))</f>
        <v>25000000</v>
      </c>
      <c r="G246" cm="1">
        <f t="array" aca="1" ref="G246" ca="1">INDIRECT("Filmes!G"&amp;(MATCH(A246,Filmes!$A$2:$A$226,0)+1))</f>
        <v>28341469</v>
      </c>
      <c r="H246" cm="1">
        <f t="array" aca="1" ref="H246" ca="1">INDIRECT("Filmes!H"&amp;(MATCH(A246,Filmes!$A$2:$A$226,0)+1))</f>
        <v>3341469</v>
      </c>
      <c r="I246" cm="1">
        <f t="array" aca="1" ref="I246" ca="1">INDIRECT("Filmes!I"&amp;(MATCH(A246,Filmes!$A$2:$A$226,0)+1))</f>
        <v>1.1336587600000001</v>
      </c>
    </row>
    <row r="247" spans="1:14" x14ac:dyDescent="0.3">
      <c r="A247" s="20" t="s">
        <v>36</v>
      </c>
      <c r="B247" cm="1">
        <f t="array" aca="1" ref="B247" ca="1">INDIRECT("Filmes!B"&amp;(MATCH(A247,Filmes!$A$2:$A$226,0)+1))</f>
        <v>2023</v>
      </c>
      <c r="C247" t="str" cm="1">
        <f t="array" aca="1" ref="C247" ca="1">INDIRECT("Filmes!C"&amp;(MATCH(A247,Filmes!$A$2:$A$226,0)+1))</f>
        <v>14</v>
      </c>
      <c r="D247" cm="1">
        <f t="array" aca="1" ref="D247" ca="1">INDIRECT("Filmes!D"&amp;(MATCH(A247,Filmes!$A$2:$A$226,0)+1))</f>
        <v>0.71</v>
      </c>
      <c r="E247" cm="1">
        <f t="array" aca="1" ref="E247" ca="1">INDIRECT("Filmes!E"&amp;(MATCH(A247,Filmes!$A$2:$A$226,0)+1))</f>
        <v>0.82000000000000006</v>
      </c>
      <c r="F247" cm="1">
        <f t="array" aca="1" ref="F247" ca="1">INDIRECT("Filmes!F"&amp;(MATCH(A247,Filmes!$A$2:$A$226,0)+1))</f>
        <v>340000000</v>
      </c>
      <c r="G247" cm="1">
        <f t="array" aca="1" ref="G247" ca="1">INDIRECT("Filmes!G"&amp;(MATCH(A247,Filmes!$A$2:$A$226,0)+1))</f>
        <v>704709660</v>
      </c>
      <c r="H247" cm="1">
        <f t="array" aca="1" ref="H247" ca="1">INDIRECT("Filmes!H"&amp;(MATCH(A247,Filmes!$A$2:$A$226,0)+1))</f>
        <v>364709660</v>
      </c>
      <c r="I247" cm="1">
        <f t="array" aca="1" ref="I247" ca="1">INDIRECT("Filmes!I"&amp;(MATCH(A247,Filmes!$A$2:$A$226,0)+1))</f>
        <v>2.0726754705882353</v>
      </c>
    </row>
    <row r="248" spans="1:14" x14ac:dyDescent="0.3">
      <c r="B248" t="e" cm="1">
        <f t="array" aca="1" ref="B248" ca="1">INDIRECT("Filmes!B"&amp;(MATCH(A248,Filmes!$A$2:$A$226,0)+1))</f>
        <v>#N/A</v>
      </c>
      <c r="C248" t="e" cm="1">
        <f t="array" aca="1" ref="C248" ca="1">INDIRECT("Filmes!C"&amp;(MATCH(A248,Filmes!$A$2:$A$226,0)+1))</f>
        <v>#N/A</v>
      </c>
      <c r="D248" t="e" cm="1">
        <f t="array" aca="1" ref="D248" ca="1">INDIRECT("Filmes!D"&amp;(MATCH(A248,Filmes!$A$2:$A$226,0)+1))</f>
        <v>#N/A</v>
      </c>
      <c r="E248" t="e" cm="1">
        <f t="array" aca="1" ref="E248" ca="1">INDIRECT("Filmes!E"&amp;(MATCH(A248,Filmes!$A$2:$A$226,0)+1))</f>
        <v>#N/A</v>
      </c>
      <c r="F248" t="e" cm="1">
        <f t="array" aca="1" ref="F248" ca="1">INDIRECT("Filmes!F"&amp;(MATCH(A248,Filmes!$A$2:$A$226,0)+1))</f>
        <v>#N/A</v>
      </c>
      <c r="G248" t="e" cm="1">
        <f t="array" aca="1" ref="G248" ca="1">INDIRECT("Filmes!G"&amp;(MATCH(A248,Filmes!$A$2:$A$226,0)+1))</f>
        <v>#N/A</v>
      </c>
      <c r="H248" t="e" cm="1">
        <f t="array" aca="1" ref="H248" ca="1">INDIRECT("Filmes!H"&amp;(MATCH(A248,Filmes!$A$2:$A$226,0)+1))</f>
        <v>#N/A</v>
      </c>
      <c r="I248" t="e" cm="1">
        <f t="array" aca="1" ref="I248" ca="1">INDIRECT("Filmes!I"&amp;(MATCH(A248,Filmes!$A$2:$A$226,0)+1))</f>
        <v>#N/A</v>
      </c>
    </row>
    <row r="249" spans="1:14" x14ac:dyDescent="0.3">
      <c r="A249" s="19" t="s">
        <v>248</v>
      </c>
      <c r="B249" s="13" t="s">
        <v>1</v>
      </c>
      <c r="C249" s="13" t="s">
        <v>3</v>
      </c>
      <c r="D249" s="25" t="s">
        <v>2</v>
      </c>
      <c r="E249" s="13" t="s">
        <v>1645</v>
      </c>
      <c r="F249" s="26" t="s">
        <v>4</v>
      </c>
      <c r="G249" s="26" t="s">
        <v>5</v>
      </c>
      <c r="H249" s="13" t="s">
        <v>1646</v>
      </c>
      <c r="I249" s="27" t="s">
        <v>1647</v>
      </c>
      <c r="J249">
        <f ca="1">AVERAGE(I250:I298)</f>
        <v>10.985333555847168</v>
      </c>
      <c r="K249">
        <f ca="1">AVERAGE(D250:D298)</f>
        <v>0.75306122448979584</v>
      </c>
      <c r="L249">
        <f ca="1">AVERAGE(E250:E298)</f>
        <v>0.76992889536767084</v>
      </c>
      <c r="M249">
        <f ca="1">AVERAGE(F250:F298)</f>
        <v>64562035.244897962</v>
      </c>
      <c r="N249">
        <f ca="1">AVERAGE(G250:G298)</f>
        <v>365919533.5714286</v>
      </c>
    </row>
    <row r="250" spans="1:14" x14ac:dyDescent="0.3">
      <c r="A250" s="20" t="s">
        <v>94</v>
      </c>
      <c r="B250" cm="1">
        <f t="array" aca="1" ref="B250" ca="1">INDIRECT("Filmes!B"&amp;(MATCH(A250,Filmes!$A$2:$A$226,0)+1))</f>
        <v>2016</v>
      </c>
      <c r="C250" t="str" cm="1">
        <f t="array" aca="1" ref="C250" ca="1">INDIRECT("Filmes!C"&amp;(MATCH(A250,Filmes!$A$2:$A$226,0)+1))</f>
        <v>10</v>
      </c>
      <c r="D250" cm="1">
        <f t="array" aca="1" ref="D250" ca="1">INDIRECT("Filmes!D"&amp;(MATCH(A250,Filmes!$A$2:$A$226,0)+1))</f>
        <v>0.76</v>
      </c>
      <c r="E250" cm="1">
        <f t="array" aca="1" ref="E250" ca="1">INDIRECT("Filmes!E"&amp;(MATCH(A250,Filmes!$A$2:$A$226,0)+1))</f>
        <v>0.76250000000000007</v>
      </c>
      <c r="F250" cm="1">
        <f t="array" aca="1" ref="F250" ca="1">INDIRECT("Filmes!F"&amp;(MATCH(A250,Filmes!$A$2:$A$226,0)+1))</f>
        <v>47000000</v>
      </c>
      <c r="G250" cm="1">
        <f t="array" aca="1" ref="G250" ca="1">INDIRECT("Filmes!G"&amp;(MATCH(A250,Filmes!$A$2:$A$226,0)+1))</f>
        <v>203388186</v>
      </c>
      <c r="H250" cm="1">
        <f t="array" aca="1" ref="H250" ca="1">INDIRECT("Filmes!H"&amp;(MATCH(A250,Filmes!$A$2:$A$226,0)+1))</f>
        <v>156388186</v>
      </c>
      <c r="I250" cm="1">
        <f t="array" aca="1" ref="I250" ca="1">INDIRECT("Filmes!I"&amp;(MATCH(A250,Filmes!$A$2:$A$226,0)+1))</f>
        <v>4.3274082127659579</v>
      </c>
    </row>
    <row r="251" spans="1:14" x14ac:dyDescent="0.3">
      <c r="A251" s="21" t="s">
        <v>200</v>
      </c>
      <c r="B251" cm="1">
        <f t="array" aca="1" ref="B251" ca="1">INDIRECT("Filmes!B"&amp;(MATCH(A251,Filmes!$A$2:$A$226,0)+1))</f>
        <v>2023</v>
      </c>
      <c r="C251" t="str" cm="1">
        <f t="array" aca="1" ref="C251" ca="1">INDIRECT("Filmes!C"&amp;(MATCH(A251,Filmes!$A$2:$A$226,0)+1))</f>
        <v>14</v>
      </c>
      <c r="D251" cm="1">
        <f t="array" aca="1" ref="D251" ca="1">INDIRECT("Filmes!D"&amp;(MATCH(A251,Filmes!$A$2:$A$226,0)+1))</f>
        <v>0.75</v>
      </c>
      <c r="E251" cm="1">
        <f t="array" aca="1" ref="E251" ca="1">INDIRECT("Filmes!E"&amp;(MATCH(A251,Filmes!$A$2:$A$226,0)+1))</f>
        <v>0.72499999999999987</v>
      </c>
      <c r="F251" cm="1">
        <f t="array" aca="1" ref="F251" ca="1">INDIRECT("Filmes!F"&amp;(MATCH(A251,Filmes!$A$2:$A$226,0)+1))</f>
        <v>200000000</v>
      </c>
      <c r="G251" cm="1">
        <f t="array" aca="1" ref="G251" ca="1">INDIRECT("Filmes!G"&amp;(MATCH(A251,Filmes!$A$2:$A$226,0)+1))</f>
        <v>156922344</v>
      </c>
      <c r="H251" cm="1">
        <f t="array" aca="1" ref="H251" ca="1">INDIRECT("Filmes!H"&amp;(MATCH(A251,Filmes!$A$2:$A$226,0)+1))</f>
        <v>-43077656</v>
      </c>
      <c r="I251" cm="1">
        <f t="array" aca="1" ref="I251" ca="1">INDIRECT("Filmes!I"&amp;(MATCH(A251,Filmes!$A$2:$A$226,0)+1))</f>
        <v>0.78461172000000001</v>
      </c>
    </row>
    <row r="252" spans="1:14" x14ac:dyDescent="0.3">
      <c r="A252" s="20" t="s">
        <v>199</v>
      </c>
      <c r="B252" cm="1">
        <f t="array" aca="1" ref="B252" ca="1">INDIRECT("Filmes!B"&amp;(MATCH(A252,Filmes!$A$2:$A$226,0)+1))</f>
        <v>2016</v>
      </c>
      <c r="C252" t="str" cm="1">
        <f t="array" aca="1" ref="C252" ca="1">INDIRECT("Filmes!C"&amp;(MATCH(A252,Filmes!$A$2:$A$226,0)+1))</f>
        <v>16</v>
      </c>
      <c r="D252" cm="1">
        <f t="array" aca="1" ref="D252" ca="1">INDIRECT("Filmes!D"&amp;(MATCH(A252,Filmes!$A$2:$A$226,0)+1))</f>
        <v>0.82</v>
      </c>
      <c r="E252" cm="1">
        <f t="array" aca="1" ref="E252" ca="1">INDIRECT("Filmes!E"&amp;(MATCH(A252,Filmes!$A$2:$A$226,0)+1))</f>
        <v>0.71499999999999997</v>
      </c>
      <c r="F252" cm="1">
        <f t="array" aca="1" ref="F252" ca="1">INDIRECT("Filmes!F"&amp;(MATCH(A252,Filmes!$A$2:$A$226,0)+1))</f>
        <v>40000000</v>
      </c>
      <c r="G252" cm="1">
        <f t="array" aca="1" ref="G252" ca="1">INDIRECT("Filmes!G"&amp;(MATCH(A252,Filmes!$A$2:$A$226,0)+1))</f>
        <v>175302354</v>
      </c>
      <c r="H252" cm="1">
        <f t="array" aca="1" ref="H252" ca="1">INDIRECT("Filmes!H"&amp;(MATCH(A252,Filmes!$A$2:$A$226,0)+1))</f>
        <v>135302354</v>
      </c>
      <c r="I252" cm="1">
        <f t="array" aca="1" ref="I252" ca="1">INDIRECT("Filmes!I"&amp;(MATCH(A252,Filmes!$A$2:$A$226,0)+1))</f>
        <v>4.3825588499999997</v>
      </c>
    </row>
    <row r="253" spans="1:14" x14ac:dyDescent="0.3">
      <c r="A253" s="21" t="s">
        <v>132</v>
      </c>
      <c r="B253" cm="1">
        <f t="array" aca="1" ref="B253" ca="1">INDIRECT("Filmes!B"&amp;(MATCH(A253,Filmes!$A$2:$A$226,0)+1))</f>
        <v>2022</v>
      </c>
      <c r="C253" t="str" cm="1">
        <f t="array" aca="1" ref="C253" ca="1">INDIRECT("Filmes!C"&amp;(MATCH(A253,Filmes!$A$2:$A$226,0)+1))</f>
        <v>18</v>
      </c>
      <c r="D253" cm="1">
        <f t="array" aca="1" ref="D253" ca="1">INDIRECT("Filmes!D"&amp;(MATCH(A253,Filmes!$A$2:$A$226,0)+1))</f>
        <v>0.74</v>
      </c>
      <c r="E253" cm="1">
        <f t="array" aca="1" ref="E253" ca="1">INDIRECT("Filmes!E"&amp;(MATCH(A253,Filmes!$A$2:$A$226,0)+1))</f>
        <v>0.8</v>
      </c>
      <c r="F253" cm="1">
        <f t="array" aca="1" ref="F253" ca="1">INDIRECT("Filmes!F"&amp;(MATCH(A253,Filmes!$A$2:$A$226,0)+1))</f>
        <v>78000000</v>
      </c>
      <c r="G253" cm="1">
        <f t="array" aca="1" ref="G253" ca="1">INDIRECT("Filmes!G"&amp;(MATCH(A253,Filmes!$A$2:$A$226,0)+1))</f>
        <v>63363579</v>
      </c>
      <c r="H253" cm="1">
        <f t="array" aca="1" ref="H253" ca="1">INDIRECT("Filmes!H"&amp;(MATCH(A253,Filmes!$A$2:$A$226,0)+1))</f>
        <v>-14636421</v>
      </c>
      <c r="I253" cm="1">
        <f t="array" aca="1" ref="I253" ca="1">INDIRECT("Filmes!I"&amp;(MATCH(A253,Filmes!$A$2:$A$226,0)+1))</f>
        <v>0.81235357692307697</v>
      </c>
    </row>
    <row r="254" spans="1:14" x14ac:dyDescent="0.3">
      <c r="A254" s="20" t="s">
        <v>184</v>
      </c>
      <c r="B254" cm="1">
        <f t="array" aca="1" ref="B254" ca="1">INDIRECT("Filmes!B"&amp;(MATCH(A254,Filmes!$A$2:$A$226,0)+1))</f>
        <v>1974</v>
      </c>
      <c r="C254" t="str" cm="1">
        <f t="array" aca="1" ref="C254" ca="1">INDIRECT("Filmes!C"&amp;(MATCH(A254,Filmes!$A$2:$A$226,0)+1))</f>
        <v>12</v>
      </c>
      <c r="D254" cm="1">
        <f t="array" aca="1" ref="D254" ca="1">INDIRECT("Filmes!D"&amp;(MATCH(A254,Filmes!$A$2:$A$226,0)+1))</f>
        <v>0.79</v>
      </c>
      <c r="E254" cm="1">
        <f t="array" aca="1" ref="E254" ca="1">INDIRECT("Filmes!E"&amp;(MATCH(A254,Filmes!$A$2:$A$226,0)+1))</f>
        <v>0.73</v>
      </c>
      <c r="F254" cm="1">
        <f t="array" aca="1" ref="F254" ca="1">INDIRECT("Filmes!F"&amp;(MATCH(A254,Filmes!$A$2:$A$226,0)+1))</f>
        <v>6000000</v>
      </c>
      <c r="G254" cm="1">
        <f t="array" aca="1" ref="G254" ca="1">INDIRECT("Filmes!G"&amp;(MATCH(A254,Filmes!$A$2:$A$226,0)+1))</f>
        <v>30000000</v>
      </c>
      <c r="H254" cm="1">
        <f t="array" aca="1" ref="H254" ca="1">INDIRECT("Filmes!H"&amp;(MATCH(A254,Filmes!$A$2:$A$226,0)+1))</f>
        <v>24000000</v>
      </c>
      <c r="I254" cm="1">
        <f t="array" aca="1" ref="I254" ca="1">INDIRECT("Filmes!I"&amp;(MATCH(A254,Filmes!$A$2:$A$226,0)+1))</f>
        <v>5</v>
      </c>
    </row>
    <row r="255" spans="1:14" x14ac:dyDescent="0.3">
      <c r="A255" s="21" t="s">
        <v>121</v>
      </c>
      <c r="B255" cm="1">
        <f t="array" aca="1" ref="B255" ca="1">INDIRECT("Filmes!B"&amp;(MATCH(A255,Filmes!$A$2:$A$226,0)+1))</f>
        <v>1941</v>
      </c>
      <c r="C255" t="str" cm="1">
        <f t="array" aca="1" ref="C255" ca="1">INDIRECT("Filmes!C"&amp;(MATCH(A255,Filmes!$A$2:$A$226,0)+1))</f>
        <v>12</v>
      </c>
      <c r="D255" cm="1">
        <f t="array" aca="1" ref="D255" ca="1">INDIRECT("Filmes!D"&amp;(MATCH(A255,Filmes!$A$2:$A$226,0)+1))</f>
        <v>0.8</v>
      </c>
      <c r="E255" cm="1">
        <f t="array" aca="1" ref="E255" ca="1">INDIRECT("Filmes!E"&amp;(MATCH(A255,Filmes!$A$2:$A$226,0)+1))</f>
        <v>0.76999999999999991</v>
      </c>
      <c r="F255" cm="1">
        <f t="array" aca="1" ref="F255" ca="1">INDIRECT("Filmes!F"&amp;(MATCH(A255,Filmes!$A$2:$A$226,0)+1))</f>
        <v>839727</v>
      </c>
      <c r="G255" cm="1">
        <f t="array" aca="1" ref="G255" ca="1">INDIRECT("Filmes!G"&amp;(MATCH(A255,Filmes!$A$2:$A$226,0)+1))</f>
        <v>23218000</v>
      </c>
      <c r="H255" cm="1">
        <f t="array" aca="1" ref="H255" ca="1">INDIRECT("Filmes!H"&amp;(MATCH(A255,Filmes!$A$2:$A$226,0)+1))</f>
        <v>22378273</v>
      </c>
      <c r="I255" cm="1">
        <f t="array" aca="1" ref="I255" ca="1">INDIRECT("Filmes!I"&amp;(MATCH(A255,Filmes!$A$2:$A$226,0)+1))</f>
        <v>27.649462265712547</v>
      </c>
    </row>
    <row r="256" spans="1:14" x14ac:dyDescent="0.3">
      <c r="A256" s="20" t="s">
        <v>237</v>
      </c>
      <c r="B256" cm="1">
        <f t="array" aca="1" ref="B256" ca="1">INDIRECT("Filmes!B"&amp;(MATCH(A256,Filmes!$A$2:$A$226,0)+1))</f>
        <v>2015</v>
      </c>
      <c r="C256" t="str" cm="1">
        <f t="array" aca="1" ref="C256" ca="1">INDIRECT("Filmes!C"&amp;(MATCH(A256,Filmes!$A$2:$A$226,0)+1))</f>
        <v>16</v>
      </c>
      <c r="D256" cm="1">
        <f t="array" aca="1" ref="D256" ca="1">INDIRECT("Filmes!D"&amp;(MATCH(A256,Filmes!$A$2:$A$226,0)+1))</f>
        <v>0.59</v>
      </c>
      <c r="E256" cm="1">
        <f t="array" aca="1" ref="E256" ca="1">INDIRECT("Filmes!E"&amp;(MATCH(A256,Filmes!$A$2:$A$226,0)+1))</f>
        <v>0.82499999999999996</v>
      </c>
      <c r="F256" cm="1">
        <f t="array" aca="1" ref="F256" ca="1">INDIRECT("Filmes!F"&amp;(MATCH(A256,Filmes!$A$2:$A$226,0)+1))</f>
        <v>40000000</v>
      </c>
      <c r="G256" cm="1">
        <f t="array" aca="1" ref="G256" ca="1">INDIRECT("Filmes!G"&amp;(MATCH(A256,Filmes!$A$2:$A$226,0)+1))</f>
        <v>571000000</v>
      </c>
      <c r="H256" cm="1">
        <f t="array" aca="1" ref="H256" ca="1">INDIRECT("Filmes!H"&amp;(MATCH(A256,Filmes!$A$2:$A$226,0)+1))</f>
        <v>531000000</v>
      </c>
      <c r="I256" cm="1">
        <f t="array" aca="1" ref="I256" ca="1">INDIRECT("Filmes!I"&amp;(MATCH(A256,Filmes!$A$2:$A$226,0)+1))</f>
        <v>14.275</v>
      </c>
    </row>
    <row r="257" spans="1:9" x14ac:dyDescent="0.3">
      <c r="A257" s="21" t="s">
        <v>226</v>
      </c>
      <c r="B257" cm="1">
        <f t="array" aca="1" ref="B257" ca="1">INDIRECT("Filmes!B"&amp;(MATCH(A257,Filmes!$A$2:$A$226,0)+1))</f>
        <v>2016</v>
      </c>
      <c r="C257" t="str" cm="1">
        <f t="array" aca="1" ref="C257" ca="1">INDIRECT("Filmes!C"&amp;(MATCH(A257,Filmes!$A$2:$A$226,0)+1))</f>
        <v>12</v>
      </c>
      <c r="D257" cm="1">
        <f t="array" aca="1" ref="D257" ca="1">INDIRECT("Filmes!D"&amp;(MATCH(A257,Filmes!$A$2:$A$226,0)+1))</f>
        <v>0.79</v>
      </c>
      <c r="E257" cm="1">
        <f t="array" aca="1" ref="E257" ca="1">INDIRECT("Filmes!E"&amp;(MATCH(A257,Filmes!$A$2:$A$226,0)+1))</f>
        <v>0.67222222222222217</v>
      </c>
      <c r="F257" cm="1">
        <f t="array" aca="1" ref="F257" ca="1">INDIRECT("Filmes!F"&amp;(MATCH(A257,Filmes!$A$2:$A$226,0)+1))</f>
        <v>20000000</v>
      </c>
      <c r="G257" cm="1">
        <f t="array" aca="1" ref="G257" ca="1">INDIRECT("Filmes!G"&amp;(MATCH(A257,Filmes!$A$2:$A$226,0)+1))</f>
        <v>207945075</v>
      </c>
      <c r="H257" cm="1">
        <f t="array" aca="1" ref="H257" ca="1">INDIRECT("Filmes!H"&amp;(MATCH(A257,Filmes!$A$2:$A$226,0)+1))</f>
        <v>187945075</v>
      </c>
      <c r="I257" cm="1">
        <f t="array" aca="1" ref="I257" ca="1">INDIRECT("Filmes!I"&amp;(MATCH(A257,Filmes!$A$2:$A$226,0)+1))</f>
        <v>10.397253750000001</v>
      </c>
    </row>
    <row r="258" spans="1:9" x14ac:dyDescent="0.3">
      <c r="A258" s="20" t="s">
        <v>174</v>
      </c>
      <c r="B258" cm="1">
        <f t="array" aca="1" ref="B258" ca="1">INDIRECT("Filmes!B"&amp;(MATCH(A258,Filmes!$A$2:$A$226,0)+1))</f>
        <v>1986</v>
      </c>
      <c r="C258" t="str" cm="1">
        <f t="array" aca="1" ref="C258" ca="1">INDIRECT("Filmes!C"&amp;(MATCH(A258,Filmes!$A$2:$A$226,0)+1))</f>
        <v>12</v>
      </c>
      <c r="D258" cm="1">
        <f t="array" aca="1" ref="D258" ca="1">INDIRECT("Filmes!D"&amp;(MATCH(A258,Filmes!$A$2:$A$226,0)+1))</f>
        <v>0.79</v>
      </c>
      <c r="E258" cm="1">
        <f t="array" aca="1" ref="E258" ca="1">INDIRECT("Filmes!E"&amp;(MATCH(A258,Filmes!$A$2:$A$226,0)+1))</f>
        <v>0.78999999999999992</v>
      </c>
      <c r="F258" cm="1">
        <f t="array" aca="1" ref="F258" ca="1">INDIRECT("Filmes!F"&amp;(MATCH(A258,Filmes!$A$2:$A$226,0)+1))</f>
        <v>8000000</v>
      </c>
      <c r="G258" cm="1">
        <f t="array" aca="1" ref="G258" ca="1">INDIRECT("Filmes!G"&amp;(MATCH(A258,Filmes!$A$2:$A$226,0)+1))</f>
        <v>52300000</v>
      </c>
      <c r="H258" cm="1">
        <f t="array" aca="1" ref="H258" ca="1">INDIRECT("Filmes!H"&amp;(MATCH(A258,Filmes!$A$2:$A$226,0)+1))</f>
        <v>44300000</v>
      </c>
      <c r="I258" cm="1">
        <f t="array" aca="1" ref="I258" ca="1">INDIRECT("Filmes!I"&amp;(MATCH(A258,Filmes!$A$2:$A$226,0)+1))</f>
        <v>6.5374999999999996</v>
      </c>
    </row>
    <row r="259" spans="1:9" x14ac:dyDescent="0.3">
      <c r="A259" s="21" t="s">
        <v>60</v>
      </c>
      <c r="B259" cm="1">
        <f t="array" aca="1" ref="B259" ca="1">INDIRECT("Filmes!B"&amp;(MATCH(A259,Filmes!$A$2:$A$226,0)+1))</f>
        <v>2019</v>
      </c>
      <c r="C259" t="str" cm="1">
        <f t="array" aca="1" ref="C259" ca="1">INDIRECT("Filmes!C"&amp;(MATCH(A259,Filmes!$A$2:$A$226,0)+1))</f>
        <v>16</v>
      </c>
      <c r="D259" cm="1">
        <f t="array" aca="1" ref="D259" ca="1">INDIRECT("Filmes!D"&amp;(MATCH(A259,Filmes!$A$2:$A$226,0)+1))</f>
        <v>0.82</v>
      </c>
      <c r="E259" cm="1">
        <f t="array" aca="1" ref="E259" ca="1">INDIRECT("Filmes!E"&amp;(MATCH(A259,Filmes!$A$2:$A$226,0)+1))</f>
        <v>0.7</v>
      </c>
      <c r="F259" cm="1">
        <f t="array" aca="1" ref="F259" ca="1">INDIRECT("Filmes!F"&amp;(MATCH(A259,Filmes!$A$2:$A$226,0)+1))</f>
        <v>55000000</v>
      </c>
      <c r="G259" cm="1">
        <f t="array" aca="1" ref="G259" ca="1">INDIRECT("Filmes!G"&amp;(MATCH(A259,Filmes!$A$2:$A$226,0)+1))</f>
        <v>1078958629</v>
      </c>
      <c r="H259" cm="1">
        <f t="array" aca="1" ref="H259" ca="1">INDIRECT("Filmes!H"&amp;(MATCH(A259,Filmes!$A$2:$A$226,0)+1))</f>
        <v>1023958629</v>
      </c>
      <c r="I259" cm="1">
        <f t="array" aca="1" ref="I259" ca="1">INDIRECT("Filmes!I"&amp;(MATCH(A259,Filmes!$A$2:$A$226,0)+1))</f>
        <v>19.617429618181816</v>
      </c>
    </row>
    <row r="260" spans="1:9" x14ac:dyDescent="0.3">
      <c r="A260" s="20" t="s">
        <v>224</v>
      </c>
      <c r="B260" cm="1">
        <f t="array" aca="1" ref="B260" ca="1">INDIRECT("Filmes!B"&amp;(MATCH(A260,Filmes!$A$2:$A$226,0)+1))</f>
        <v>2018</v>
      </c>
      <c r="C260" t="str" cm="1">
        <f t="array" aca="1" ref="C260" ca="1">INDIRECT("Filmes!C"&amp;(MATCH(A260,Filmes!$A$2:$A$226,0)+1))</f>
        <v>12</v>
      </c>
      <c r="D260" cm="1">
        <f t="array" aca="1" ref="D260" ca="1">INDIRECT("Filmes!D"&amp;(MATCH(A260,Filmes!$A$2:$A$226,0)+1))</f>
        <v>0.7</v>
      </c>
      <c r="E260" cm="1">
        <f t="array" aca="1" ref="E260" ca="1">INDIRECT("Filmes!E"&amp;(MATCH(A260,Filmes!$A$2:$A$226,0)+1))</f>
        <v>0.69000000000000006</v>
      </c>
      <c r="F260" cm="1">
        <f t="array" aca="1" ref="F260" ca="1">INDIRECT("Filmes!F"&amp;(MATCH(A260,Filmes!$A$2:$A$226,0)+1))</f>
        <v>50000000</v>
      </c>
      <c r="G260" cm="1">
        <f t="array" aca="1" ref="G260" ca="1">INDIRECT("Filmes!G"&amp;(MATCH(A260,Filmes!$A$2:$A$226,0)+1))</f>
        <v>214200000</v>
      </c>
      <c r="H260" cm="1">
        <f t="array" aca="1" ref="H260" ca="1">INDIRECT("Filmes!H"&amp;(MATCH(A260,Filmes!$A$2:$A$226,0)+1))</f>
        <v>164200000</v>
      </c>
      <c r="I260" cm="1">
        <f t="array" aca="1" ref="I260" ca="1">INDIRECT("Filmes!I"&amp;(MATCH(A260,Filmes!$A$2:$A$226,0)+1))</f>
        <v>4.2839999999999998</v>
      </c>
    </row>
    <row r="261" spans="1:9" x14ac:dyDescent="0.3">
      <c r="A261" s="21" t="s">
        <v>169</v>
      </c>
      <c r="B261" cm="1">
        <f t="array" aca="1" ref="B261" ca="1">INDIRECT("Filmes!B"&amp;(MATCH(A261,Filmes!$A$2:$A$226,0)+1))</f>
        <v>2023</v>
      </c>
      <c r="C261" t="str" cm="1">
        <f t="array" aca="1" ref="C261" ca="1">INDIRECT("Filmes!C"&amp;(MATCH(A261,Filmes!$A$2:$A$226,0)+1))</f>
        <v>12</v>
      </c>
      <c r="D261" cm="1">
        <f t="array" aca="1" ref="D261" ca="1">INDIRECT("Filmes!D"&amp;(MATCH(A261,Filmes!$A$2:$A$226,0)+1))</f>
        <v>0.71</v>
      </c>
      <c r="E261" cm="1">
        <f t="array" aca="1" ref="E261" ca="1">INDIRECT("Filmes!E"&amp;(MATCH(A261,Filmes!$A$2:$A$226,0)+1))</f>
        <v>0.7</v>
      </c>
      <c r="F261" cm="1">
        <f t="array" aca="1" ref="F261" ca="1">INDIRECT("Filmes!F"&amp;(MATCH(A261,Filmes!$A$2:$A$226,0)+1))</f>
        <v>75000000</v>
      </c>
      <c r="G261" cm="1">
        <f t="array" aca="1" ref="G261" ca="1">INDIRECT("Filmes!G"&amp;(MATCH(A261,Filmes!$A$2:$A$226,0)+1))</f>
        <v>275300000</v>
      </c>
      <c r="H261" cm="1">
        <f t="array" aca="1" ref="H261" ca="1">INDIRECT("Filmes!H"&amp;(MATCH(A261,Filmes!$A$2:$A$226,0)+1))</f>
        <v>200300000</v>
      </c>
      <c r="I261" cm="1">
        <f t="array" aca="1" ref="I261" ca="1">INDIRECT("Filmes!I"&amp;(MATCH(A261,Filmes!$A$2:$A$226,0)+1))</f>
        <v>3.6706666666666665</v>
      </c>
    </row>
    <row r="262" spans="1:9" x14ac:dyDescent="0.3">
      <c r="A262" s="20" t="s">
        <v>159</v>
      </c>
      <c r="B262" cm="1">
        <f t="array" aca="1" ref="B262" ca="1">INDIRECT("Filmes!B"&amp;(MATCH(A262,Filmes!$A$2:$A$226,0)+1))</f>
        <v>2018</v>
      </c>
      <c r="C262" t="str" cm="1">
        <f t="array" aca="1" ref="C262" ca="1">INDIRECT("Filmes!C"&amp;(MATCH(A262,Filmes!$A$2:$A$226,0)+1))</f>
        <v>18</v>
      </c>
      <c r="D262" cm="1">
        <f t="array" aca="1" ref="D262" ca="1">INDIRECT("Filmes!D"&amp;(MATCH(A262,Filmes!$A$2:$A$226,0)+1))</f>
        <v>0.62</v>
      </c>
      <c r="E262" cm="1">
        <f t="array" aca="1" ref="E262" ca="1">INDIRECT("Filmes!E"&amp;(MATCH(A262,Filmes!$A$2:$A$226,0)+1))</f>
        <v>0.71000000000000008</v>
      </c>
      <c r="F262" cm="1">
        <f t="array" aca="1" ref="F262" ca="1">INDIRECT("Filmes!F"&amp;(MATCH(A262,Filmes!$A$2:$A$226,0)+1))</f>
        <v>30000000</v>
      </c>
      <c r="G262" cm="1">
        <f t="array" aca="1" ref="G262" ca="1">INDIRECT("Filmes!G"&amp;(MATCH(A262,Filmes!$A$2:$A$226,0)+1))</f>
        <v>34017028</v>
      </c>
      <c r="H262" cm="1">
        <f t="array" aca="1" ref="H262" ca="1">INDIRECT("Filmes!H"&amp;(MATCH(A262,Filmes!$A$2:$A$226,0)+1))</f>
        <v>4017028</v>
      </c>
      <c r="I262" cm="1">
        <f t="array" aca="1" ref="I262" ca="1">INDIRECT("Filmes!I"&amp;(MATCH(A262,Filmes!$A$2:$A$226,0)+1))</f>
        <v>1.1339009333333334</v>
      </c>
    </row>
    <row r="263" spans="1:9" x14ac:dyDescent="0.3">
      <c r="A263" s="21" t="s">
        <v>10</v>
      </c>
      <c r="B263" cm="1">
        <f t="array" aca="1" ref="B263" ca="1">INDIRECT("Filmes!B"&amp;(MATCH(A263,Filmes!$A$2:$A$226,0)+1))</f>
        <v>2015</v>
      </c>
      <c r="C263" t="str" cm="1">
        <f t="array" aca="1" ref="C263" ca="1">INDIRECT("Filmes!C"&amp;(MATCH(A263,Filmes!$A$2:$A$226,0)+1))</f>
        <v>L</v>
      </c>
      <c r="D263" cm="1">
        <f t="array" aca="1" ref="D263" ca="1">INDIRECT("Filmes!D"&amp;(MATCH(A263,Filmes!$A$2:$A$226,0)+1))</f>
        <v>0.79</v>
      </c>
      <c r="E263" cm="1">
        <f t="array" aca="1" ref="E263" ca="1">INDIRECT("Filmes!E"&amp;(MATCH(A263,Filmes!$A$2:$A$226,0)+1))</f>
        <v>0.71666666666666667</v>
      </c>
      <c r="F263" cm="1">
        <f t="array" aca="1" ref="F263" ca="1">INDIRECT("Filmes!F"&amp;(MATCH(A263,Filmes!$A$2:$A$226,0)+1))</f>
        <v>175000000</v>
      </c>
      <c r="G263" cm="1">
        <f t="array" aca="1" ref="G263" ca="1">INDIRECT("Filmes!G"&amp;(MATCH(A263,Filmes!$A$2:$A$226,0)+1))</f>
        <v>857611174</v>
      </c>
      <c r="H263" cm="1">
        <f t="array" aca="1" ref="H263" ca="1">INDIRECT("Filmes!H"&amp;(MATCH(A263,Filmes!$A$2:$A$226,0)+1))</f>
        <v>682611174</v>
      </c>
      <c r="I263" cm="1">
        <f t="array" aca="1" ref="I263" ca="1">INDIRECT("Filmes!I"&amp;(MATCH(A263,Filmes!$A$2:$A$226,0)+1))</f>
        <v>4.9006352800000004</v>
      </c>
    </row>
    <row r="264" spans="1:9" x14ac:dyDescent="0.3">
      <c r="A264" s="20" t="s">
        <v>87</v>
      </c>
      <c r="B264" cm="1">
        <f t="array" aca="1" ref="B264" ca="1">INDIRECT("Filmes!B"&amp;(MATCH(A264,Filmes!$A$2:$A$226,0)+1))</f>
        <v>2001</v>
      </c>
      <c r="C264" t="str" cm="1">
        <f t="array" aca="1" ref="C264" ca="1">INDIRECT("Filmes!C"&amp;(MATCH(A264,Filmes!$A$2:$A$226,0)+1))</f>
        <v>14</v>
      </c>
      <c r="D264" cm="1">
        <f t="array" aca="1" ref="D264" ca="1">INDIRECT("Filmes!D"&amp;(MATCH(A264,Filmes!$A$2:$A$226,0)+1))</f>
        <v>0.78</v>
      </c>
      <c r="E264" cm="1">
        <f t="array" aca="1" ref="E264" ca="1">INDIRECT("Filmes!E"&amp;(MATCH(A264,Filmes!$A$2:$A$226,0)+1))</f>
        <v>0.7</v>
      </c>
      <c r="F264" cm="1">
        <f t="array" aca="1" ref="F264" ca="1">INDIRECT("Filmes!F"&amp;(MATCH(A264,Filmes!$A$2:$A$226,0)+1))</f>
        <v>4500000</v>
      </c>
      <c r="G264" cm="1">
        <f t="array" aca="1" ref="G264" ca="1">INDIRECT("Filmes!G"&amp;(MATCH(A264,Filmes!$A$2:$A$226,0)+1))</f>
        <v>7500000</v>
      </c>
      <c r="H264" cm="1">
        <f t="array" aca="1" ref="H264" ca="1">INDIRECT("Filmes!H"&amp;(MATCH(A264,Filmes!$A$2:$A$226,0)+1))</f>
        <v>3000000</v>
      </c>
      <c r="I264" cm="1">
        <f t="array" aca="1" ref="I264" ca="1">INDIRECT("Filmes!I"&amp;(MATCH(A264,Filmes!$A$2:$A$226,0)+1))</f>
        <v>1.6666666666666667</v>
      </c>
    </row>
    <row r="265" spans="1:9" x14ac:dyDescent="0.3">
      <c r="A265" s="21" t="s">
        <v>191</v>
      </c>
      <c r="B265" cm="1">
        <f t="array" aca="1" ref="B265" ca="1">INDIRECT("Filmes!B"&amp;(MATCH(A265,Filmes!$A$2:$A$226,0)+1))</f>
        <v>1994</v>
      </c>
      <c r="C265" t="str" cm="1">
        <f t="array" aca="1" ref="C265" ca="1">INDIRECT("Filmes!C"&amp;(MATCH(A265,Filmes!$A$2:$A$226,0)+1))</f>
        <v>14</v>
      </c>
      <c r="D265" cm="1">
        <f t="array" aca="1" ref="D265" ca="1">INDIRECT("Filmes!D"&amp;(MATCH(A265,Filmes!$A$2:$A$226,0)+1))</f>
        <v>0.85</v>
      </c>
      <c r="E265" cm="1">
        <f t="array" aca="1" ref="E265" ca="1">INDIRECT("Filmes!E"&amp;(MATCH(A265,Filmes!$A$2:$A$226,0)+1))</f>
        <v>0.8600000000000001</v>
      </c>
      <c r="F265" cm="1">
        <f t="array" aca="1" ref="F265" ca="1">INDIRECT("Filmes!F"&amp;(MATCH(A265,Filmes!$A$2:$A$226,0)+1))</f>
        <v>55000000</v>
      </c>
      <c r="G265" cm="1">
        <f t="array" aca="1" ref="G265" ca="1">INDIRECT("Filmes!G"&amp;(MATCH(A265,Filmes!$A$2:$A$226,0)+1))</f>
        <v>677387716</v>
      </c>
      <c r="H265" cm="1">
        <f t="array" aca="1" ref="H265" ca="1">INDIRECT("Filmes!H"&amp;(MATCH(A265,Filmes!$A$2:$A$226,0)+1))</f>
        <v>622387716</v>
      </c>
      <c r="I265" cm="1">
        <f t="array" aca="1" ref="I265" ca="1">INDIRECT("Filmes!I"&amp;(MATCH(A265,Filmes!$A$2:$A$226,0)+1))</f>
        <v>12.316140290909091</v>
      </c>
    </row>
    <row r="266" spans="1:9" x14ac:dyDescent="0.3">
      <c r="A266" s="20" t="s">
        <v>229</v>
      </c>
      <c r="B266" cm="1">
        <f t="array" aca="1" ref="B266" ca="1">INDIRECT("Filmes!B"&amp;(MATCH(A266,Filmes!$A$2:$A$226,0)+1))</f>
        <v>1997</v>
      </c>
      <c r="C266" t="str" cm="1">
        <f t="array" aca="1" ref="C266" ca="1">INDIRECT("Filmes!C"&amp;(MATCH(A266,Filmes!$A$2:$A$226,0)+1))</f>
        <v>14</v>
      </c>
      <c r="D266" cm="1">
        <f t="array" aca="1" ref="D266" ca="1">INDIRECT("Filmes!D"&amp;(MATCH(A266,Filmes!$A$2:$A$226,0)+1))</f>
        <v>0.82</v>
      </c>
      <c r="E266" cm="1">
        <f t="array" aca="1" ref="E266" ca="1">INDIRECT("Filmes!E"&amp;(MATCH(A266,Filmes!$A$2:$A$226,0)+1))</f>
        <v>0.75714285714285712</v>
      </c>
      <c r="F266" cm="1">
        <f t="array" aca="1" ref="F266" ca="1">INDIRECT("Filmes!F"&amp;(MATCH(A266,Filmes!$A$2:$A$226,0)+1))</f>
        <v>10000000</v>
      </c>
      <c r="G266" cm="1">
        <f t="array" aca="1" ref="G266" ca="1">INDIRECT("Filmes!G"&amp;(MATCH(A266,Filmes!$A$2:$A$226,0)+1))</f>
        <v>225900000</v>
      </c>
      <c r="H266" cm="1">
        <f t="array" aca="1" ref="H266" ca="1">INDIRECT("Filmes!H"&amp;(MATCH(A266,Filmes!$A$2:$A$226,0)+1))</f>
        <v>215900000</v>
      </c>
      <c r="I266" cm="1">
        <f t="array" aca="1" ref="I266" ca="1">INDIRECT("Filmes!I"&amp;(MATCH(A266,Filmes!$A$2:$A$226,0)+1))</f>
        <v>22.59</v>
      </c>
    </row>
    <row r="267" spans="1:9" x14ac:dyDescent="0.3">
      <c r="A267" s="21" t="s">
        <v>98</v>
      </c>
      <c r="B267" cm="1">
        <f t="array" aca="1" ref="B267" ca="1">INDIRECT("Filmes!B"&amp;(MATCH(A267,Filmes!$A$2:$A$226,0)+1))</f>
        <v>2013</v>
      </c>
      <c r="C267" t="str" cm="1">
        <f t="array" aca="1" ref="C267" ca="1">INDIRECT("Filmes!C"&amp;(MATCH(A267,Filmes!$A$2:$A$226,0)+1))</f>
        <v>12</v>
      </c>
      <c r="D267" cm="1">
        <f t="array" aca="1" ref="D267" ca="1">INDIRECT("Filmes!D"&amp;(MATCH(A267,Filmes!$A$2:$A$226,0)+1))</f>
        <v>0.72</v>
      </c>
      <c r="E267" cm="1">
        <f t="array" aca="1" ref="E267" ca="1">INDIRECT("Filmes!E"&amp;(MATCH(A267,Filmes!$A$2:$A$226,0)+1))</f>
        <v>0.87999999999999989</v>
      </c>
      <c r="F267" cm="1">
        <f t="array" aca="1" ref="F267" ca="1">INDIRECT("Filmes!F"&amp;(MATCH(A267,Filmes!$A$2:$A$226,0)+1))</f>
        <v>105000000</v>
      </c>
      <c r="G267" cm="1">
        <f t="array" aca="1" ref="G267" ca="1">INDIRECT("Filmes!G"&amp;(MATCH(A267,Filmes!$A$2:$A$226,0)+1))</f>
        <v>723192705</v>
      </c>
      <c r="H267" cm="1">
        <f t="array" aca="1" ref="H267" ca="1">INDIRECT("Filmes!H"&amp;(MATCH(A267,Filmes!$A$2:$A$226,0)+1))</f>
        <v>618192705</v>
      </c>
      <c r="I267" cm="1">
        <f t="array" aca="1" ref="I267" ca="1">INDIRECT("Filmes!I"&amp;(MATCH(A267,Filmes!$A$2:$A$226,0)+1))</f>
        <v>6.887549571428571</v>
      </c>
    </row>
    <row r="268" spans="1:9" x14ac:dyDescent="0.3">
      <c r="A268" s="20" t="s">
        <v>97</v>
      </c>
      <c r="B268" cm="1">
        <f t="array" aca="1" ref="B268" ca="1">INDIRECT("Filmes!B"&amp;(MATCH(A268,Filmes!$A$2:$A$226,0)+1))</f>
        <v>2018</v>
      </c>
      <c r="C268" t="str" cm="1">
        <f t="array" aca="1" ref="C268" ca="1">INDIRECT("Filmes!C"&amp;(MATCH(A268,Filmes!$A$2:$A$226,0)+1))</f>
        <v>12</v>
      </c>
      <c r="D268" cm="1">
        <f t="array" aca="1" ref="D268" ca="1">INDIRECT("Filmes!D"&amp;(MATCH(A268,Filmes!$A$2:$A$226,0)+1))</f>
        <v>0.82</v>
      </c>
      <c r="E268" cm="1">
        <f t="array" aca="1" ref="E268" ca="1">INDIRECT("Filmes!E"&amp;(MATCH(A268,Filmes!$A$2:$A$226,0)+1))</f>
        <v>0.6</v>
      </c>
      <c r="F268" cm="1">
        <f t="array" aca="1" ref="F268" ca="1">INDIRECT("Filmes!F"&amp;(MATCH(A268,Filmes!$A$2:$A$226,0)+1))</f>
        <v>23000000</v>
      </c>
      <c r="G268" cm="1">
        <f t="array" aca="1" ref="G268" ca="1">INDIRECT("Filmes!G"&amp;(MATCH(A268,Filmes!$A$2:$A$226,0)+1))</f>
        <v>319700000</v>
      </c>
      <c r="H268" cm="1">
        <f t="array" aca="1" ref="H268" ca="1">INDIRECT("Filmes!H"&amp;(MATCH(A268,Filmes!$A$2:$A$226,0)+1))</f>
        <v>296700000</v>
      </c>
      <c r="I268" cm="1">
        <f t="array" aca="1" ref="I268" ca="1">INDIRECT("Filmes!I"&amp;(MATCH(A268,Filmes!$A$2:$A$226,0)+1))</f>
        <v>13.9</v>
      </c>
    </row>
    <row r="269" spans="1:9" x14ac:dyDescent="0.3">
      <c r="A269" s="21" t="s">
        <v>16</v>
      </c>
      <c r="B269" cm="1">
        <f t="array" aca="1" ref="B269" ca="1">INDIRECT("Filmes!B"&amp;(MATCH(A269,Filmes!$A$2:$A$226,0)+1))</f>
        <v>2024</v>
      </c>
      <c r="C269" t="str" cm="1">
        <f t="array" aca="1" ref="C269" ca="1">INDIRECT("Filmes!C"&amp;(MATCH(A269,Filmes!$A$2:$A$226,0)+1))</f>
        <v>18</v>
      </c>
      <c r="D269" cm="1">
        <f t="array" aca="1" ref="D269" ca="1">INDIRECT("Filmes!D"&amp;(MATCH(A269,Filmes!$A$2:$A$226,0)+1))</f>
        <v>0.7</v>
      </c>
      <c r="E269" cm="1">
        <f t="array" aca="1" ref="E269" ca="1">INDIRECT("Filmes!E"&amp;(MATCH(A269,Filmes!$A$2:$A$226,0)+1))</f>
        <v>0.75</v>
      </c>
      <c r="F269" cm="1">
        <f t="array" aca="1" ref="F269" ca="1">INDIRECT("Filmes!F"&amp;(MATCH(A269,Filmes!$A$2:$A$226,0)+1))</f>
        <v>50000000</v>
      </c>
      <c r="G269" cm="1">
        <f t="array" aca="1" ref="G269" ca="1">INDIRECT("Filmes!G"&amp;(MATCH(A269,Filmes!$A$2:$A$226,0)+1))</f>
        <v>114097977</v>
      </c>
      <c r="H269" cm="1">
        <f t="array" aca="1" ref="H269" ca="1">INDIRECT("Filmes!H"&amp;(MATCH(A269,Filmes!$A$2:$A$226,0)+1))</f>
        <v>64097977</v>
      </c>
      <c r="I269" cm="1">
        <f t="array" aca="1" ref="I269" ca="1">INDIRECT("Filmes!I"&amp;(MATCH(A269,Filmes!$A$2:$A$226,0)+1))</f>
        <v>2.2819595399999999</v>
      </c>
    </row>
    <row r="270" spans="1:9" x14ac:dyDescent="0.3">
      <c r="A270" s="20" t="s">
        <v>137</v>
      </c>
      <c r="B270" cm="1">
        <f t="array" aca="1" ref="B270" ca="1">INDIRECT("Filmes!B"&amp;(MATCH(A270,Filmes!$A$2:$A$226,0)+1))</f>
        <v>2017</v>
      </c>
      <c r="C270" t="str" cm="1">
        <f t="array" aca="1" ref="C270" ca="1">INDIRECT("Filmes!C"&amp;(MATCH(A270,Filmes!$A$2:$A$226,0)+1))</f>
        <v>12</v>
      </c>
      <c r="D270" cm="1">
        <f t="array" aca="1" ref="D270" ca="1">INDIRECT("Filmes!D"&amp;(MATCH(A270,Filmes!$A$2:$A$226,0)+1))</f>
        <v>0.73</v>
      </c>
      <c r="E270" cm="1">
        <f t="array" aca="1" ref="E270" ca="1">INDIRECT("Filmes!E"&amp;(MATCH(A270,Filmes!$A$2:$A$226,0)+1))</f>
        <v>0.81500000000000006</v>
      </c>
      <c r="F270" cm="1">
        <f t="array" aca="1" ref="F270" ca="1">INDIRECT("Filmes!F"&amp;(MATCH(A270,Filmes!$A$2:$A$226,0)+1))</f>
        <v>175000000</v>
      </c>
      <c r="G270" cm="1">
        <f t="array" aca="1" ref="G270" ca="1">INDIRECT("Filmes!G"&amp;(MATCH(A270,Filmes!$A$2:$A$226,0)+1))</f>
        <v>880166924</v>
      </c>
      <c r="H270" cm="1">
        <f t="array" aca="1" ref="H270" ca="1">INDIRECT("Filmes!H"&amp;(MATCH(A270,Filmes!$A$2:$A$226,0)+1))</f>
        <v>705166924</v>
      </c>
      <c r="I270" cm="1">
        <f t="array" aca="1" ref="I270" ca="1">INDIRECT("Filmes!I"&amp;(MATCH(A270,Filmes!$A$2:$A$226,0)+1))</f>
        <v>5.0295252799999997</v>
      </c>
    </row>
    <row r="271" spans="1:9" x14ac:dyDescent="0.3">
      <c r="A271" s="21" t="s">
        <v>32</v>
      </c>
      <c r="B271" cm="1">
        <f t="array" aca="1" ref="B271" ca="1">INDIRECT("Filmes!B"&amp;(MATCH(A271,Filmes!$A$2:$A$226,0)+1))</f>
        <v>2024</v>
      </c>
      <c r="C271" t="str" cm="1">
        <f t="array" aca="1" ref="C271" ca="1">INDIRECT("Filmes!C"&amp;(MATCH(A271,Filmes!$A$2:$A$226,0)+1))</f>
        <v>PG-13</v>
      </c>
      <c r="D271" cm="1">
        <f t="array" aca="1" ref="D271" ca="1">INDIRECT("Filmes!D"&amp;(MATCH(A271,Filmes!$A$2:$A$226,0)+1))</f>
        <v>0.6</v>
      </c>
      <c r="E271" cm="1">
        <f t="array" aca="1" ref="E271" ca="1">INDIRECT("Filmes!E"&amp;(MATCH(A271,Filmes!$A$2:$A$226,0)+1))</f>
        <v>0.80999999999999994</v>
      </c>
      <c r="F271" cm="1">
        <f t="array" aca="1" ref="F271" ca="1">INDIRECT("Filmes!F"&amp;(MATCH(A271,Filmes!$A$2:$A$226,0)+1))</f>
        <v>10000000</v>
      </c>
      <c r="G271" cm="1">
        <f t="array" aca="1" ref="G271" ca="1">INDIRECT("Filmes!G"&amp;(MATCH(A271,Filmes!$A$2:$A$226,0)+1))</f>
        <v>4184000</v>
      </c>
      <c r="H271" cm="1">
        <f t="array" aca="1" ref="H271" ca="1">INDIRECT("Filmes!H"&amp;(MATCH(A271,Filmes!$A$2:$A$226,0)+1))</f>
        <v>-5816000</v>
      </c>
      <c r="I271" cm="1">
        <f t="array" aca="1" ref="I271" ca="1">INDIRECT("Filmes!I"&amp;(MATCH(A271,Filmes!$A$2:$A$226,0)+1))</f>
        <v>0.41839999999999999</v>
      </c>
    </row>
    <row r="272" spans="1:9" x14ac:dyDescent="0.3">
      <c r="A272" s="20" t="s">
        <v>66</v>
      </c>
      <c r="B272" cm="1">
        <f t="array" aca="1" ref="B272" ca="1">INDIRECT("Filmes!B"&amp;(MATCH(A272,Filmes!$A$2:$A$226,0)+1))</f>
        <v>2014</v>
      </c>
      <c r="C272" t="str" cm="1">
        <f t="array" aca="1" ref="C272" ca="1">INDIRECT("Filmes!C"&amp;(MATCH(A272,Filmes!$A$2:$A$226,0)+1))</f>
        <v>10</v>
      </c>
      <c r="D272" cm="1">
        <f t="array" aca="1" ref="D272" ca="1">INDIRECT("Filmes!D"&amp;(MATCH(A272,Filmes!$A$2:$A$226,0)+1))</f>
        <v>0.84</v>
      </c>
      <c r="E272" cm="1">
        <f t="array" aca="1" ref="E272" ca="1">INDIRECT("Filmes!E"&amp;(MATCH(A272,Filmes!$A$2:$A$226,0)+1))</f>
        <v>0.89999999999999991</v>
      </c>
      <c r="F272" cm="1">
        <f t="array" aca="1" ref="F272" ca="1">INDIRECT("Filmes!F"&amp;(MATCH(A272,Filmes!$A$2:$A$226,0)+1))</f>
        <v>165000000</v>
      </c>
      <c r="G272" cm="1">
        <f t="array" aca="1" ref="G272" ca="1">INDIRECT("Filmes!G"&amp;(MATCH(A272,Filmes!$A$2:$A$226,0)+1))</f>
        <v>701729206</v>
      </c>
      <c r="H272" cm="1">
        <f t="array" aca="1" ref="H272" ca="1">INDIRECT("Filmes!H"&amp;(MATCH(A272,Filmes!$A$2:$A$226,0)+1))</f>
        <v>536729206</v>
      </c>
      <c r="I272" cm="1">
        <f t="array" aca="1" ref="I272" ca="1">INDIRECT("Filmes!I"&amp;(MATCH(A272,Filmes!$A$2:$A$226,0)+1))</f>
        <v>4.252904278787879</v>
      </c>
    </row>
    <row r="273" spans="1:9" x14ac:dyDescent="0.3">
      <c r="A273" s="21" t="s">
        <v>127</v>
      </c>
      <c r="B273" cm="1">
        <f t="array" aca="1" ref="B273" ca="1">INDIRECT("Filmes!B"&amp;(MATCH(A273,Filmes!$A$2:$A$226,0)+1))</f>
        <v>2023</v>
      </c>
      <c r="C273" t="str" cm="1">
        <f t="array" aca="1" ref="C273" ca="1">INDIRECT("Filmes!C"&amp;(MATCH(A273,Filmes!$A$2:$A$226,0)+1))</f>
        <v>14</v>
      </c>
      <c r="D273" cm="1">
        <f t="array" aca="1" ref="D273" ca="1">INDIRECT("Filmes!D"&amp;(MATCH(A273,Filmes!$A$2:$A$226,0)+1))</f>
        <v>0.71</v>
      </c>
      <c r="E273" cm="1">
        <f t="array" aca="1" ref="E273" ca="1">INDIRECT("Filmes!E"&amp;(MATCH(A273,Filmes!$A$2:$A$226,0)+1))</f>
        <v>0.7</v>
      </c>
      <c r="F273" cm="1">
        <f t="array" aca="1" ref="F273" ca="1">INDIRECT("Filmes!F"&amp;(MATCH(A273,Filmes!$A$2:$A$226,0)+1))</f>
        <v>100000000</v>
      </c>
      <c r="G273" cm="1">
        <f t="array" aca="1" ref="G273" ca="1">INDIRECT("Filmes!G"&amp;(MATCH(A273,Filmes!$A$2:$A$226,0)+1))</f>
        <v>337371917</v>
      </c>
      <c r="H273" cm="1">
        <f t="array" aca="1" ref="H273" ca="1">INDIRECT("Filmes!H"&amp;(MATCH(A273,Filmes!$A$2:$A$226,0)+1))</f>
        <v>237371917</v>
      </c>
      <c r="I273" cm="1">
        <f t="array" aca="1" ref="I273" ca="1">INDIRECT("Filmes!I"&amp;(MATCH(A273,Filmes!$A$2:$A$226,0)+1))</f>
        <v>3.3737191700000002</v>
      </c>
    </row>
    <row r="274" spans="1:9" x14ac:dyDescent="0.3">
      <c r="A274" s="20" t="s">
        <v>225</v>
      </c>
      <c r="B274" cm="1">
        <f t="array" aca="1" ref="B274" ca="1">INDIRECT("Filmes!B"&amp;(MATCH(A274,Filmes!$A$2:$A$226,0)+1))</f>
        <v>2017</v>
      </c>
      <c r="C274" t="str" cm="1">
        <f t="array" aca="1" ref="C274" ca="1">INDIRECT("Filmes!C"&amp;(MATCH(A274,Filmes!$A$2:$A$226,0)+1))</f>
        <v>14</v>
      </c>
      <c r="D274" cm="1">
        <f t="array" aca="1" ref="D274" ca="1">INDIRECT("Filmes!D"&amp;(MATCH(A274,Filmes!$A$2:$A$226,0)+1))</f>
        <v>0.73</v>
      </c>
      <c r="E274" cm="1">
        <f t="array" aca="1" ref="E274" ca="1">INDIRECT("Filmes!E"&amp;(MATCH(A274,Filmes!$A$2:$A$226,0)+1))</f>
        <v>0.79999999999999993</v>
      </c>
      <c r="F274" cm="1">
        <f t="array" aca="1" ref="F274" ca="1">INDIRECT("Filmes!F"&amp;(MATCH(A274,Filmes!$A$2:$A$226,0)+1))</f>
        <v>10000000</v>
      </c>
      <c r="G274" cm="1">
        <f t="array" aca="1" ref="G274" ca="1">INDIRECT("Filmes!G"&amp;(MATCH(A274,Filmes!$A$2:$A$226,0)+1))</f>
        <v>79000000</v>
      </c>
      <c r="H274" cm="1">
        <f t="array" aca="1" ref="H274" ca="1">INDIRECT("Filmes!H"&amp;(MATCH(A274,Filmes!$A$2:$A$226,0)+1))</f>
        <v>69000000</v>
      </c>
      <c r="I274" cm="1">
        <f t="array" aca="1" ref="I274" ca="1">INDIRECT("Filmes!I"&amp;(MATCH(A274,Filmes!$A$2:$A$226,0)+1))</f>
        <v>7.9</v>
      </c>
    </row>
    <row r="275" spans="1:9" x14ac:dyDescent="0.3">
      <c r="A275" s="21" t="s">
        <v>69</v>
      </c>
      <c r="B275" cm="1">
        <f t="array" aca="1" ref="B275" ca="1">INDIRECT("Filmes!B"&amp;(MATCH(A275,Filmes!$A$2:$A$226,0)+1))</f>
        <v>2017</v>
      </c>
      <c r="C275" t="str" cm="1">
        <f t="array" aca="1" ref="C275" ca="1">INDIRECT("Filmes!C"&amp;(MATCH(A275,Filmes!$A$2:$A$226,0)+1))</f>
        <v>16</v>
      </c>
      <c r="D275" cm="1">
        <f t="array" aca="1" ref="D275" ca="1">INDIRECT("Filmes!D"&amp;(MATCH(A275,Filmes!$A$2:$A$226,0)+1))</f>
        <v>0.78</v>
      </c>
      <c r="E275" cm="1">
        <f t="array" aca="1" ref="E275" ca="1">INDIRECT("Filmes!E"&amp;(MATCH(A275,Filmes!$A$2:$A$226,0)+1))</f>
        <v>0.8</v>
      </c>
      <c r="F275" cm="1">
        <f t="array" aca="1" ref="F275" ca="1">INDIRECT("Filmes!F"&amp;(MATCH(A275,Filmes!$A$2:$A$226,0)+1))</f>
        <v>97000000</v>
      </c>
      <c r="G275" cm="1">
        <f t="array" aca="1" ref="G275" ca="1">INDIRECT("Filmes!G"&amp;(MATCH(A275,Filmes!$A$2:$A$226,0)+1))</f>
        <v>619021436</v>
      </c>
      <c r="H275" cm="1">
        <f t="array" aca="1" ref="H275" ca="1">INDIRECT("Filmes!H"&amp;(MATCH(A275,Filmes!$A$2:$A$226,0)+1))</f>
        <v>522021436</v>
      </c>
      <c r="I275" cm="1">
        <f t="array" aca="1" ref="I275" ca="1">INDIRECT("Filmes!I"&amp;(MATCH(A275,Filmes!$A$2:$A$226,0)+1))</f>
        <v>6.3816642886597936</v>
      </c>
    </row>
    <row r="276" spans="1:9" x14ac:dyDescent="0.3">
      <c r="A276" s="20" t="s">
        <v>149</v>
      </c>
      <c r="B276" cm="1">
        <f t="array" aca="1" ref="B276" ca="1">INDIRECT("Filmes!B"&amp;(MATCH(A276,Filmes!$A$2:$A$226,0)+1))</f>
        <v>2017</v>
      </c>
      <c r="C276" t="str" cm="1">
        <f t="array" aca="1" ref="C276" ca="1">INDIRECT("Filmes!C"&amp;(MATCH(A276,Filmes!$A$2:$A$226,0)+1))</f>
        <v>12</v>
      </c>
      <c r="D276" cm="1">
        <f t="array" aca="1" ref="D276" ca="1">INDIRECT("Filmes!D"&amp;(MATCH(A276,Filmes!$A$2:$A$226,0)+1))</f>
        <v>0.67</v>
      </c>
      <c r="E276" cm="1">
        <f t="array" aca="1" ref="E276" ca="1">INDIRECT("Filmes!E"&amp;(MATCH(A276,Filmes!$A$2:$A$226,0)+1))</f>
        <v>0.9</v>
      </c>
      <c r="F276" cm="1">
        <f t="array" aca="1" ref="F276" ca="1">INDIRECT("Filmes!F"&amp;(MATCH(A276,Filmes!$A$2:$A$226,0)+1))</f>
        <v>29000000</v>
      </c>
      <c r="G276" cm="1">
        <f t="array" aca="1" ref="G276" ca="1">INDIRECT("Filmes!G"&amp;(MATCH(A276,Filmes!$A$2:$A$226,0)+1))</f>
        <v>48453605</v>
      </c>
      <c r="H276" cm="1">
        <f t="array" aca="1" ref="H276" ca="1">INDIRECT("Filmes!H"&amp;(MATCH(A276,Filmes!$A$2:$A$226,0)+1))</f>
        <v>19453605</v>
      </c>
      <c r="I276" cm="1">
        <f t="array" aca="1" ref="I276" ca="1">INDIRECT("Filmes!I"&amp;(MATCH(A276,Filmes!$A$2:$A$226,0)+1))</f>
        <v>1.6708139655172414</v>
      </c>
    </row>
    <row r="277" spans="1:9" x14ac:dyDescent="0.3">
      <c r="A277" s="21" t="s">
        <v>215</v>
      </c>
      <c r="B277" cm="1">
        <f t="array" aca="1" ref="B277" ca="1">INDIRECT("Filmes!B"&amp;(MATCH(A277,Filmes!$A$2:$A$226,0)+1))</f>
        <v>2023</v>
      </c>
      <c r="C277" t="str" cm="1">
        <f t="array" aca="1" ref="C277" ca="1">INDIRECT("Filmes!C"&amp;(MATCH(A277,Filmes!$A$2:$A$226,0)+1))</f>
        <v>10</v>
      </c>
      <c r="D277" cm="1">
        <f t="array" aca="1" ref="D277" ca="1">INDIRECT("Filmes!D"&amp;(MATCH(A277,Filmes!$A$2:$A$226,0)+1))</f>
        <v>0.81</v>
      </c>
      <c r="E277" cm="1">
        <f t="array" aca="1" ref="E277" ca="1">INDIRECT("Filmes!E"&amp;(MATCH(A277,Filmes!$A$2:$A$226,0)+1))</f>
        <v>0.76249999999999996</v>
      </c>
      <c r="F277" cm="1">
        <f t="array" aca="1" ref="F277" ca="1">INDIRECT("Filmes!F"&amp;(MATCH(A277,Filmes!$A$2:$A$226,0)+1))</f>
        <v>6000000</v>
      </c>
      <c r="G277" cm="1">
        <f t="array" aca="1" ref="G277" ca="1">INDIRECT("Filmes!G"&amp;(MATCH(A277,Filmes!$A$2:$A$226,0)+1))</f>
        <v>3800734</v>
      </c>
      <c r="H277" cm="1">
        <f t="array" aca="1" ref="H277" ca="1">INDIRECT("Filmes!H"&amp;(MATCH(A277,Filmes!$A$2:$A$226,0)+1))</f>
        <v>-2199266</v>
      </c>
      <c r="I277" cm="1">
        <f t="array" aca="1" ref="I277" ca="1">INDIRECT("Filmes!I"&amp;(MATCH(A277,Filmes!$A$2:$A$226,0)+1))</f>
        <v>0.63345566666666664</v>
      </c>
    </row>
    <row r="278" spans="1:9" x14ac:dyDescent="0.3">
      <c r="A278" s="20" t="s">
        <v>194</v>
      </c>
      <c r="B278" cm="1">
        <f t="array" aca="1" ref="B278" ca="1">INDIRECT("Filmes!B"&amp;(MATCH(A278,Filmes!$A$2:$A$226,0)+1))</f>
        <v>2024</v>
      </c>
      <c r="C278" t="str" cm="1">
        <f t="array" aca="1" ref="C278" ca="1">INDIRECT("Filmes!C"&amp;(MATCH(A278,Filmes!$A$2:$A$226,0)+1))</f>
        <v>R</v>
      </c>
      <c r="D278" cm="1">
        <f t="array" aca="1" ref="D278" ca="1">INDIRECT("Filmes!D"&amp;(MATCH(A278,Filmes!$A$2:$A$226,0)+1))</f>
        <v>0.73</v>
      </c>
      <c r="E278" cm="1">
        <f t="array" aca="1" ref="E278" ca="1">INDIRECT("Filmes!E"&amp;(MATCH(A278,Filmes!$A$2:$A$226,0)+1))</f>
        <v>0.79500000000000004</v>
      </c>
      <c r="F278" cm="1">
        <f t="array" aca="1" ref="F278" ca="1">INDIRECT("Filmes!F"&amp;(MATCH(A278,Filmes!$A$2:$A$226,0)+1))</f>
        <v>60000000</v>
      </c>
      <c r="G278" cm="1">
        <f t="array" aca="1" ref="G278" ca="1">INDIRECT("Filmes!G"&amp;(MATCH(A278,Filmes!$A$2:$A$226,0)+1))</f>
        <v>25885290</v>
      </c>
      <c r="H278" cm="1">
        <f t="array" aca="1" ref="H278" ca="1">INDIRECT("Filmes!H"&amp;(MATCH(A278,Filmes!$A$2:$A$226,0)+1))</f>
        <v>-34114710</v>
      </c>
      <c r="I278" cm="1">
        <f t="array" aca="1" ref="I278" ca="1">INDIRECT("Filmes!I"&amp;(MATCH(A278,Filmes!$A$2:$A$226,0)+1))</f>
        <v>0.43142150000000001</v>
      </c>
    </row>
    <row r="279" spans="1:9" x14ac:dyDescent="0.3">
      <c r="A279" s="21" t="s">
        <v>196</v>
      </c>
      <c r="B279" cm="1">
        <f t="array" aca="1" ref="B279" ca="1">INDIRECT("Filmes!B"&amp;(MATCH(A279,Filmes!$A$2:$A$226,0)+1))</f>
        <v>2019</v>
      </c>
      <c r="C279" t="str" cm="1">
        <f t="array" aca="1" ref="C279" ca="1">INDIRECT("Filmes!C"&amp;(MATCH(A279,Filmes!$A$2:$A$226,0)+1))</f>
        <v>L</v>
      </c>
      <c r="D279" cm="1">
        <f t="array" aca="1" ref="D279" ca="1">INDIRECT("Filmes!D"&amp;(MATCH(A279,Filmes!$A$2:$A$226,0)+1))</f>
        <v>0.71</v>
      </c>
      <c r="E279" cm="1">
        <f t="array" aca="1" ref="E279" ca="1">INDIRECT("Filmes!E"&amp;(MATCH(A279,Filmes!$A$2:$A$226,0)+1))</f>
        <v>0.80499999999999994</v>
      </c>
      <c r="F279" cm="1">
        <f t="array" aca="1" ref="F279" ca="1">INDIRECT("Filmes!F"&amp;(MATCH(A279,Filmes!$A$2:$A$226,0)+1))</f>
        <v>260000000</v>
      </c>
      <c r="G279" cm="1">
        <f t="array" aca="1" ref="G279" ca="1">INDIRECT("Filmes!G"&amp;(MATCH(A279,Filmes!$A$2:$A$226,0)+1))</f>
        <v>1663000000</v>
      </c>
      <c r="H279" cm="1">
        <f t="array" aca="1" ref="H279" ca="1">INDIRECT("Filmes!H"&amp;(MATCH(A279,Filmes!$A$2:$A$226,0)+1))</f>
        <v>1403000000</v>
      </c>
      <c r="I279" cm="1">
        <f t="array" aca="1" ref="I279" ca="1">INDIRECT("Filmes!I"&amp;(MATCH(A279,Filmes!$A$2:$A$226,0)+1))</f>
        <v>6.3961538461538465</v>
      </c>
    </row>
    <row r="280" spans="1:9" x14ac:dyDescent="0.3">
      <c r="A280" s="20" t="s">
        <v>37</v>
      </c>
      <c r="B280" cm="1">
        <f t="array" aca="1" ref="B280" ca="1">INDIRECT("Filmes!B"&amp;(MATCH(A280,Filmes!$A$2:$A$226,0)+1))</f>
        <v>2023</v>
      </c>
      <c r="C280" t="str" cm="1">
        <f t="array" aca="1" ref="C280" ca="1">INDIRECT("Filmes!C"&amp;(MATCH(A280,Filmes!$A$2:$A$226,0)+1))</f>
        <v>16</v>
      </c>
      <c r="D280" cm="1">
        <f t="array" aca="1" ref="D280" ca="1">INDIRECT("Filmes!D"&amp;(MATCH(A280,Filmes!$A$2:$A$226,0)+1))</f>
        <v>0.81</v>
      </c>
      <c r="E280" cm="1">
        <f t="array" aca="1" ref="E280" ca="1">INDIRECT("Filmes!E"&amp;(MATCH(A280,Filmes!$A$2:$A$226,0)+1))</f>
        <v>0.66999999999999993</v>
      </c>
      <c r="F280" cm="1">
        <f t="array" aca="1" ref="F280" ca="1">INDIRECT("Filmes!F"&amp;(MATCH(A280,Filmes!$A$2:$A$226,0)+1))</f>
        <v>100000000</v>
      </c>
      <c r="G280" cm="1">
        <f t="array" aca="1" ref="G280" ca="1">INDIRECT("Filmes!G"&amp;(MATCH(A280,Filmes!$A$2:$A$226,0)+1))</f>
        <v>952000000</v>
      </c>
      <c r="H280" cm="1">
        <f t="array" aca="1" ref="H280" ca="1">INDIRECT("Filmes!H"&amp;(MATCH(A280,Filmes!$A$2:$A$226,0)+1))</f>
        <v>852000000</v>
      </c>
      <c r="I280" cm="1">
        <f t="array" aca="1" ref="I280" ca="1">INDIRECT("Filmes!I"&amp;(MATCH(A280,Filmes!$A$2:$A$226,0)+1))</f>
        <v>9.52</v>
      </c>
    </row>
    <row r="281" spans="1:9" x14ac:dyDescent="0.3">
      <c r="A281" s="21" t="s">
        <v>148</v>
      </c>
      <c r="B281" cm="1">
        <f t="array" aca="1" ref="B281" ca="1">INDIRECT("Filmes!B"&amp;(MATCH(A281,Filmes!$A$2:$A$226,0)+1))</f>
        <v>2023</v>
      </c>
      <c r="C281" t="str" cm="1">
        <f t="array" aca="1" ref="C281" ca="1">INDIRECT("Filmes!C"&amp;(MATCH(A281,Filmes!$A$2:$A$226,0)+1))</f>
        <v>PG-13</v>
      </c>
      <c r="D281" cm="1">
        <f t="array" aca="1" ref="D281" ca="1">INDIRECT("Filmes!D"&amp;(MATCH(A281,Filmes!$A$2:$A$226,0)+1))</f>
        <v>0.65</v>
      </c>
      <c r="E281" cm="1">
        <f t="array" aca="1" ref="E281" ca="1">INDIRECT("Filmes!E"&amp;(MATCH(A281,Filmes!$A$2:$A$226,0)+1))</f>
        <v>0.9</v>
      </c>
      <c r="F281" cm="1">
        <f t="array" aca="1" ref="F281" ca="1">INDIRECT("Filmes!F"&amp;(MATCH(A281,Filmes!$A$2:$A$226,0)+1))</f>
        <v>38000000</v>
      </c>
      <c r="G281" cm="1">
        <f t="array" aca="1" ref="G281" ca="1">INDIRECT("Filmes!G"&amp;(MATCH(A281,Filmes!$A$2:$A$226,0)+1))</f>
        <v>4474931</v>
      </c>
      <c r="H281" cm="1">
        <f t="array" aca="1" ref="H281" ca="1">INDIRECT("Filmes!H"&amp;(MATCH(A281,Filmes!$A$2:$A$226,0)+1))</f>
        <v>-33525069</v>
      </c>
      <c r="I281" cm="1">
        <f t="array" aca="1" ref="I281" ca="1">INDIRECT("Filmes!I"&amp;(MATCH(A281,Filmes!$A$2:$A$226,0)+1))</f>
        <v>0.11776134210526316</v>
      </c>
    </row>
    <row r="282" spans="1:9" x14ac:dyDescent="0.3">
      <c r="A282" s="20" t="s">
        <v>213</v>
      </c>
      <c r="B282" cm="1">
        <f t="array" aca="1" ref="B282" ca="1">INDIRECT("Filmes!B"&amp;(MATCH(A282,Filmes!$A$2:$A$226,0)+1))</f>
        <v>1990</v>
      </c>
      <c r="C282" t="str" cm="1">
        <f t="array" aca="1" ref="C282" ca="1">INDIRECT("Filmes!C"&amp;(MATCH(A282,Filmes!$A$2:$A$226,0)+1))</f>
        <v>14</v>
      </c>
      <c r="D282" cm="1">
        <f t="array" aca="1" ref="D282" ca="1">INDIRECT("Filmes!D"&amp;(MATCH(A282,Filmes!$A$2:$A$226,0)+1))</f>
        <v>0.85</v>
      </c>
      <c r="E282" cm="1">
        <f t="array" aca="1" ref="E282" ca="1">INDIRECT("Filmes!E"&amp;(MATCH(A282,Filmes!$A$2:$A$226,0)+1))</f>
        <v>0.95</v>
      </c>
      <c r="F282" cm="1">
        <f t="array" aca="1" ref="F282" ca="1">INDIRECT("Filmes!F"&amp;(MATCH(A282,Filmes!$A$2:$A$226,0)+1))</f>
        <v>25000000</v>
      </c>
      <c r="G282" cm="1">
        <f t="array" aca="1" ref="G282" ca="1">INDIRECT("Filmes!G"&amp;(MATCH(A282,Filmes!$A$2:$A$226,0)+1))</f>
        <v>46800000</v>
      </c>
      <c r="H282" cm="1">
        <f t="array" aca="1" ref="H282" ca="1">INDIRECT("Filmes!H"&amp;(MATCH(A282,Filmes!$A$2:$A$226,0)+1))</f>
        <v>21800000</v>
      </c>
      <c r="I282" cm="1">
        <f t="array" aca="1" ref="I282" ca="1">INDIRECT("Filmes!I"&amp;(MATCH(A282,Filmes!$A$2:$A$226,0)+1))</f>
        <v>1.8720000000000001</v>
      </c>
    </row>
    <row r="283" spans="1:9" x14ac:dyDescent="0.3">
      <c r="A283" s="21" t="s">
        <v>67</v>
      </c>
      <c r="B283" cm="1">
        <f t="array" aca="1" ref="B283" ca="1">INDIRECT("Filmes!B"&amp;(MATCH(A283,Filmes!$A$2:$A$226,0)+1))</f>
        <v>2023</v>
      </c>
      <c r="C283" t="str" cm="1">
        <f t="array" aca="1" ref="C283" ca="1">INDIRECT("Filmes!C"&amp;(MATCH(A283,Filmes!$A$2:$A$226,0)+1))</f>
        <v>TP</v>
      </c>
      <c r="D283" cm="1">
        <f t="array" aca="1" ref="D283" ca="1">INDIRECT("Filmes!D"&amp;(MATCH(A283,Filmes!$A$2:$A$226,0)+1))</f>
        <v>0.65</v>
      </c>
      <c r="E283" cm="1">
        <f t="array" aca="1" ref="E283" ca="1">INDIRECT("Filmes!E"&amp;(MATCH(A283,Filmes!$A$2:$A$226,0)+1))</f>
        <v>0.76</v>
      </c>
      <c r="F283" cm="1">
        <f t="array" aca="1" ref="F283" ca="1">INDIRECT("Filmes!F"&amp;(MATCH(A283,Filmes!$A$2:$A$226,0)+1))</f>
        <v>39000000</v>
      </c>
      <c r="G283" cm="1">
        <f t="array" aca="1" ref="G283" ca="1">INDIRECT("Filmes!G"&amp;(MATCH(A283,Filmes!$A$2:$A$226,0)+1))</f>
        <v>21730766</v>
      </c>
      <c r="H283" cm="1">
        <f t="array" aca="1" ref="H283" ca="1">INDIRECT("Filmes!H"&amp;(MATCH(A283,Filmes!$A$2:$A$226,0)+1))</f>
        <v>-17269234</v>
      </c>
      <c r="I283" cm="1">
        <f t="array" aca="1" ref="I283" ca="1">INDIRECT("Filmes!I"&amp;(MATCH(A283,Filmes!$A$2:$A$226,0)+1))</f>
        <v>0.55719912820512818</v>
      </c>
    </row>
    <row r="284" spans="1:9" x14ac:dyDescent="0.3">
      <c r="A284" s="20" t="s">
        <v>91</v>
      </c>
      <c r="B284" cm="1">
        <f t="array" aca="1" ref="B284" ca="1">INDIRECT("Filmes!B"&amp;(MATCH(A284,Filmes!$A$2:$A$226,0)+1))</f>
        <v>2017</v>
      </c>
      <c r="C284" t="str" cm="1">
        <f t="array" aca="1" ref="C284" ca="1">INDIRECT("Filmes!C"&amp;(MATCH(A284,Filmes!$A$2:$A$226,0)+1))</f>
        <v>14</v>
      </c>
      <c r="D284" cm="1">
        <f t="array" aca="1" ref="D284" ca="1">INDIRECT("Filmes!D"&amp;(MATCH(A284,Filmes!$A$2:$A$226,0)+1))</f>
        <v>0.72</v>
      </c>
      <c r="E284" cm="1">
        <f t="array" aca="1" ref="E284" ca="1">INDIRECT("Filmes!E"&amp;(MATCH(A284,Filmes!$A$2:$A$226,0)+1))</f>
        <v>0.75555555555555554</v>
      </c>
      <c r="F284" cm="1">
        <f t="array" aca="1" ref="F284" ca="1">INDIRECT("Filmes!F"&amp;(MATCH(A284,Filmes!$A$2:$A$226,0)+1))</f>
        <v>150000000</v>
      </c>
      <c r="G284" cm="1">
        <f t="array" aca="1" ref="G284" ca="1">INDIRECT("Filmes!G"&amp;(MATCH(A284,Filmes!$A$2:$A$226,0)+1))</f>
        <v>490719763</v>
      </c>
      <c r="H284" cm="1">
        <f t="array" aca="1" ref="H284" ca="1">INDIRECT("Filmes!H"&amp;(MATCH(A284,Filmes!$A$2:$A$226,0)+1))</f>
        <v>340719763</v>
      </c>
      <c r="I284" cm="1">
        <f t="array" aca="1" ref="I284" ca="1">INDIRECT("Filmes!I"&amp;(MATCH(A284,Filmes!$A$2:$A$226,0)+1))</f>
        <v>3.2714650866666668</v>
      </c>
    </row>
    <row r="285" spans="1:9" x14ac:dyDescent="0.3">
      <c r="A285" s="21" t="s">
        <v>220</v>
      </c>
      <c r="B285" cm="1">
        <f t="array" aca="1" ref="B285" ca="1">INDIRECT("Filmes!B"&amp;(MATCH(A285,Filmes!$A$2:$A$226,0)+1))</f>
        <v>2011</v>
      </c>
      <c r="C285" t="str" cm="1">
        <f t="array" aca="1" ref="C285" ca="1">INDIRECT("Filmes!C"&amp;(MATCH(A285,Filmes!$A$2:$A$226,0)+1))</f>
        <v>12</v>
      </c>
      <c r="D285" cm="1">
        <f t="array" aca="1" ref="D285" ca="1">INDIRECT("Filmes!D"&amp;(MATCH(A285,Filmes!$A$2:$A$226,0)+1))</f>
        <v>0.73</v>
      </c>
      <c r="E285" cm="1">
        <f t="array" aca="1" ref="E285" ca="1">INDIRECT("Filmes!E"&amp;(MATCH(A285,Filmes!$A$2:$A$226,0)+1))</f>
        <v>0.80000000000000016</v>
      </c>
      <c r="F285" cm="1">
        <f t="array" aca="1" ref="F285" ca="1">INDIRECT("Filmes!F"&amp;(MATCH(A285,Filmes!$A$2:$A$226,0)+1))</f>
        <v>93000000</v>
      </c>
      <c r="G285" cm="1">
        <f t="array" aca="1" ref="G285" ca="1">INDIRECT("Filmes!G"&amp;(MATCH(A285,Filmes!$A$2:$A$226,0)+1))</f>
        <v>481800873</v>
      </c>
      <c r="H285" cm="1">
        <f t="array" aca="1" ref="H285" ca="1">INDIRECT("Filmes!H"&amp;(MATCH(A285,Filmes!$A$2:$A$226,0)+1))</f>
        <v>388800873</v>
      </c>
      <c r="I285" cm="1">
        <f t="array" aca="1" ref="I285" ca="1">INDIRECT("Filmes!I"&amp;(MATCH(A285,Filmes!$A$2:$A$226,0)+1))</f>
        <v>5.1806545483870972</v>
      </c>
    </row>
    <row r="286" spans="1:9" x14ac:dyDescent="0.3">
      <c r="A286" s="20" t="s">
        <v>85</v>
      </c>
      <c r="B286" cm="1">
        <f t="array" aca="1" ref="B286" ca="1">INDIRECT("Filmes!B"&amp;(MATCH(A286,Filmes!$A$2:$A$226,0)+1))</f>
        <v>2014</v>
      </c>
      <c r="C286" t="str" cm="1">
        <f t="array" aca="1" ref="C286" ca="1">INDIRECT("Filmes!C"&amp;(MATCH(A286,Filmes!$A$2:$A$226,0)+1))</f>
        <v>PG-13</v>
      </c>
      <c r="D286" cm="1">
        <f t="array" aca="1" ref="D286" ca="1">INDIRECT("Filmes!D"&amp;(MATCH(A286,Filmes!$A$2:$A$226,0)+1))</f>
        <v>0.73</v>
      </c>
      <c r="E286" cm="1">
        <f t="array" aca="1" ref="E286" ca="1">INDIRECT("Filmes!E"&amp;(MATCH(A286,Filmes!$A$2:$A$226,0)+1))</f>
        <v>0.77500000000000013</v>
      </c>
      <c r="F286" cm="1">
        <f t="array" aca="1" ref="F286" ca="1">INDIRECT("Filmes!F"&amp;(MATCH(A286,Filmes!$A$2:$A$226,0)+1))</f>
        <v>170000000</v>
      </c>
      <c r="G286" cm="1">
        <f t="array" aca="1" ref="G286" ca="1">INDIRECT("Filmes!G"&amp;(MATCH(A286,Filmes!$A$2:$A$226,0)+1))</f>
        <v>710644566</v>
      </c>
      <c r="H286" cm="1">
        <f t="array" aca="1" ref="H286" ca="1">INDIRECT("Filmes!H"&amp;(MATCH(A286,Filmes!$A$2:$A$226,0)+1))</f>
        <v>540644566</v>
      </c>
      <c r="I286" cm="1">
        <f t="array" aca="1" ref="I286" ca="1">INDIRECT("Filmes!I"&amp;(MATCH(A286,Filmes!$A$2:$A$226,0)+1))</f>
        <v>4.1802621529411761</v>
      </c>
    </row>
    <row r="287" spans="1:9" x14ac:dyDescent="0.3">
      <c r="A287" s="21" t="s">
        <v>123</v>
      </c>
      <c r="B287" cm="1">
        <f t="array" aca="1" ref="B287" ca="1">INDIRECT("Filmes!B"&amp;(MATCH(A287,Filmes!$A$2:$A$226,0)+1))</f>
        <v>2021</v>
      </c>
      <c r="C287" t="str" cm="1">
        <f t="array" aca="1" ref="C287" ca="1">INDIRECT("Filmes!C"&amp;(MATCH(A287,Filmes!$A$2:$A$226,0)+1))</f>
        <v>15</v>
      </c>
      <c r="D287" cm="1">
        <f t="array" aca="1" ref="D287" ca="1">INDIRECT("Filmes!D"&amp;(MATCH(A287,Filmes!$A$2:$A$226,0)+1))</f>
        <v>0.62</v>
      </c>
      <c r="E287" cm="1">
        <f t="array" aca="1" ref="E287" ca="1">INDIRECT("Filmes!E"&amp;(MATCH(A287,Filmes!$A$2:$A$226,0)+1))</f>
        <v>0.85</v>
      </c>
      <c r="F287" cm="1">
        <f t="array" aca="1" ref="F287" ca="1">INDIRECT("Filmes!F"&amp;(MATCH(A287,Filmes!$A$2:$A$226,0)+1))</f>
        <v>1800000</v>
      </c>
      <c r="G287" cm="1">
        <f t="array" aca="1" ref="G287" ca="1">INDIRECT("Filmes!G"&amp;(MATCH(A287,Filmes!$A$2:$A$226,0)+1))</f>
        <v>393824</v>
      </c>
      <c r="H287" cm="1">
        <f t="array" aca="1" ref="H287" ca="1">INDIRECT("Filmes!H"&amp;(MATCH(A287,Filmes!$A$2:$A$226,0)+1))</f>
        <v>-1406176</v>
      </c>
      <c r="I287" cm="1">
        <f t="array" aca="1" ref="I287" ca="1">INDIRECT("Filmes!I"&amp;(MATCH(A287,Filmes!$A$2:$A$226,0)+1))</f>
        <v>0.2187911111111111</v>
      </c>
    </row>
    <row r="288" spans="1:9" x14ac:dyDescent="0.3">
      <c r="A288" s="20" t="s">
        <v>130</v>
      </c>
      <c r="B288" cm="1">
        <f t="array" aca="1" ref="B288" ca="1">INDIRECT("Filmes!B"&amp;(MATCH(A288,Filmes!$A$2:$A$226,0)+1))</f>
        <v>2024</v>
      </c>
      <c r="C288" t="str" cm="1">
        <f t="array" aca="1" ref="C288" ca="1">INDIRECT("Filmes!C"&amp;(MATCH(A288,Filmes!$A$2:$A$226,0)+1))</f>
        <v>14</v>
      </c>
      <c r="D288" cm="1">
        <f t="array" aca="1" ref="D288" ca="1">INDIRECT("Filmes!D"&amp;(MATCH(A288,Filmes!$A$2:$A$226,0)+1))</f>
        <v>0.72</v>
      </c>
      <c r="E288" cm="1">
        <f t="array" aca="1" ref="E288" ca="1">INDIRECT("Filmes!E"&amp;(MATCH(A288,Filmes!$A$2:$A$226,0)+1))</f>
        <v>0.73</v>
      </c>
      <c r="F288" cm="1">
        <f t="array" aca="1" ref="F288" ca="1">INDIRECT("Filmes!F"&amp;(MATCH(A288,Filmes!$A$2:$A$226,0)+1))</f>
        <v>55000000</v>
      </c>
      <c r="G288" cm="1">
        <f t="array" aca="1" ref="G288" ca="1">INDIRECT("Filmes!G"&amp;(MATCH(A288,Filmes!$A$2:$A$226,0)+1))</f>
        <v>90834935</v>
      </c>
      <c r="H288" cm="1">
        <f t="array" aca="1" ref="H288" ca="1">INDIRECT("Filmes!H"&amp;(MATCH(A288,Filmes!$A$2:$A$226,0)+1))</f>
        <v>35834935</v>
      </c>
      <c r="I288" cm="1">
        <f t="array" aca="1" ref="I288" ca="1">INDIRECT("Filmes!I"&amp;(MATCH(A288,Filmes!$A$2:$A$226,0)+1))</f>
        <v>1.6515442727272727</v>
      </c>
    </row>
    <row r="289" spans="1:14" x14ac:dyDescent="0.3">
      <c r="A289" s="21" t="s">
        <v>83</v>
      </c>
      <c r="B289" cm="1">
        <f t="array" aca="1" ref="B289" ca="1">INDIRECT("Filmes!B"&amp;(MATCH(A289,Filmes!$A$2:$A$226,0)+1))</f>
        <v>1976</v>
      </c>
      <c r="C289" t="str" cm="1">
        <f t="array" aca="1" ref="C289" ca="1">INDIRECT("Filmes!C"&amp;(MATCH(A289,Filmes!$A$2:$A$226,0)+1))</f>
        <v>12</v>
      </c>
      <c r="D289" cm="1">
        <f t="array" aca="1" ref="D289" ca="1">INDIRECT("Filmes!D"&amp;(MATCH(A289,Filmes!$A$2:$A$226,0)+1))</f>
        <v>0.78</v>
      </c>
      <c r="E289" cm="1">
        <f t="array" aca="1" ref="E289" ca="1">INDIRECT("Filmes!E"&amp;(MATCH(A289,Filmes!$A$2:$A$226,0)+1))</f>
        <v>0.79</v>
      </c>
      <c r="F289" cm="1">
        <f t="array" aca="1" ref="F289" ca="1">INDIRECT("Filmes!F"&amp;(MATCH(A289,Filmes!$A$2:$A$226,0)+1))</f>
        <v>1000000</v>
      </c>
      <c r="G289" cm="1">
        <f t="array" aca="1" ref="G289" ca="1">INDIRECT("Filmes!G"&amp;(MATCH(A289,Filmes!$A$2:$A$226,0)+1))</f>
        <v>225300000</v>
      </c>
      <c r="H289" cm="1">
        <f t="array" aca="1" ref="H289" ca="1">INDIRECT("Filmes!H"&amp;(MATCH(A289,Filmes!$A$2:$A$226,0)+1))</f>
        <v>224300000</v>
      </c>
      <c r="I289" cm="1">
        <f t="array" aca="1" ref="I289" ca="1">INDIRECT("Filmes!I"&amp;(MATCH(A289,Filmes!$A$2:$A$226,0)+1))</f>
        <v>225.3</v>
      </c>
    </row>
    <row r="290" spans="1:14" x14ac:dyDescent="0.3">
      <c r="A290" s="20" t="s">
        <v>146</v>
      </c>
      <c r="B290" cm="1">
        <f t="array" aca="1" ref="B290" ca="1">INDIRECT("Filmes!B"&amp;(MATCH(A290,Filmes!$A$2:$A$226,0)+1))</f>
        <v>1983</v>
      </c>
      <c r="C290" t="str" cm="1">
        <f t="array" aca="1" ref="C290" ca="1">INDIRECT("Filmes!C"&amp;(MATCH(A290,Filmes!$A$2:$A$226,0)+1))</f>
        <v>18</v>
      </c>
      <c r="D290" cm="1">
        <f t="array" aca="1" ref="D290" ca="1">INDIRECT("Filmes!D"&amp;(MATCH(A290,Filmes!$A$2:$A$226,0)+1))</f>
        <v>0.82</v>
      </c>
      <c r="E290" cm="1">
        <f t="array" aca="1" ref="E290" ca="1">INDIRECT("Filmes!E"&amp;(MATCH(A290,Filmes!$A$2:$A$226,0)+1))</f>
        <v>0.77142857142857146</v>
      </c>
      <c r="F290" cm="1">
        <f t="array" aca="1" ref="F290" ca="1">INDIRECT("Filmes!F"&amp;(MATCH(A290,Filmes!$A$2:$A$226,0)+1))</f>
        <v>25000000</v>
      </c>
      <c r="G290" cm="1">
        <f t="array" aca="1" ref="G290" ca="1">INDIRECT("Filmes!G"&amp;(MATCH(A290,Filmes!$A$2:$A$226,0)+1))</f>
        <v>66023329</v>
      </c>
      <c r="H290" cm="1">
        <f t="array" aca="1" ref="H290" ca="1">INDIRECT("Filmes!H"&amp;(MATCH(A290,Filmes!$A$2:$A$226,0)+1))</f>
        <v>41023329</v>
      </c>
      <c r="I290" cm="1">
        <f t="array" aca="1" ref="I290" ca="1">INDIRECT("Filmes!I"&amp;(MATCH(A290,Filmes!$A$2:$A$226,0)+1))</f>
        <v>2.6409331599999999</v>
      </c>
    </row>
    <row r="291" spans="1:14" x14ac:dyDescent="0.3">
      <c r="A291" s="21" t="s">
        <v>152</v>
      </c>
      <c r="B291" cm="1">
        <f t="array" aca="1" ref="B291" ca="1">INDIRECT("Filmes!B"&amp;(MATCH(A291,Filmes!$A$2:$A$226,0)+1))</f>
        <v>2016</v>
      </c>
      <c r="C291" t="str" cm="1">
        <f t="array" aca="1" ref="C291" ca="1">INDIRECT("Filmes!C"&amp;(MATCH(A291,Filmes!$A$2:$A$226,0)+1))</f>
        <v>14</v>
      </c>
      <c r="D291" cm="1">
        <f t="array" aca="1" ref="D291" ca="1">INDIRECT("Filmes!D"&amp;(MATCH(A291,Filmes!$A$2:$A$226,0)+1))</f>
        <v>0.71</v>
      </c>
      <c r="E291" cm="1">
        <f t="array" aca="1" ref="E291" ca="1">INDIRECT("Filmes!E"&amp;(MATCH(A291,Filmes!$A$2:$A$226,0)+1))</f>
        <v>0.65</v>
      </c>
      <c r="F291" cm="1">
        <f t="array" aca="1" ref="F291" ca="1">INDIRECT("Filmes!F"&amp;(MATCH(A291,Filmes!$A$2:$A$226,0)+1))</f>
        <v>46000000</v>
      </c>
      <c r="G291" cm="1">
        <f t="array" aca="1" ref="G291" ca="1">INDIRECT("Filmes!G"&amp;(MATCH(A291,Filmes!$A$2:$A$226,0)+1))</f>
        <v>23700000</v>
      </c>
      <c r="H291" cm="1">
        <f t="array" aca="1" ref="H291" ca="1">INDIRECT("Filmes!H"&amp;(MATCH(A291,Filmes!$A$2:$A$226,0)+1))</f>
        <v>-22300000</v>
      </c>
      <c r="I291" cm="1">
        <f t="array" aca="1" ref="I291" ca="1">INDIRECT("Filmes!I"&amp;(MATCH(A291,Filmes!$A$2:$A$226,0)+1))</f>
        <v>0.51521739130434785</v>
      </c>
    </row>
    <row r="292" spans="1:14" x14ac:dyDescent="0.3">
      <c r="A292" s="20" t="s">
        <v>151</v>
      </c>
      <c r="B292" cm="1">
        <f t="array" aca="1" ref="B292" ca="1">INDIRECT("Filmes!B"&amp;(MATCH(A292,Filmes!$A$2:$A$226,0)+1))</f>
        <v>2023</v>
      </c>
      <c r="C292" t="str" cm="1">
        <f t="array" aca="1" ref="C292" ca="1">INDIRECT("Filmes!C"&amp;(MATCH(A292,Filmes!$A$2:$A$226,0)+1))</f>
        <v>14</v>
      </c>
      <c r="D292" cm="1">
        <f t="array" aca="1" ref="D292" ca="1">INDIRECT("Filmes!D"&amp;(MATCH(A292,Filmes!$A$2:$A$226,0)+1))</f>
        <v>0.8</v>
      </c>
      <c r="E292" cm="1">
        <f t="array" aca="1" ref="E292" ca="1">INDIRECT("Filmes!E"&amp;(MATCH(A292,Filmes!$A$2:$A$226,0)+1))</f>
        <v>0.7649999999999999</v>
      </c>
      <c r="F292" cm="1">
        <f t="array" aca="1" ref="F292" ca="1">INDIRECT("Filmes!F"&amp;(MATCH(A292,Filmes!$A$2:$A$226,0)+1))</f>
        <v>14500000</v>
      </c>
      <c r="G292" cm="1">
        <f t="array" aca="1" ref="G292" ca="1">INDIRECT("Filmes!G"&amp;(MATCH(A292,Filmes!$A$2:$A$226,0)+1))</f>
        <v>250600000</v>
      </c>
      <c r="H292" cm="1">
        <f t="array" aca="1" ref="H292" ca="1">INDIRECT("Filmes!H"&amp;(MATCH(A292,Filmes!$A$2:$A$226,0)+1))</f>
        <v>236100000</v>
      </c>
      <c r="I292" cm="1">
        <f t="array" aca="1" ref="I292" ca="1">INDIRECT("Filmes!I"&amp;(MATCH(A292,Filmes!$A$2:$A$226,0)+1))</f>
        <v>17.282758620689656</v>
      </c>
    </row>
    <row r="293" spans="1:14" x14ac:dyDescent="0.3">
      <c r="A293" s="21" t="s">
        <v>136</v>
      </c>
      <c r="B293" cm="1">
        <f t="array" aca="1" ref="B293" ca="1">INDIRECT("Filmes!B"&amp;(MATCH(A293,Filmes!$A$2:$A$226,0)+1))</f>
        <v>1976</v>
      </c>
      <c r="C293" t="str" cm="1">
        <f t="array" aca="1" ref="C293" ca="1">INDIRECT("Filmes!C"&amp;(MATCH(A293,Filmes!$A$2:$A$226,0)+1))</f>
        <v>14</v>
      </c>
      <c r="D293" cm="1">
        <f t="array" aca="1" ref="D293" ca="1">INDIRECT("Filmes!D"&amp;(MATCH(A293,Filmes!$A$2:$A$226,0)+1))</f>
        <v>0.82</v>
      </c>
      <c r="E293" cm="1">
        <f t="array" aca="1" ref="E293" ca="1">INDIRECT("Filmes!E"&amp;(MATCH(A293,Filmes!$A$2:$A$226,0)+1))</f>
        <v>0.85000000000000009</v>
      </c>
      <c r="F293" cm="1">
        <f t="array" aca="1" ref="F293" ca="1">INDIRECT("Filmes!F"&amp;(MATCH(A293,Filmes!$A$2:$A$226,0)+1))</f>
        <v>1900000</v>
      </c>
      <c r="G293" cm="1">
        <f t="array" aca="1" ref="G293" ca="1">INDIRECT("Filmes!G"&amp;(MATCH(A293,Filmes!$A$2:$A$226,0)+1))</f>
        <v>28579636</v>
      </c>
      <c r="H293" cm="1">
        <f t="array" aca="1" ref="H293" ca="1">INDIRECT("Filmes!H"&amp;(MATCH(A293,Filmes!$A$2:$A$226,0)+1))</f>
        <v>26679636</v>
      </c>
      <c r="I293" cm="1">
        <f t="array" aca="1" ref="I293" ca="1">INDIRECT("Filmes!I"&amp;(MATCH(A293,Filmes!$A$2:$A$226,0)+1))</f>
        <v>15.041913684210526</v>
      </c>
    </row>
    <row r="294" spans="1:14" x14ac:dyDescent="0.3">
      <c r="A294" s="20" t="s">
        <v>170</v>
      </c>
      <c r="B294" cm="1">
        <f t="array" aca="1" ref="B294" ca="1">INDIRECT("Filmes!B"&amp;(MATCH(A294,Filmes!$A$2:$A$226,0)+1))</f>
        <v>1997</v>
      </c>
      <c r="C294" t="str" cm="1">
        <f t="array" aca="1" ref="C294" ca="1">INDIRECT("Filmes!C"&amp;(MATCH(A294,Filmes!$A$2:$A$226,0)+1))</f>
        <v>12</v>
      </c>
      <c r="D294" cm="1">
        <f t="array" aca="1" ref="D294" ca="1">INDIRECT("Filmes!D"&amp;(MATCH(A294,Filmes!$A$2:$A$226,0)+1))</f>
        <v>0.79</v>
      </c>
      <c r="E294" cm="1">
        <f t="array" aca="1" ref="E294" ca="1">INDIRECT("Filmes!E"&amp;(MATCH(A294,Filmes!$A$2:$A$226,0)+1))</f>
        <v>0.73000000000000009</v>
      </c>
      <c r="F294" cm="1">
        <f t="array" aca="1" ref="F294" ca="1">INDIRECT("Filmes!F"&amp;(MATCH(A294,Filmes!$A$2:$A$226,0)+1))</f>
        <v>200000000</v>
      </c>
      <c r="G294" cm="1">
        <f t="array" aca="1" ref="G294" ca="1">INDIRECT("Filmes!G"&amp;(MATCH(A294,Filmes!$A$2:$A$226,0)+1))</f>
        <v>2264162353</v>
      </c>
      <c r="H294" cm="1">
        <f t="array" aca="1" ref="H294" ca="1">INDIRECT("Filmes!H"&amp;(MATCH(A294,Filmes!$A$2:$A$226,0)+1))</f>
        <v>2064162353</v>
      </c>
      <c r="I294" cm="1">
        <f t="array" aca="1" ref="I294" ca="1">INDIRECT("Filmes!I"&amp;(MATCH(A294,Filmes!$A$2:$A$226,0)+1))</f>
        <v>11.320811765</v>
      </c>
    </row>
    <row r="295" spans="1:14" x14ac:dyDescent="0.3">
      <c r="A295" s="21" t="s">
        <v>165</v>
      </c>
      <c r="B295" cm="1">
        <f t="array" aca="1" ref="B295" ca="1">INDIRECT("Filmes!B"&amp;(MATCH(A295,Filmes!$A$2:$A$226,0)+1))</f>
        <v>2022</v>
      </c>
      <c r="C295" t="str" cm="1">
        <f t="array" aca="1" ref="C295" ca="1">INDIRECT("Filmes!C"&amp;(MATCH(A295,Filmes!$A$2:$A$226,0)+1))</f>
        <v>12</v>
      </c>
      <c r="D295" cm="1">
        <f t="array" aca="1" ref="D295" ca="1">INDIRECT("Filmes!D"&amp;(MATCH(A295,Filmes!$A$2:$A$226,0)+1))</f>
        <v>0.82</v>
      </c>
      <c r="E295" cm="1">
        <f t="array" aca="1" ref="E295" ca="1">INDIRECT("Filmes!E"&amp;(MATCH(A295,Filmes!$A$2:$A$226,0)+1))</f>
        <v>0.8</v>
      </c>
      <c r="F295" cm="1">
        <f t="array" aca="1" ref="F295" ca="1">INDIRECT("Filmes!F"&amp;(MATCH(A295,Filmes!$A$2:$A$226,0)+1))</f>
        <v>170000000</v>
      </c>
      <c r="G295" cm="1">
        <f t="array" aca="1" ref="G295" ca="1">INDIRECT("Filmes!G"&amp;(MATCH(A295,Filmes!$A$2:$A$226,0)+1))</f>
        <v>1488732821</v>
      </c>
      <c r="H295" cm="1">
        <f t="array" aca="1" ref="H295" ca="1">INDIRECT("Filmes!H"&amp;(MATCH(A295,Filmes!$A$2:$A$226,0)+1))</f>
        <v>1318732821</v>
      </c>
      <c r="I295" cm="1">
        <f t="array" aca="1" ref="I295" ca="1">INDIRECT("Filmes!I"&amp;(MATCH(A295,Filmes!$A$2:$A$226,0)+1))</f>
        <v>8.7572518882352934</v>
      </c>
    </row>
    <row r="296" spans="1:14" x14ac:dyDescent="0.3">
      <c r="A296" s="20" t="s">
        <v>112</v>
      </c>
      <c r="B296" cm="1">
        <f t="array" aca="1" ref="B296" ca="1">INDIRECT("Filmes!B"&amp;(MATCH(A296,Filmes!$A$2:$A$226,0)+1))</f>
        <v>2017</v>
      </c>
      <c r="C296" t="str" cm="1">
        <f t="array" aca="1" ref="C296" ca="1">INDIRECT("Filmes!C"&amp;(MATCH(A296,Filmes!$A$2:$A$226,0)+1))</f>
        <v>12</v>
      </c>
      <c r="D296" cm="1">
        <f t="array" aca="1" ref="D296" ca="1">INDIRECT("Filmes!D"&amp;(MATCH(A296,Filmes!$A$2:$A$226,0)+1))</f>
        <v>0.8</v>
      </c>
      <c r="E296" cm="1">
        <f t="array" aca="1" ref="E296" ca="1">INDIRECT("Filmes!E"&amp;(MATCH(A296,Filmes!$A$2:$A$226,0)+1))</f>
        <v>0.71599999999999997</v>
      </c>
      <c r="F296" cm="1">
        <f t="array" aca="1" ref="F296" ca="1">INDIRECT("Filmes!F"&amp;(MATCH(A296,Filmes!$A$2:$A$226,0)+1))</f>
        <v>7000000</v>
      </c>
      <c r="G296" cm="1">
        <f t="array" aca="1" ref="G296" ca="1">INDIRECT("Filmes!G"&amp;(MATCH(A296,Filmes!$A$2:$A$226,0)+1))</f>
        <v>40300000</v>
      </c>
      <c r="H296" cm="1">
        <f t="array" aca="1" ref="H296" ca="1">INDIRECT("Filmes!H"&amp;(MATCH(A296,Filmes!$A$2:$A$226,0)+1))</f>
        <v>33300000</v>
      </c>
      <c r="I296" cm="1">
        <f t="array" aca="1" ref="I296" ca="1">INDIRECT("Filmes!I"&amp;(MATCH(A296,Filmes!$A$2:$A$226,0)+1))</f>
        <v>5.7571428571428571</v>
      </c>
    </row>
    <row r="297" spans="1:14" x14ac:dyDescent="0.3">
      <c r="A297" s="21" t="s">
        <v>126</v>
      </c>
      <c r="B297" cm="1">
        <f t="array" aca="1" ref="B297" ca="1">INDIRECT("Filmes!B"&amp;(MATCH(A297,Filmes!$A$2:$A$226,0)+1))</f>
        <v>2018</v>
      </c>
      <c r="C297" t="str" cm="1">
        <f t="array" aca="1" ref="C297" ca="1">INDIRECT("Filmes!C"&amp;(MATCH(A297,Filmes!$A$2:$A$226,0)+1))</f>
        <v>14</v>
      </c>
      <c r="D297" cm="1">
        <f t="array" aca="1" ref="D297" ca="1">INDIRECT("Filmes!D"&amp;(MATCH(A297,Filmes!$A$2:$A$226,0)+1))</f>
        <v>0.74</v>
      </c>
      <c r="E297" cm="1">
        <f t="array" aca="1" ref="E297" ca="1">INDIRECT("Filmes!E"&amp;(MATCH(A297,Filmes!$A$2:$A$226,0)+1))</f>
        <v>0.8125</v>
      </c>
      <c r="F297" cm="1">
        <f t="array" aca="1" ref="F297" ca="1">INDIRECT("Filmes!F"&amp;(MATCH(A297,Filmes!$A$2:$A$226,0)+1))</f>
        <v>17000000</v>
      </c>
      <c r="G297" cm="1">
        <f t="array" aca="1" ref="G297" ca="1">INDIRECT("Filmes!G"&amp;(MATCH(A297,Filmes!$A$2:$A$226,0)+1))</f>
        <v>341000000</v>
      </c>
      <c r="H297" cm="1">
        <f t="array" aca="1" ref="H297" ca="1">INDIRECT("Filmes!H"&amp;(MATCH(A297,Filmes!$A$2:$A$226,0)+1))</f>
        <v>324000000</v>
      </c>
      <c r="I297" cm="1">
        <f t="array" aca="1" ref="I297" ca="1">INDIRECT("Filmes!I"&amp;(MATCH(A297,Filmes!$A$2:$A$226,0)+1))</f>
        <v>20.058823529411764</v>
      </c>
    </row>
    <row r="298" spans="1:14" x14ac:dyDescent="0.3">
      <c r="A298" s="20" t="s">
        <v>161</v>
      </c>
      <c r="B298" cm="1">
        <f t="array" aca="1" ref="B298" ca="1">INDIRECT("Filmes!B"&amp;(MATCH(A298,Filmes!$A$2:$A$226,0)+1))</f>
        <v>1994</v>
      </c>
      <c r="C298" t="str" cm="1">
        <f t="array" aca="1" ref="C298" ca="1">INDIRECT("Filmes!C"&amp;(MATCH(A298,Filmes!$A$2:$A$226,0)+1))</f>
        <v>16</v>
      </c>
      <c r="D298" cm="1">
        <f t="array" aca="1" ref="D298" ca="1">INDIRECT("Filmes!D"&amp;(MATCH(A298,Filmes!$A$2:$A$226,0)+1))</f>
        <v>0.87</v>
      </c>
      <c r="E298" cm="1">
        <f t="array" aca="1" ref="E298" ca="1">INDIRECT("Filmes!E"&amp;(MATCH(A298,Filmes!$A$2:$A$226,0)+1))</f>
        <v>0.71</v>
      </c>
      <c r="F298" cm="1">
        <f t="array" aca="1" ref="F298" ca="1">INDIRECT("Filmes!F"&amp;(MATCH(A298,Filmes!$A$2:$A$226,0)+1))</f>
        <v>25000000</v>
      </c>
      <c r="G298" cm="1">
        <f t="array" aca="1" ref="G298" ca="1">INDIRECT("Filmes!G"&amp;(MATCH(A298,Filmes!$A$2:$A$226,0)+1))</f>
        <v>28341469</v>
      </c>
      <c r="H298" cm="1">
        <f t="array" aca="1" ref="H298" ca="1">INDIRECT("Filmes!H"&amp;(MATCH(A298,Filmes!$A$2:$A$226,0)+1))</f>
        <v>3341469</v>
      </c>
      <c r="I298" cm="1">
        <f t="array" aca="1" ref="I298" ca="1">INDIRECT("Filmes!I"&amp;(MATCH(A298,Filmes!$A$2:$A$226,0)+1))</f>
        <v>1.1336587600000001</v>
      </c>
    </row>
    <row r="299" spans="1:14" x14ac:dyDescent="0.3">
      <c r="B299" t="e" cm="1">
        <f t="array" aca="1" ref="B299" ca="1">INDIRECT("Filmes!B"&amp;(MATCH(A299,Filmes!$A$2:$A$226,0)+1))</f>
        <v>#N/A</v>
      </c>
      <c r="C299" t="e" cm="1">
        <f t="array" aca="1" ref="C299" ca="1">INDIRECT("Filmes!C"&amp;(MATCH(A299,Filmes!$A$2:$A$226,0)+1))</f>
        <v>#N/A</v>
      </c>
      <c r="D299" t="e" cm="1">
        <f t="array" aca="1" ref="D299" ca="1">INDIRECT("Filmes!D"&amp;(MATCH(A299,Filmes!$A$2:$A$226,0)+1))</f>
        <v>#N/A</v>
      </c>
      <c r="E299" t="e" cm="1">
        <f t="array" aca="1" ref="E299" ca="1">INDIRECT("Filmes!E"&amp;(MATCH(A299,Filmes!$A$2:$A$226,0)+1))</f>
        <v>#N/A</v>
      </c>
      <c r="F299" t="e" cm="1">
        <f t="array" aca="1" ref="F299" ca="1">INDIRECT("Filmes!F"&amp;(MATCH(A299,Filmes!$A$2:$A$226,0)+1))</f>
        <v>#N/A</v>
      </c>
      <c r="G299" t="e" cm="1">
        <f t="array" aca="1" ref="G299" ca="1">INDIRECT("Filmes!G"&amp;(MATCH(A299,Filmes!$A$2:$A$226,0)+1))</f>
        <v>#N/A</v>
      </c>
      <c r="H299" t="e" cm="1">
        <f t="array" aca="1" ref="H299" ca="1">INDIRECT("Filmes!H"&amp;(MATCH(A299,Filmes!$A$2:$A$226,0)+1))</f>
        <v>#N/A</v>
      </c>
      <c r="I299" t="e" cm="1">
        <f t="array" aca="1" ref="I299" ca="1">INDIRECT("Filmes!I"&amp;(MATCH(A299,Filmes!$A$2:$A$226,0)+1))</f>
        <v>#N/A</v>
      </c>
    </row>
    <row r="300" spans="1:14" x14ac:dyDescent="0.3">
      <c r="A300" s="19" t="s">
        <v>243</v>
      </c>
      <c r="B300" s="13" t="s">
        <v>1</v>
      </c>
      <c r="C300" s="13" t="s">
        <v>3</v>
      </c>
      <c r="D300" s="25" t="s">
        <v>2</v>
      </c>
      <c r="E300" s="13" t="s">
        <v>1645</v>
      </c>
      <c r="F300" s="26" t="s">
        <v>4</v>
      </c>
      <c r="G300" s="26" t="s">
        <v>5</v>
      </c>
      <c r="H300" s="13" t="s">
        <v>1646</v>
      </c>
      <c r="I300" s="27" t="s">
        <v>1647</v>
      </c>
      <c r="J300">
        <f ca="1">AVERAGE(I301:I331)</f>
        <v>5.6354776710343248</v>
      </c>
      <c r="K300">
        <f ca="1">AVERAGE(D301:D331)</f>
        <v>0.73838709677419367</v>
      </c>
      <c r="L300">
        <f ca="1">AVERAGE(E301:E331)</f>
        <v>0.74148745519713255</v>
      </c>
      <c r="M300">
        <f ca="1">AVERAGE(F301:F331)</f>
        <v>123677419.35483871</v>
      </c>
      <c r="N300">
        <f ca="1">AVERAGE(G301:G331)</f>
        <v>597134794.51612902</v>
      </c>
    </row>
    <row r="301" spans="1:14" x14ac:dyDescent="0.3">
      <c r="A301" s="20" t="s">
        <v>168</v>
      </c>
      <c r="B301" cm="1">
        <f t="array" aca="1" ref="B301" ca="1">INDIRECT("Filmes!B"&amp;(MATCH(A301,Filmes!$A$2:$A$226,0)+1))</f>
        <v>2023</v>
      </c>
      <c r="C301" t="str" cm="1">
        <f t="array" aca="1" ref="C301" ca="1">INDIRECT("Filmes!C"&amp;(MATCH(A301,Filmes!$A$2:$A$226,0)+1))</f>
        <v>10</v>
      </c>
      <c r="D301" cm="1">
        <f t="array" aca="1" ref="D301" ca="1">INDIRECT("Filmes!D"&amp;(MATCH(A301,Filmes!$A$2:$A$226,0)+1))</f>
        <v>0.64</v>
      </c>
      <c r="E301" cm="1">
        <f t="array" aca="1" ref="E301" ca="1">INDIRECT("Filmes!E"&amp;(MATCH(A301,Filmes!$A$2:$A$226,0)+1))</f>
        <v>0.6399999999999999</v>
      </c>
      <c r="F301" cm="1">
        <f t="array" aca="1" ref="F301" ca="1">INDIRECT("Filmes!F"&amp;(MATCH(A301,Filmes!$A$2:$A$226,0)+1))</f>
        <v>297000000</v>
      </c>
      <c r="G301" cm="1">
        <f t="array" aca="1" ref="G301" ca="1">INDIRECT("Filmes!G"&amp;(MATCH(A301,Filmes!$A$2:$A$226,0)+1))</f>
        <v>569626289</v>
      </c>
      <c r="H301" cm="1">
        <f t="array" aca="1" ref="H301" ca="1">INDIRECT("Filmes!H"&amp;(MATCH(A301,Filmes!$A$2:$A$226,0)+1))</f>
        <v>272626289</v>
      </c>
      <c r="I301" cm="1">
        <f t="array" aca="1" ref="I301" ca="1">INDIRECT("Filmes!I"&amp;(MATCH(A301,Filmes!$A$2:$A$226,0)+1))</f>
        <v>1.917933632996633</v>
      </c>
    </row>
    <row r="302" spans="1:14" x14ac:dyDescent="0.3">
      <c r="A302" s="21" t="s">
        <v>13</v>
      </c>
      <c r="B302" cm="1">
        <f t="array" aca="1" ref="B302" ca="1">INDIRECT("Filmes!B"&amp;(MATCH(A302,Filmes!$A$2:$A$226,0)+1))</f>
        <v>2024</v>
      </c>
      <c r="C302" t="str" cm="1">
        <f t="array" aca="1" ref="C302" ca="1">INDIRECT("Filmes!C"&amp;(MATCH(A302,Filmes!$A$2:$A$226,0)+1))</f>
        <v>L</v>
      </c>
      <c r="D302" cm="1">
        <f t="array" aca="1" ref="D302" ca="1">INDIRECT("Filmes!D"&amp;(MATCH(A302,Filmes!$A$2:$A$226,0)+1))</f>
        <v>0.75</v>
      </c>
      <c r="E302" cm="1">
        <f t="array" aca="1" ref="E302" ca="1">INDIRECT("Filmes!E"&amp;(MATCH(A302,Filmes!$A$2:$A$226,0)+1))</f>
        <v>0.77500000000000002</v>
      </c>
      <c r="F302" cm="1">
        <f t="array" aca="1" ref="F302" ca="1">INDIRECT("Filmes!F"&amp;(MATCH(A302,Filmes!$A$2:$A$226,0)+1))</f>
        <v>110000000</v>
      </c>
      <c r="G302" cm="1">
        <f t="array" aca="1" ref="G302" ca="1">INDIRECT("Filmes!G"&amp;(MATCH(A302,Filmes!$A$2:$A$226,0)+1))</f>
        <v>176438104</v>
      </c>
      <c r="H302" cm="1">
        <f t="array" aca="1" ref="H302" ca="1">INDIRECT("Filmes!H"&amp;(MATCH(A302,Filmes!$A$2:$A$226,0)+1))</f>
        <v>66438104</v>
      </c>
      <c r="I302" cm="1">
        <f t="array" aca="1" ref="I302" ca="1">INDIRECT("Filmes!I"&amp;(MATCH(A302,Filmes!$A$2:$A$226,0)+1))</f>
        <v>1.6039827636363637</v>
      </c>
    </row>
    <row r="303" spans="1:14" x14ac:dyDescent="0.3">
      <c r="A303" s="20" t="s">
        <v>177</v>
      </c>
      <c r="B303" cm="1">
        <f t="array" aca="1" ref="B303" ca="1">INDIRECT("Filmes!B"&amp;(MATCH(A303,Filmes!$A$2:$A$226,0)+1))</f>
        <v>2005</v>
      </c>
      <c r="C303" t="str" cm="1">
        <f t="array" aca="1" ref="C303" ca="1">INDIRECT("Filmes!C"&amp;(MATCH(A303,Filmes!$A$2:$A$226,0)+1))</f>
        <v>12</v>
      </c>
      <c r="D303" cm="1">
        <f t="array" aca="1" ref="D303" ca="1">INDIRECT("Filmes!D"&amp;(MATCH(A303,Filmes!$A$2:$A$226,0)+1))</f>
        <v>0.71</v>
      </c>
      <c r="E303" cm="1">
        <f t="array" aca="1" ref="E303" ca="1">INDIRECT("Filmes!E"&amp;(MATCH(A303,Filmes!$A$2:$A$226,0)+1))</f>
        <v>0.6</v>
      </c>
      <c r="F303" cm="1">
        <f t="array" aca="1" ref="F303" ca="1">INDIRECT("Filmes!F"&amp;(MATCH(A303,Filmes!$A$2:$A$226,0)+1))</f>
        <v>180000000</v>
      </c>
      <c r="G303" cm="1">
        <f t="array" aca="1" ref="G303" ca="1">INDIRECT("Filmes!G"&amp;(MATCH(A303,Filmes!$A$2:$A$226,0)+1))</f>
        <v>745013115</v>
      </c>
      <c r="H303" cm="1">
        <f t="array" aca="1" ref="H303" ca="1">INDIRECT("Filmes!H"&amp;(MATCH(A303,Filmes!$A$2:$A$226,0)+1))</f>
        <v>565013115</v>
      </c>
      <c r="I303" cm="1">
        <f t="array" aca="1" ref="I303" ca="1">INDIRECT("Filmes!I"&amp;(MATCH(A303,Filmes!$A$2:$A$226,0)+1))</f>
        <v>4.13896175</v>
      </c>
    </row>
    <row r="304" spans="1:14" x14ac:dyDescent="0.3">
      <c r="A304" s="21" t="s">
        <v>109</v>
      </c>
      <c r="B304" cm="1">
        <f t="array" aca="1" ref="B304" ca="1">INDIRECT("Filmes!B"&amp;(MATCH(A304,Filmes!$A$2:$A$226,0)+1))</f>
        <v>2009</v>
      </c>
      <c r="C304" t="str" cm="1">
        <f t="array" aca="1" ref="C304" ca="1">INDIRECT("Filmes!C"&amp;(MATCH(A304,Filmes!$A$2:$A$226,0)+1))</f>
        <v>10</v>
      </c>
      <c r="D304" cm="1">
        <f t="array" aca="1" ref="D304" ca="1">INDIRECT("Filmes!D"&amp;(MATCH(A304,Filmes!$A$2:$A$226,0)+1))</f>
        <v>0.79</v>
      </c>
      <c r="E304" cm="1">
        <f t="array" aca="1" ref="E304" ca="1">INDIRECT("Filmes!E"&amp;(MATCH(A304,Filmes!$A$2:$A$226,0)+1))</f>
        <v>0.83499999999999996</v>
      </c>
      <c r="F304" cm="1">
        <f t="array" aca="1" ref="F304" ca="1">INDIRECT("Filmes!F"&amp;(MATCH(A304,Filmes!$A$2:$A$226,0)+1))</f>
        <v>60000000</v>
      </c>
      <c r="G304" cm="1">
        <f t="array" aca="1" ref="G304" ca="1">INDIRECT("Filmes!G"&amp;(MATCH(A304,Filmes!$A$2:$A$226,0)+1))</f>
        <v>131800000</v>
      </c>
      <c r="H304" cm="1">
        <f t="array" aca="1" ref="H304" ca="1">INDIRECT("Filmes!H"&amp;(MATCH(A304,Filmes!$A$2:$A$226,0)+1))</f>
        <v>71800000</v>
      </c>
      <c r="I304" cm="1">
        <f t="array" aca="1" ref="I304" ca="1">INDIRECT("Filmes!I"&amp;(MATCH(A304,Filmes!$A$2:$A$226,0)+1))</f>
        <v>2.1966666666666668</v>
      </c>
    </row>
    <row r="305" spans="1:9" x14ac:dyDescent="0.3">
      <c r="A305" s="20" t="s">
        <v>10</v>
      </c>
      <c r="B305" cm="1">
        <f t="array" aca="1" ref="B305" ca="1">INDIRECT("Filmes!B"&amp;(MATCH(A305,Filmes!$A$2:$A$226,0)+1))</f>
        <v>2015</v>
      </c>
      <c r="C305" t="str" cm="1">
        <f t="array" aca="1" ref="C305" ca="1">INDIRECT("Filmes!C"&amp;(MATCH(A305,Filmes!$A$2:$A$226,0)+1))</f>
        <v>L</v>
      </c>
      <c r="D305" cm="1">
        <f t="array" aca="1" ref="D305" ca="1">INDIRECT("Filmes!D"&amp;(MATCH(A305,Filmes!$A$2:$A$226,0)+1))</f>
        <v>0.79</v>
      </c>
      <c r="E305" cm="1">
        <f t="array" aca="1" ref="E305" ca="1">INDIRECT("Filmes!E"&amp;(MATCH(A305,Filmes!$A$2:$A$226,0)+1))</f>
        <v>0.71666666666666667</v>
      </c>
      <c r="F305" cm="1">
        <f t="array" aca="1" ref="F305" ca="1">INDIRECT("Filmes!F"&amp;(MATCH(A305,Filmes!$A$2:$A$226,0)+1))</f>
        <v>175000000</v>
      </c>
      <c r="G305" cm="1">
        <f t="array" aca="1" ref="G305" ca="1">INDIRECT("Filmes!G"&amp;(MATCH(A305,Filmes!$A$2:$A$226,0)+1))</f>
        <v>857611174</v>
      </c>
      <c r="H305" cm="1">
        <f t="array" aca="1" ref="H305" ca="1">INDIRECT("Filmes!H"&amp;(MATCH(A305,Filmes!$A$2:$A$226,0)+1))</f>
        <v>682611174</v>
      </c>
      <c r="I305" cm="1">
        <f t="array" aca="1" ref="I305" ca="1">INDIRECT("Filmes!I"&amp;(MATCH(A305,Filmes!$A$2:$A$226,0)+1))</f>
        <v>4.9006352800000004</v>
      </c>
    </row>
    <row r="306" spans="1:9" x14ac:dyDescent="0.3">
      <c r="A306" s="21" t="s">
        <v>6</v>
      </c>
      <c r="B306" cm="1">
        <f t="array" aca="1" ref="B306" ca="1">INDIRECT("Filmes!B"&amp;(MATCH(A306,Filmes!$A$2:$A$226,0)+1))</f>
        <v>2024</v>
      </c>
      <c r="C306" t="str" cm="1">
        <f t="array" aca="1" ref="C306" ca="1">INDIRECT("Filmes!C"&amp;(MATCH(A306,Filmes!$A$2:$A$226,0)+1))</f>
        <v>L</v>
      </c>
      <c r="D306" cm="1">
        <f t="array" aca="1" ref="D306" ca="1">INDIRECT("Filmes!D"&amp;(MATCH(A306,Filmes!$A$2:$A$226,0)+1))</f>
        <v>0.78</v>
      </c>
      <c r="E306" cm="1">
        <f t="array" aca="1" ref="E306" ca="1">INDIRECT("Filmes!E"&amp;(MATCH(A306,Filmes!$A$2:$A$226,0)+1))</f>
        <v>0.74444444444444446</v>
      </c>
      <c r="F306" cm="1">
        <f t="array" aca="1" ref="F306" ca="1">INDIRECT("Filmes!F"&amp;(MATCH(A306,Filmes!$A$2:$A$226,0)+1))</f>
        <v>200000000</v>
      </c>
      <c r="G306" cm="1">
        <f t="array" aca="1" ref="G306" ca="1">INDIRECT("Filmes!G"&amp;(MATCH(A306,Filmes!$A$2:$A$226,0)+1))</f>
        <v>724383116</v>
      </c>
      <c r="H306" cm="1">
        <f t="array" aca="1" ref="H306" ca="1">INDIRECT("Filmes!H"&amp;(MATCH(A306,Filmes!$A$2:$A$226,0)+1))</f>
        <v>524383116</v>
      </c>
      <c r="I306" cm="1">
        <f t="array" aca="1" ref="I306" ca="1">INDIRECT("Filmes!I"&amp;(MATCH(A306,Filmes!$A$2:$A$226,0)+1))</f>
        <v>3.62191558</v>
      </c>
    </row>
    <row r="307" spans="1:9" x14ac:dyDescent="0.3">
      <c r="A307" s="20" t="s">
        <v>48</v>
      </c>
      <c r="B307" cm="1">
        <f t="array" aca="1" ref="B307" ca="1">INDIRECT("Filmes!B"&amp;(MATCH(A307,Filmes!$A$2:$A$226,0)+1))</f>
        <v>2023</v>
      </c>
      <c r="C307" t="str" cm="1">
        <f t="array" aca="1" ref="C307" ca="1">INDIRECT("Filmes!C"&amp;(MATCH(A307,Filmes!$A$2:$A$226,0)+1))</f>
        <v>L</v>
      </c>
      <c r="D307" cm="1">
        <f t="array" aca="1" ref="D307" ca="1">INDIRECT("Filmes!D"&amp;(MATCH(A307,Filmes!$A$2:$A$226,0)+1))</f>
        <v>0.77</v>
      </c>
      <c r="E307" cm="1">
        <f t="array" aca="1" ref="E307" ca="1">INDIRECT("Filmes!E"&amp;(MATCH(A307,Filmes!$A$2:$A$226,0)+1))</f>
        <v>0.73888888888888893</v>
      </c>
      <c r="F307" cm="1">
        <f t="array" aca="1" ref="F307" ca="1">INDIRECT("Filmes!F"&amp;(MATCH(A307,Filmes!$A$2:$A$226,0)+1))</f>
        <v>200000000</v>
      </c>
      <c r="G307" cm="1">
        <f t="array" aca="1" ref="G307" ca="1">INDIRECT("Filmes!G"&amp;(MATCH(A307,Filmes!$A$2:$A$226,0)+1))</f>
        <v>496000000</v>
      </c>
      <c r="H307" cm="1">
        <f t="array" aca="1" ref="H307" ca="1">INDIRECT("Filmes!H"&amp;(MATCH(A307,Filmes!$A$2:$A$226,0)+1))</f>
        <v>296000000</v>
      </c>
      <c r="I307" cm="1">
        <f t="array" aca="1" ref="I307" ca="1">INDIRECT("Filmes!I"&amp;(MATCH(A307,Filmes!$A$2:$A$226,0)+1))</f>
        <v>2.48</v>
      </c>
    </row>
    <row r="308" spans="1:9" x14ac:dyDescent="0.3">
      <c r="A308" s="21" t="s">
        <v>129</v>
      </c>
      <c r="B308" cm="1">
        <f t="array" aca="1" ref="B308" ca="1">INDIRECT("Filmes!B"&amp;(MATCH(A308,Filmes!$A$2:$A$226,0)+1))</f>
        <v>2021</v>
      </c>
      <c r="C308" t="str" cm="1">
        <f t="array" aca="1" ref="C308" ca="1">INDIRECT("Filmes!C"&amp;(MATCH(A308,Filmes!$A$2:$A$226,0)+1))</f>
        <v>L</v>
      </c>
      <c r="D308" cm="1">
        <f t="array" aca="1" ref="D308" ca="1">INDIRECT("Filmes!D"&amp;(MATCH(A308,Filmes!$A$2:$A$226,0)+1))</f>
        <v>0.76</v>
      </c>
      <c r="E308" cm="1">
        <f t="array" aca="1" ref="E308" ca="1">INDIRECT("Filmes!E"&amp;(MATCH(A308,Filmes!$A$2:$A$226,0)+1))</f>
        <v>0.76</v>
      </c>
      <c r="F308" cm="1">
        <f t="array" aca="1" ref="F308" ca="1">INDIRECT("Filmes!F"&amp;(MATCH(A308,Filmes!$A$2:$A$226,0)+1))</f>
        <v>50000000</v>
      </c>
      <c r="G308" cm="1">
        <f t="array" aca="1" ref="G308" ca="1">INDIRECT("Filmes!G"&amp;(MATCH(A308,Filmes!$A$2:$A$226,0)+1))</f>
        <v>253000000</v>
      </c>
      <c r="H308" cm="1">
        <f t="array" aca="1" ref="H308" ca="1">INDIRECT("Filmes!H"&amp;(MATCH(A308,Filmes!$A$2:$A$226,0)+1))</f>
        <v>203000000</v>
      </c>
      <c r="I308" cm="1">
        <f t="array" aca="1" ref="I308" ca="1">INDIRECT("Filmes!I"&amp;(MATCH(A308,Filmes!$A$2:$A$226,0)+1))</f>
        <v>5.0599999999999996</v>
      </c>
    </row>
    <row r="309" spans="1:9" x14ac:dyDescent="0.3">
      <c r="A309" s="20" t="s">
        <v>26</v>
      </c>
      <c r="B309" cm="1">
        <f t="array" aca="1" ref="B309" ca="1">INDIRECT("Filmes!B"&amp;(MATCH(A309,Filmes!$A$2:$A$226,0)+1))</f>
        <v>2024</v>
      </c>
      <c r="C309" t="str" cm="1">
        <f t="array" aca="1" ref="C309" ca="1">INDIRECT("Filmes!C"&amp;(MATCH(A309,Filmes!$A$2:$A$226,0)+1))</f>
        <v>L</v>
      </c>
      <c r="D309" cm="1">
        <f t="array" aca="1" ref="D309" ca="1">INDIRECT("Filmes!D"&amp;(MATCH(A309,Filmes!$A$2:$A$226,0)+1))</f>
        <v>0.67</v>
      </c>
      <c r="E309" cm="1">
        <f t="array" aca="1" ref="E309" ca="1">INDIRECT("Filmes!E"&amp;(MATCH(A309,Filmes!$A$2:$A$226,0)+1))</f>
        <v>0.7649999999999999</v>
      </c>
      <c r="F309" cm="1">
        <f t="array" aca="1" ref="F309" ca="1">INDIRECT("Filmes!F"&amp;(MATCH(A309,Filmes!$A$2:$A$226,0)+1))</f>
        <v>60000000</v>
      </c>
      <c r="G309" cm="1">
        <f t="array" aca="1" ref="G309" ca="1">INDIRECT("Filmes!G"&amp;(MATCH(A309,Filmes!$A$2:$A$226,0)+1))</f>
        <v>199143268</v>
      </c>
      <c r="H309" cm="1">
        <f t="array" aca="1" ref="H309" ca="1">INDIRECT("Filmes!H"&amp;(MATCH(A309,Filmes!$A$2:$A$226,0)+1))</f>
        <v>139143268</v>
      </c>
      <c r="I309" cm="1">
        <f t="array" aca="1" ref="I309" ca="1">INDIRECT("Filmes!I"&amp;(MATCH(A309,Filmes!$A$2:$A$226,0)+1))</f>
        <v>3.3190544666666666</v>
      </c>
    </row>
    <row r="310" spans="1:9" x14ac:dyDescent="0.3">
      <c r="A310" s="21" t="s">
        <v>71</v>
      </c>
      <c r="B310" cm="1">
        <f t="array" aca="1" ref="B310" ca="1">INDIRECT("Filmes!B"&amp;(MATCH(A310,Filmes!$A$2:$A$226,0)+1))</f>
        <v>2004</v>
      </c>
      <c r="C310" t="str" cm="1">
        <f t="array" aca="1" ref="C310" ca="1">INDIRECT("Filmes!C"&amp;(MATCH(A310,Filmes!$A$2:$A$226,0)+1))</f>
        <v>PG</v>
      </c>
      <c r="D310" cm="1">
        <f t="array" aca="1" ref="D310" ca="1">INDIRECT("Filmes!D"&amp;(MATCH(A310,Filmes!$A$2:$A$226,0)+1))</f>
        <v>0.56999999999999995</v>
      </c>
      <c r="E310" cm="1">
        <f t="array" aca="1" ref="E310" ca="1">INDIRECT("Filmes!E"&amp;(MATCH(A310,Filmes!$A$2:$A$226,0)+1))</f>
        <v>0.75000000000000011</v>
      </c>
      <c r="F310" cm="1">
        <f t="array" aca="1" ref="F310" ca="1">INDIRECT("Filmes!F"&amp;(MATCH(A310,Filmes!$A$2:$A$226,0)+1))</f>
        <v>50000000</v>
      </c>
      <c r="G310" cm="1">
        <f t="array" aca="1" ref="G310" ca="1">INDIRECT("Filmes!G"&amp;(MATCH(A310,Filmes!$A$2:$A$226,0)+1))</f>
        <v>200800000</v>
      </c>
      <c r="H310" cm="1">
        <f t="array" aca="1" ref="H310" ca="1">INDIRECT("Filmes!H"&amp;(MATCH(A310,Filmes!$A$2:$A$226,0)+1))</f>
        <v>150800000</v>
      </c>
      <c r="I310" cm="1">
        <f t="array" aca="1" ref="I310" ca="1">INDIRECT("Filmes!I"&amp;(MATCH(A310,Filmes!$A$2:$A$226,0)+1))</f>
        <v>4.016</v>
      </c>
    </row>
    <row r="311" spans="1:9" x14ac:dyDescent="0.3">
      <c r="A311" s="20" t="s">
        <v>101</v>
      </c>
      <c r="B311" cm="1">
        <f t="array" aca="1" ref="B311" ca="1">INDIRECT("Filmes!B"&amp;(MATCH(A311,Filmes!$A$2:$A$226,0)+1))</f>
        <v>2022</v>
      </c>
      <c r="C311" t="str" cm="1">
        <f t="array" aca="1" ref="C311" ca="1">INDIRECT("Filmes!C"&amp;(MATCH(A311,Filmes!$A$2:$A$226,0)+1))</f>
        <v>L</v>
      </c>
      <c r="D311" cm="1">
        <f t="array" aca="1" ref="D311" ca="1">INDIRECT("Filmes!D"&amp;(MATCH(A311,Filmes!$A$2:$A$226,0)+1))</f>
        <v>0.82</v>
      </c>
      <c r="E311" cm="1">
        <f t="array" aca="1" ref="E311" ca="1">INDIRECT("Filmes!E"&amp;(MATCH(A311,Filmes!$A$2:$A$226,0)+1))</f>
        <v>0.76111111111111118</v>
      </c>
      <c r="F311" cm="1">
        <f t="array" aca="1" ref="F311" ca="1">INDIRECT("Filmes!F"&amp;(MATCH(A311,Filmes!$A$2:$A$226,0)+1))</f>
        <v>90000000</v>
      </c>
      <c r="G311" cm="1">
        <f t="array" aca="1" ref="G311" ca="1">INDIRECT("Filmes!G"&amp;(MATCH(A311,Filmes!$A$2:$A$226,0)+1))</f>
        <v>484700000</v>
      </c>
      <c r="H311" cm="1">
        <f t="array" aca="1" ref="H311" ca="1">INDIRECT("Filmes!H"&amp;(MATCH(A311,Filmes!$A$2:$A$226,0)+1))</f>
        <v>394700000</v>
      </c>
      <c r="I311" cm="1">
        <f t="array" aca="1" ref="I311" ca="1">INDIRECT("Filmes!I"&amp;(MATCH(A311,Filmes!$A$2:$A$226,0)+1))</f>
        <v>5.3855555555555554</v>
      </c>
    </row>
    <row r="312" spans="1:9" x14ac:dyDescent="0.3">
      <c r="A312" s="21" t="s">
        <v>18</v>
      </c>
      <c r="B312" cm="1">
        <f t="array" aca="1" ref="B312" ca="1">INDIRECT("Filmes!B"&amp;(MATCH(A312,Filmes!$A$2:$A$226,0)+1))</f>
        <v>2024</v>
      </c>
      <c r="C312" t="str" cm="1">
        <f t="array" aca="1" ref="C312" ca="1">INDIRECT("Filmes!C"&amp;(MATCH(A312,Filmes!$A$2:$A$226,0)+1))</f>
        <v>L</v>
      </c>
      <c r="D312" cm="1">
        <f t="array" aca="1" ref="D312" ca="1">INDIRECT("Filmes!D"&amp;(MATCH(A312,Filmes!$A$2:$A$226,0)+1))</f>
        <v>0.71</v>
      </c>
      <c r="E312" cm="1">
        <f t="array" aca="1" ref="E312" ca="1">INDIRECT("Filmes!E"&amp;(MATCH(A312,Filmes!$A$2:$A$226,0)+1))</f>
        <v>0.65</v>
      </c>
      <c r="F312" cm="1">
        <f t="array" aca="1" ref="F312" ca="1">INDIRECT("Filmes!F"&amp;(MATCH(A312,Filmes!$A$2:$A$226,0)+1))</f>
        <v>80000000</v>
      </c>
      <c r="G312" cm="1">
        <f t="array" aca="1" ref="G312" ca="1">INDIRECT("Filmes!G"&amp;(MATCH(A312,Filmes!$A$2:$A$226,0)+1))</f>
        <v>543900620</v>
      </c>
      <c r="H312" cm="1">
        <f t="array" aca="1" ref="H312" ca="1">INDIRECT("Filmes!H"&amp;(MATCH(A312,Filmes!$A$2:$A$226,0)+1))</f>
        <v>463900620</v>
      </c>
      <c r="I312" cm="1">
        <f t="array" aca="1" ref="I312" ca="1">INDIRECT("Filmes!I"&amp;(MATCH(A312,Filmes!$A$2:$A$226,0)+1))</f>
        <v>6.79875775</v>
      </c>
    </row>
    <row r="313" spans="1:9" x14ac:dyDescent="0.3">
      <c r="A313" s="20" t="s">
        <v>139</v>
      </c>
      <c r="B313" cm="1">
        <f t="array" aca="1" ref="B313" ca="1">INDIRECT("Filmes!B"&amp;(MATCH(A313,Filmes!$A$2:$A$226,0)+1))</f>
        <v>2010</v>
      </c>
      <c r="C313" t="str" cm="1">
        <f t="array" aca="1" ref="C313" ca="1">INDIRECT("Filmes!C"&amp;(MATCH(A313,Filmes!$A$2:$A$226,0)+1))</f>
        <v>L</v>
      </c>
      <c r="D313" cm="1">
        <f t="array" aca="1" ref="D313" ca="1">INDIRECT("Filmes!D"&amp;(MATCH(A313,Filmes!$A$2:$A$226,0)+1))</f>
        <v>0.72</v>
      </c>
      <c r="E313" cm="1">
        <f t="array" aca="1" ref="E313" ca="1">INDIRECT("Filmes!E"&amp;(MATCH(A313,Filmes!$A$2:$A$226,0)+1))</f>
        <v>0.76666666666666661</v>
      </c>
      <c r="F313" cm="1">
        <f t="array" aca="1" ref="F313" ca="1">INDIRECT("Filmes!F"&amp;(MATCH(A313,Filmes!$A$2:$A$226,0)+1))</f>
        <v>69000000</v>
      </c>
      <c r="G313" cm="1">
        <f t="array" aca="1" ref="G313" ca="1">INDIRECT("Filmes!G"&amp;(MATCH(A313,Filmes!$A$2:$A$226,0)+1))</f>
        <v>543284256</v>
      </c>
      <c r="H313" cm="1">
        <f t="array" aca="1" ref="H313" ca="1">INDIRECT("Filmes!H"&amp;(MATCH(A313,Filmes!$A$2:$A$226,0)+1))</f>
        <v>474284256</v>
      </c>
      <c r="I313" cm="1">
        <f t="array" aca="1" ref="I313" ca="1">INDIRECT("Filmes!I"&amp;(MATCH(A313,Filmes!$A$2:$A$226,0)+1))</f>
        <v>7.8736848695652171</v>
      </c>
    </row>
    <row r="314" spans="1:9" x14ac:dyDescent="0.3">
      <c r="A314" s="21" t="s">
        <v>205</v>
      </c>
      <c r="B314" cm="1">
        <f t="array" aca="1" ref="B314" ca="1">INDIRECT("Filmes!B"&amp;(MATCH(A314,Filmes!$A$2:$A$226,0)+1))</f>
        <v>2013</v>
      </c>
      <c r="C314" t="str" cm="1">
        <f t="array" aca="1" ref="C314" ca="1">INDIRECT("Filmes!C"&amp;(MATCH(A314,Filmes!$A$2:$A$226,0)+1))</f>
        <v>L</v>
      </c>
      <c r="D314" cm="1">
        <f t="array" aca="1" ref="D314" ca="1">INDIRECT("Filmes!D"&amp;(MATCH(A314,Filmes!$A$2:$A$226,0)+1))</f>
        <v>0.69</v>
      </c>
      <c r="E314" cm="1">
        <f t="array" aca="1" ref="E314" ca="1">INDIRECT("Filmes!E"&amp;(MATCH(A314,Filmes!$A$2:$A$226,0)+1))</f>
        <v>0.81000000000000016</v>
      </c>
      <c r="F314" cm="1">
        <f t="array" aca="1" ref="F314" ca="1">INDIRECT("Filmes!F"&amp;(MATCH(A314,Filmes!$A$2:$A$226,0)+1))</f>
        <v>76000000</v>
      </c>
      <c r="G314" cm="1">
        <f t="array" aca="1" ref="G314" ca="1">INDIRECT("Filmes!G"&amp;(MATCH(A314,Filmes!$A$2:$A$226,0)+1))</f>
        <v>970766005</v>
      </c>
      <c r="H314" cm="1">
        <f t="array" aca="1" ref="H314" ca="1">INDIRECT("Filmes!H"&amp;(MATCH(A314,Filmes!$A$2:$A$226,0)+1))</f>
        <v>894766005</v>
      </c>
      <c r="I314" cm="1">
        <f t="array" aca="1" ref="I314" ca="1">INDIRECT("Filmes!I"&amp;(MATCH(A314,Filmes!$A$2:$A$226,0)+1))</f>
        <v>12.773236907894736</v>
      </c>
    </row>
    <row r="315" spans="1:9" x14ac:dyDescent="0.3">
      <c r="A315" s="20" t="s">
        <v>235</v>
      </c>
      <c r="B315" cm="1">
        <f t="array" aca="1" ref="B315" ca="1">INDIRECT("Filmes!B"&amp;(MATCH(A315,Filmes!$A$2:$A$226,0)+1))</f>
        <v>2017</v>
      </c>
      <c r="C315" t="str" cm="1">
        <f t="array" aca="1" ref="C315" ca="1">INDIRECT("Filmes!C"&amp;(MATCH(A315,Filmes!$A$2:$A$226,0)+1))</f>
        <v>L</v>
      </c>
      <c r="D315" cm="1">
        <f t="array" aca="1" ref="D315" ca="1">INDIRECT("Filmes!D"&amp;(MATCH(A315,Filmes!$A$2:$A$226,0)+1))</f>
        <v>0.65</v>
      </c>
      <c r="E315" cm="1">
        <f t="array" aca="1" ref="E315" ca="1">INDIRECT("Filmes!E"&amp;(MATCH(A315,Filmes!$A$2:$A$226,0)+1))</f>
        <v>0.73333333333333339</v>
      </c>
      <c r="F315" cm="1">
        <f t="array" aca="1" ref="F315" ca="1">INDIRECT("Filmes!F"&amp;(MATCH(A315,Filmes!$A$2:$A$226,0)+1))</f>
        <v>80000000</v>
      </c>
      <c r="G315" cm="1">
        <f t="array" aca="1" ref="G315" ca="1">INDIRECT("Filmes!G"&amp;(MATCH(A315,Filmes!$A$2:$A$226,0)+1))</f>
        <v>1034800131</v>
      </c>
      <c r="H315" cm="1">
        <f t="array" aca="1" ref="H315" ca="1">INDIRECT("Filmes!H"&amp;(MATCH(A315,Filmes!$A$2:$A$226,0)+1))</f>
        <v>954800131</v>
      </c>
      <c r="I315" cm="1">
        <f t="array" aca="1" ref="I315" ca="1">INDIRECT("Filmes!I"&amp;(MATCH(A315,Filmes!$A$2:$A$226,0)+1))</f>
        <v>12.935001637499999</v>
      </c>
    </row>
    <row r="316" spans="1:9" x14ac:dyDescent="0.3">
      <c r="A316" s="21" t="s">
        <v>180</v>
      </c>
      <c r="B316" cm="1">
        <f t="array" aca="1" ref="B316" ca="1">INDIRECT("Filmes!B"&amp;(MATCH(A316,Filmes!$A$2:$A$226,0)+1))</f>
        <v>2022</v>
      </c>
      <c r="C316" t="str" cm="1">
        <f t="array" aca="1" ref="C316" ca="1">INDIRECT("Filmes!C"&amp;(MATCH(A316,Filmes!$A$2:$A$226,0)+1))</f>
        <v>L</v>
      </c>
      <c r="D316" cm="1">
        <f t="array" aca="1" ref="D316" ca="1">INDIRECT("Filmes!D"&amp;(MATCH(A316,Filmes!$A$2:$A$226,0)+1))</f>
        <v>0.73</v>
      </c>
      <c r="E316" cm="1">
        <f t="array" aca="1" ref="E316" ca="1">INDIRECT("Filmes!E"&amp;(MATCH(A316,Filmes!$A$2:$A$226,0)+1))</f>
        <v>0.8</v>
      </c>
      <c r="F316" cm="1">
        <f t="array" aca="1" ref="F316" ca="1">INDIRECT("Filmes!F"&amp;(MATCH(A316,Filmes!$A$2:$A$226,0)+1))</f>
        <v>85000000</v>
      </c>
      <c r="G316" cm="1">
        <f t="array" aca="1" ref="G316" ca="1">INDIRECT("Filmes!G"&amp;(MATCH(A316,Filmes!$A$2:$A$226,0)+1))</f>
        <v>940203765</v>
      </c>
      <c r="H316" cm="1">
        <f t="array" aca="1" ref="H316" ca="1">INDIRECT("Filmes!H"&amp;(MATCH(A316,Filmes!$A$2:$A$226,0)+1))</f>
        <v>855203765</v>
      </c>
      <c r="I316" cm="1">
        <f t="array" aca="1" ref="I316" ca="1">INDIRECT("Filmes!I"&amp;(MATCH(A316,Filmes!$A$2:$A$226,0)+1))</f>
        <v>11.061220764705883</v>
      </c>
    </row>
    <row r="317" spans="1:9" x14ac:dyDescent="0.3">
      <c r="A317" s="20" t="s">
        <v>171</v>
      </c>
      <c r="B317" cm="1">
        <f t="array" aca="1" ref="B317" ca="1">INDIRECT("Filmes!B"&amp;(MATCH(A317,Filmes!$A$2:$A$226,0)+1))</f>
        <v>2001</v>
      </c>
      <c r="C317" t="str" cm="1">
        <f t="array" aca="1" ref="C317" ca="1">INDIRECT("Filmes!C"&amp;(MATCH(A317,Filmes!$A$2:$A$226,0)+1))</f>
        <v>L</v>
      </c>
      <c r="D317" cm="1">
        <f t="array" aca="1" ref="D317" ca="1">INDIRECT("Filmes!D"&amp;(MATCH(A317,Filmes!$A$2:$A$226,0)+1))</f>
        <v>0.78</v>
      </c>
      <c r="E317" cm="1">
        <f t="array" aca="1" ref="E317" ca="1">INDIRECT("Filmes!E"&amp;(MATCH(A317,Filmes!$A$2:$A$226,0)+1))</f>
        <v>0.7</v>
      </c>
      <c r="F317" cm="1">
        <f t="array" aca="1" ref="F317" ca="1">INDIRECT("Filmes!F"&amp;(MATCH(A317,Filmes!$A$2:$A$226,0)+1))</f>
        <v>115000000</v>
      </c>
      <c r="G317" cm="1">
        <f t="array" aca="1" ref="G317" ca="1">INDIRECT("Filmes!G"&amp;(MATCH(A317,Filmes!$A$2:$A$226,0)+1))</f>
        <v>579700000</v>
      </c>
      <c r="H317" cm="1">
        <f t="array" aca="1" ref="H317" ca="1">INDIRECT("Filmes!H"&amp;(MATCH(A317,Filmes!$A$2:$A$226,0)+1))</f>
        <v>464700000</v>
      </c>
      <c r="I317" cm="1">
        <f t="array" aca="1" ref="I317" ca="1">INDIRECT("Filmes!I"&amp;(MATCH(A317,Filmes!$A$2:$A$226,0)+1))</f>
        <v>5.0408695652173909</v>
      </c>
    </row>
    <row r="318" spans="1:9" x14ac:dyDescent="0.3">
      <c r="A318" s="21" t="s">
        <v>196</v>
      </c>
      <c r="B318" cm="1">
        <f t="array" aca="1" ref="B318" ca="1">INDIRECT("Filmes!B"&amp;(MATCH(A318,Filmes!$A$2:$A$226,0)+1))</f>
        <v>2019</v>
      </c>
      <c r="C318" t="str" cm="1">
        <f t="array" aca="1" ref="C318" ca="1">INDIRECT("Filmes!C"&amp;(MATCH(A318,Filmes!$A$2:$A$226,0)+1))</f>
        <v>L</v>
      </c>
      <c r="D318" cm="1">
        <f t="array" aca="1" ref="D318" ca="1">INDIRECT("Filmes!D"&amp;(MATCH(A318,Filmes!$A$2:$A$226,0)+1))</f>
        <v>0.71</v>
      </c>
      <c r="E318" cm="1">
        <f t="array" aca="1" ref="E318" ca="1">INDIRECT("Filmes!E"&amp;(MATCH(A318,Filmes!$A$2:$A$226,0)+1))</f>
        <v>0.80499999999999994</v>
      </c>
      <c r="F318" cm="1">
        <f t="array" aca="1" ref="F318" ca="1">INDIRECT("Filmes!F"&amp;(MATCH(A318,Filmes!$A$2:$A$226,0)+1))</f>
        <v>260000000</v>
      </c>
      <c r="G318" cm="1">
        <f t="array" aca="1" ref="G318" ca="1">INDIRECT("Filmes!G"&amp;(MATCH(A318,Filmes!$A$2:$A$226,0)+1))</f>
        <v>1663000000</v>
      </c>
      <c r="H318" cm="1">
        <f t="array" aca="1" ref="H318" ca="1">INDIRECT("Filmes!H"&amp;(MATCH(A318,Filmes!$A$2:$A$226,0)+1))</f>
        <v>1403000000</v>
      </c>
      <c r="I318" cm="1">
        <f t="array" aca="1" ref="I318" ca="1">INDIRECT("Filmes!I"&amp;(MATCH(A318,Filmes!$A$2:$A$226,0)+1))</f>
        <v>6.3961538461538465</v>
      </c>
    </row>
    <row r="319" spans="1:9" x14ac:dyDescent="0.3">
      <c r="A319" s="20" t="s">
        <v>142</v>
      </c>
      <c r="B319" cm="1">
        <f t="array" aca="1" ref="B319" ca="1">INDIRECT("Filmes!B"&amp;(MATCH(A319,Filmes!$A$2:$A$226,0)+1))</f>
        <v>2014</v>
      </c>
      <c r="C319" t="str" cm="1">
        <f t="array" aca="1" ref="C319" ca="1">INDIRECT("Filmes!C"&amp;(MATCH(A319,Filmes!$A$2:$A$226,0)+1))</f>
        <v>L</v>
      </c>
      <c r="D319" cm="1">
        <f t="array" aca="1" ref="D319" ca="1">INDIRECT("Filmes!D"&amp;(MATCH(A319,Filmes!$A$2:$A$226,0)+1))</f>
        <v>0.77</v>
      </c>
      <c r="E319" cm="1">
        <f t="array" aca="1" ref="E319" ca="1">INDIRECT("Filmes!E"&amp;(MATCH(A319,Filmes!$A$2:$A$226,0)+1))</f>
        <v>0.79</v>
      </c>
      <c r="F319" cm="1">
        <f t="array" aca="1" ref="F319" ca="1">INDIRECT("Filmes!F"&amp;(MATCH(A319,Filmes!$A$2:$A$226,0)+1))</f>
        <v>165000000</v>
      </c>
      <c r="G319" cm="1">
        <f t="array" aca="1" ref="G319" ca="1">INDIRECT("Filmes!G"&amp;(MATCH(A319,Filmes!$A$2:$A$226,0)+1))</f>
        <v>657827828</v>
      </c>
      <c r="H319" cm="1">
        <f t="array" aca="1" ref="H319" ca="1">INDIRECT("Filmes!H"&amp;(MATCH(A319,Filmes!$A$2:$A$226,0)+1))</f>
        <v>492827828</v>
      </c>
      <c r="I319" cm="1">
        <f t="array" aca="1" ref="I319" ca="1">INDIRECT("Filmes!I"&amp;(MATCH(A319,Filmes!$A$2:$A$226,0)+1))</f>
        <v>3.986835321212121</v>
      </c>
    </row>
    <row r="320" spans="1:9" x14ac:dyDescent="0.3">
      <c r="A320" s="21" t="s">
        <v>27</v>
      </c>
      <c r="B320" cm="1">
        <f t="array" aca="1" ref="B320" ca="1">INDIRECT("Filmes!B"&amp;(MATCH(A320,Filmes!$A$2:$A$226,0)+1))</f>
        <v>2023</v>
      </c>
      <c r="C320" t="str" cm="1">
        <f t="array" aca="1" ref="C320" ca="1">INDIRECT("Filmes!C"&amp;(MATCH(A320,Filmes!$A$2:$A$226,0)+1))</f>
        <v>L</v>
      </c>
      <c r="D320" cm="1">
        <f t="array" aca="1" ref="D320" ca="1">INDIRECT("Filmes!D"&amp;(MATCH(A320,Filmes!$A$2:$A$226,0)+1))</f>
        <v>0.75</v>
      </c>
      <c r="E320" cm="1">
        <f t="array" aca="1" ref="E320" ca="1">INDIRECT("Filmes!E"&amp;(MATCH(A320,Filmes!$A$2:$A$226,0)+1))</f>
        <v>0.8833333333333333</v>
      </c>
      <c r="F320" cm="1">
        <f t="array" aca="1" ref="F320" ca="1">INDIRECT("Filmes!F"&amp;(MATCH(A320,Filmes!$A$2:$A$226,0)+1))</f>
        <v>72000000</v>
      </c>
      <c r="G320" cm="1">
        <f t="array" aca="1" ref="G320" ca="1">INDIRECT("Filmes!G"&amp;(MATCH(A320,Filmes!$A$2:$A$226,0)+1))</f>
        <v>298776052</v>
      </c>
      <c r="H320" cm="1">
        <f t="array" aca="1" ref="H320" ca="1">INDIRECT("Filmes!H"&amp;(MATCH(A320,Filmes!$A$2:$A$226,0)+1))</f>
        <v>226776052</v>
      </c>
      <c r="I320" cm="1">
        <f t="array" aca="1" ref="I320" ca="1">INDIRECT("Filmes!I"&amp;(MATCH(A320,Filmes!$A$2:$A$226,0)+1))</f>
        <v>4.1496673888888891</v>
      </c>
    </row>
    <row r="321" spans="1:14" x14ac:dyDescent="0.3">
      <c r="A321" s="20" t="s">
        <v>63</v>
      </c>
      <c r="B321" cm="1">
        <f t="array" aca="1" ref="B321" ca="1">INDIRECT("Filmes!B"&amp;(MATCH(A321,Filmes!$A$2:$A$226,0)+1))</f>
        <v>2022</v>
      </c>
      <c r="C321" t="str" cm="1">
        <f t="array" aca="1" ref="C321" ca="1">INDIRECT("Filmes!C"&amp;(MATCH(A321,Filmes!$A$2:$A$226,0)+1))</f>
        <v>L</v>
      </c>
      <c r="D321" cm="1">
        <f t="array" aca="1" ref="D321" ca="1">INDIRECT("Filmes!D"&amp;(MATCH(A321,Filmes!$A$2:$A$226,0)+1))</f>
        <v>0.74</v>
      </c>
      <c r="E321" cm="1">
        <f t="array" aca="1" ref="E321" ca="1">INDIRECT("Filmes!E"&amp;(MATCH(A321,Filmes!$A$2:$A$226,0)+1))</f>
        <v>0.7</v>
      </c>
      <c r="F321" cm="1">
        <f t="array" aca="1" ref="F321" ca="1">INDIRECT("Filmes!F"&amp;(MATCH(A321,Filmes!$A$2:$A$226,0)+1))</f>
        <v>175000000</v>
      </c>
      <c r="G321" cm="1">
        <f t="array" aca="1" ref="G321" ca="1">INDIRECT("Filmes!G"&amp;(MATCH(A321,Filmes!$A$2:$A$226,0)+1))</f>
        <v>21328962</v>
      </c>
      <c r="H321" cm="1">
        <f t="array" aca="1" ref="H321" ca="1">INDIRECT("Filmes!H"&amp;(MATCH(A321,Filmes!$A$2:$A$226,0)+1))</f>
        <v>-153671038</v>
      </c>
      <c r="I321" cm="1">
        <f t="array" aca="1" ref="I321" ca="1">INDIRECT("Filmes!I"&amp;(MATCH(A321,Filmes!$A$2:$A$226,0)+1))</f>
        <v>0.12187978285714286</v>
      </c>
    </row>
    <row r="322" spans="1:14" x14ac:dyDescent="0.3">
      <c r="A322" s="21" t="s">
        <v>125</v>
      </c>
      <c r="B322" cm="1">
        <f t="array" aca="1" ref="B322" ca="1">INDIRECT("Filmes!B"&amp;(MATCH(A322,Filmes!$A$2:$A$226,0)+1))</f>
        <v>2001</v>
      </c>
      <c r="C322" t="str" cm="1">
        <f t="array" aca="1" ref="C322" ca="1">INDIRECT("Filmes!C"&amp;(MATCH(A322,Filmes!$A$2:$A$226,0)+1))</f>
        <v>L</v>
      </c>
      <c r="D322" cm="1">
        <f t="array" aca="1" ref="D322" ca="1">INDIRECT("Filmes!D"&amp;(MATCH(A322,Filmes!$A$2:$A$226,0)+1))</f>
        <v>0.77</v>
      </c>
      <c r="E322" cm="1">
        <f t="array" aca="1" ref="E322" ca="1">INDIRECT("Filmes!E"&amp;(MATCH(A322,Filmes!$A$2:$A$226,0)+1))</f>
        <v>0.82000000000000006</v>
      </c>
      <c r="F322" cm="1">
        <f t="array" aca="1" ref="F322" ca="1">INDIRECT("Filmes!F"&amp;(MATCH(A322,Filmes!$A$2:$A$226,0)+1))</f>
        <v>60000000</v>
      </c>
      <c r="G322" cm="1">
        <f t="array" aca="1" ref="G322" ca="1">INDIRECT("Filmes!G"&amp;(MATCH(A322,Filmes!$A$2:$A$226,0)+1))</f>
        <v>488628188</v>
      </c>
      <c r="H322" cm="1">
        <f t="array" aca="1" ref="H322" ca="1">INDIRECT("Filmes!H"&amp;(MATCH(A322,Filmes!$A$2:$A$226,0)+1))</f>
        <v>428628188</v>
      </c>
      <c r="I322" cm="1">
        <f t="array" aca="1" ref="I322" ca="1">INDIRECT("Filmes!I"&amp;(MATCH(A322,Filmes!$A$2:$A$226,0)+1))</f>
        <v>8.1438031333333338</v>
      </c>
    </row>
    <row r="323" spans="1:14" x14ac:dyDescent="0.3">
      <c r="A323" s="20" t="s">
        <v>186</v>
      </c>
      <c r="B323" cm="1">
        <f t="array" aca="1" ref="B323" ca="1">INDIRECT("Filmes!B"&amp;(MATCH(A323,Filmes!$A$2:$A$226,0)+1))</f>
        <v>2004</v>
      </c>
      <c r="C323" t="str" cm="1">
        <f t="array" aca="1" ref="C323" ca="1">INDIRECT("Filmes!C"&amp;(MATCH(A323,Filmes!$A$2:$A$226,0)+1))</f>
        <v>L</v>
      </c>
      <c r="D323" cm="1">
        <f t="array" aca="1" ref="D323" ca="1">INDIRECT("Filmes!D"&amp;(MATCH(A323,Filmes!$A$2:$A$226,0)+1))</f>
        <v>0.73</v>
      </c>
      <c r="E323" cm="1">
        <f t="array" aca="1" ref="E323" ca="1">INDIRECT("Filmes!E"&amp;(MATCH(A323,Filmes!$A$2:$A$226,0)+1))</f>
        <v>0.69500000000000006</v>
      </c>
      <c r="F323" cm="1">
        <f t="array" aca="1" ref="F323" ca="1">INDIRECT("Filmes!F"&amp;(MATCH(A323,Filmes!$A$2:$A$226,0)+1))</f>
        <v>150000000</v>
      </c>
      <c r="G323" cm="1">
        <f t="array" aca="1" ref="G323" ca="1">INDIRECT("Filmes!G"&amp;(MATCH(A323,Filmes!$A$2:$A$226,0)+1))</f>
        <v>932396221</v>
      </c>
      <c r="H323" cm="1">
        <f t="array" aca="1" ref="H323" ca="1">INDIRECT("Filmes!H"&amp;(MATCH(A323,Filmes!$A$2:$A$226,0)+1))</f>
        <v>782396221</v>
      </c>
      <c r="I323" cm="1">
        <f t="array" aca="1" ref="I323" ca="1">INDIRECT("Filmes!I"&amp;(MATCH(A323,Filmes!$A$2:$A$226,0)+1))</f>
        <v>6.2159748066666669</v>
      </c>
    </row>
    <row r="324" spans="1:14" x14ac:dyDescent="0.3">
      <c r="A324" s="21" t="s">
        <v>222</v>
      </c>
      <c r="B324" cm="1">
        <f t="array" aca="1" ref="B324" ca="1">INDIRECT("Filmes!B"&amp;(MATCH(A324,Filmes!$A$2:$A$226,0)+1))</f>
        <v>2021</v>
      </c>
      <c r="C324" t="str" cm="1">
        <f t="array" aca="1" ref="C324" ca="1">INDIRECT("Filmes!C"&amp;(MATCH(A324,Filmes!$A$2:$A$226,0)+1))</f>
        <v>L</v>
      </c>
      <c r="D324" cm="1">
        <f t="array" aca="1" ref="D324" ca="1">INDIRECT("Filmes!D"&amp;(MATCH(A324,Filmes!$A$2:$A$226,0)+1))</f>
        <v>0.79</v>
      </c>
      <c r="E324" cm="1">
        <f t="array" aca="1" ref="E324" ca="1">INDIRECT("Filmes!E"&amp;(MATCH(A324,Filmes!$A$2:$A$226,0)+1))</f>
        <v>0.78</v>
      </c>
      <c r="F324" cm="1">
        <f t="array" aca="1" ref="F324" ca="1">INDIRECT("Filmes!F"&amp;(MATCH(A324,Filmes!$A$2:$A$226,0)+1))</f>
        <v>85000000</v>
      </c>
      <c r="G324" cm="1">
        <f t="array" aca="1" ref="G324" ca="1">INDIRECT("Filmes!G"&amp;(MATCH(A324,Filmes!$A$2:$A$226,0)+1))</f>
        <v>406000000</v>
      </c>
      <c r="H324" cm="1">
        <f t="array" aca="1" ref="H324" ca="1">INDIRECT("Filmes!H"&amp;(MATCH(A324,Filmes!$A$2:$A$226,0)+1))</f>
        <v>321000000</v>
      </c>
      <c r="I324" cm="1">
        <f t="array" aca="1" ref="I324" ca="1">INDIRECT("Filmes!I"&amp;(MATCH(A324,Filmes!$A$2:$A$226,0)+1))</f>
        <v>4.776470588235294</v>
      </c>
    </row>
    <row r="325" spans="1:14" x14ac:dyDescent="0.3">
      <c r="A325" s="20" t="s">
        <v>197</v>
      </c>
      <c r="B325" cm="1">
        <f t="array" aca="1" ref="B325" ca="1">INDIRECT("Filmes!B"&amp;(MATCH(A325,Filmes!$A$2:$A$226,0)+1))</f>
        <v>2022</v>
      </c>
      <c r="C325" t="str" cm="1">
        <f t="array" aca="1" ref="C325" ca="1">INDIRECT("Filmes!C"&amp;(MATCH(A325,Filmes!$A$2:$A$226,0)+1))</f>
        <v>10</v>
      </c>
      <c r="D325" cm="1">
        <f t="array" aca="1" ref="D325" ca="1">INDIRECT("Filmes!D"&amp;(MATCH(A325,Filmes!$A$2:$A$226,0)+1))</f>
        <v>0.75</v>
      </c>
      <c r="E325" cm="1">
        <f t="array" aca="1" ref="E325" ca="1">INDIRECT("Filmes!E"&amp;(MATCH(A325,Filmes!$A$2:$A$226,0)+1))</f>
        <v>0.70000000000000007</v>
      </c>
      <c r="F325" cm="1">
        <f t="array" aca="1" ref="F325" ca="1">INDIRECT("Filmes!F"&amp;(MATCH(A325,Filmes!$A$2:$A$226,0)+1))</f>
        <v>110000000</v>
      </c>
      <c r="G325" cm="1">
        <f t="array" aca="1" ref="G325" ca="1">INDIRECT("Filmes!G"&amp;(MATCH(A325,Filmes!$A$2:$A$226,0)+1))</f>
        <v>405400000</v>
      </c>
      <c r="H325" cm="1">
        <f t="array" aca="1" ref="H325" ca="1">INDIRECT("Filmes!H"&amp;(MATCH(A325,Filmes!$A$2:$A$226,0)+1))</f>
        <v>295400000</v>
      </c>
      <c r="I325" cm="1">
        <f t="array" aca="1" ref="I325" ca="1">INDIRECT("Filmes!I"&amp;(MATCH(A325,Filmes!$A$2:$A$226,0)+1))</f>
        <v>3.6854545454545455</v>
      </c>
    </row>
    <row r="326" spans="1:14" x14ac:dyDescent="0.3">
      <c r="A326" s="21" t="s">
        <v>57</v>
      </c>
      <c r="B326" cm="1">
        <f t="array" aca="1" ref="B326" ca="1">INDIRECT("Filmes!B"&amp;(MATCH(A326,Filmes!$A$2:$A$226,0)+1))</f>
        <v>2023</v>
      </c>
      <c r="C326" t="str" cm="1">
        <f t="array" aca="1" ref="C326" ca="1">INDIRECT("Filmes!C"&amp;(MATCH(A326,Filmes!$A$2:$A$226,0)+1))</f>
        <v>L</v>
      </c>
      <c r="D326" cm="1">
        <f t="array" aca="1" ref="D326" ca="1">INDIRECT("Filmes!D"&amp;(MATCH(A326,Filmes!$A$2:$A$226,0)+1))</f>
        <v>0.77</v>
      </c>
      <c r="E326" cm="1">
        <f t="array" aca="1" ref="E326" ca="1">INDIRECT("Filmes!E"&amp;(MATCH(A326,Filmes!$A$2:$A$226,0)+1))</f>
        <v>0.75</v>
      </c>
      <c r="F326" cm="1">
        <f t="array" aca="1" ref="F326" ca="1">INDIRECT("Filmes!F"&amp;(MATCH(A326,Filmes!$A$2:$A$226,0)+1))</f>
        <v>100000000</v>
      </c>
      <c r="G326" cm="1">
        <f t="array" aca="1" ref="G326" ca="1">INDIRECT("Filmes!G"&amp;(MATCH(A326,Filmes!$A$2:$A$226,0)+1))</f>
        <v>1362000000</v>
      </c>
      <c r="H326" cm="1">
        <f t="array" aca="1" ref="H326" ca="1">INDIRECT("Filmes!H"&amp;(MATCH(A326,Filmes!$A$2:$A$226,0)+1))</f>
        <v>1262000000</v>
      </c>
      <c r="I326" cm="1">
        <f t="array" aca="1" ref="I326" ca="1">INDIRECT("Filmes!I"&amp;(MATCH(A326,Filmes!$A$2:$A$226,0)+1))</f>
        <v>13.62</v>
      </c>
    </row>
    <row r="327" spans="1:14" x14ac:dyDescent="0.3">
      <c r="A327" s="20" t="s">
        <v>189</v>
      </c>
      <c r="B327" cm="1">
        <f t="array" aca="1" ref="B327" ca="1">INDIRECT("Filmes!B"&amp;(MATCH(A327,Filmes!$A$2:$A$226,0)+1))</f>
        <v>1995</v>
      </c>
      <c r="C327" t="str" cm="1">
        <f t="array" aca="1" ref="C327" ca="1">INDIRECT("Filmes!C"&amp;(MATCH(A327,Filmes!$A$2:$A$226,0)+1))</f>
        <v>L</v>
      </c>
      <c r="D327" cm="1">
        <f t="array" aca="1" ref="D327" ca="1">INDIRECT("Filmes!D"&amp;(MATCH(A327,Filmes!$A$2:$A$226,0)+1))</f>
        <v>0.8</v>
      </c>
      <c r="E327" cm="1">
        <f t="array" aca="1" ref="E327" ca="1">INDIRECT("Filmes!E"&amp;(MATCH(A327,Filmes!$A$2:$A$226,0)+1))</f>
        <v>0.7</v>
      </c>
      <c r="F327" cm="1">
        <f t="array" aca="1" ref="F327" ca="1">INDIRECT("Filmes!F"&amp;(MATCH(A327,Filmes!$A$2:$A$226,0)+1))</f>
        <v>30000000</v>
      </c>
      <c r="G327" cm="1">
        <f t="array" aca="1" ref="G327" ca="1">INDIRECT("Filmes!G"&amp;(MATCH(A327,Filmes!$A$2:$A$226,0)+1))</f>
        <v>394436586</v>
      </c>
      <c r="H327" cm="1">
        <f t="array" aca="1" ref="H327" ca="1">INDIRECT("Filmes!H"&amp;(MATCH(A327,Filmes!$A$2:$A$226,0)+1))</f>
        <v>364436586</v>
      </c>
      <c r="I327" cm="1">
        <f t="array" aca="1" ref="I327" ca="1">INDIRECT("Filmes!I"&amp;(MATCH(A327,Filmes!$A$2:$A$226,0)+1))</f>
        <v>13.1478862</v>
      </c>
    </row>
    <row r="328" spans="1:14" x14ac:dyDescent="0.3">
      <c r="A328" s="21" t="s">
        <v>188</v>
      </c>
      <c r="B328" cm="1">
        <f t="array" aca="1" ref="B328" ca="1">INDIRECT("Filmes!B"&amp;(MATCH(A328,Filmes!$A$2:$A$226,0)+1))</f>
        <v>2009</v>
      </c>
      <c r="C328" t="str" cm="1">
        <f t="array" aca="1" ref="C328" ca="1">INDIRECT("Filmes!C"&amp;(MATCH(A328,Filmes!$A$2:$A$226,0)+1))</f>
        <v>L</v>
      </c>
      <c r="D328" cm="1">
        <f t="array" aca="1" ref="D328" ca="1">INDIRECT("Filmes!D"&amp;(MATCH(A328,Filmes!$A$2:$A$226,0)+1))</f>
        <v>0.8</v>
      </c>
      <c r="E328" cm="1">
        <f t="array" aca="1" ref="E328" ca="1">INDIRECT("Filmes!E"&amp;(MATCH(A328,Filmes!$A$2:$A$226,0)+1))</f>
        <v>0.80000000000000016</v>
      </c>
      <c r="F328" cm="1">
        <f t="array" aca="1" ref="F328" ca="1">INDIRECT("Filmes!F"&amp;(MATCH(A328,Filmes!$A$2:$A$226,0)+1))</f>
        <v>175000000</v>
      </c>
      <c r="G328" cm="1">
        <f t="array" aca="1" ref="G328" ca="1">INDIRECT("Filmes!G"&amp;(MATCH(A328,Filmes!$A$2:$A$226,0)+1))</f>
        <v>735099082</v>
      </c>
      <c r="H328" cm="1">
        <f t="array" aca="1" ref="H328" ca="1">INDIRECT("Filmes!H"&amp;(MATCH(A328,Filmes!$A$2:$A$226,0)+1))</f>
        <v>560099082</v>
      </c>
      <c r="I328" cm="1">
        <f t="array" aca="1" ref="I328" ca="1">INDIRECT("Filmes!I"&amp;(MATCH(A328,Filmes!$A$2:$A$226,0)+1))</f>
        <v>4.200566182857143</v>
      </c>
    </row>
    <row r="329" spans="1:14" x14ac:dyDescent="0.3">
      <c r="A329" s="20" t="s">
        <v>160</v>
      </c>
      <c r="B329" cm="1">
        <f t="array" aca="1" ref="B329" ca="1">INDIRECT("Filmes!B"&amp;(MATCH(A329,Filmes!$A$2:$A$226,0)+1))</f>
        <v>2017</v>
      </c>
      <c r="C329" t="str" cm="1">
        <f t="array" aca="1" ref="C329" ca="1">INDIRECT("Filmes!C"&amp;(MATCH(A329,Filmes!$A$2:$A$226,0)+1))</f>
        <v>12</v>
      </c>
      <c r="D329" cm="1">
        <f t="array" aca="1" ref="D329" ca="1">INDIRECT("Filmes!D"&amp;(MATCH(A329,Filmes!$A$2:$A$226,0)+1))</f>
        <v>0.82</v>
      </c>
      <c r="E329" cm="1">
        <f t="array" aca="1" ref="E329" ca="1">INDIRECT("Filmes!E"&amp;(MATCH(A329,Filmes!$A$2:$A$226,0)+1))</f>
        <v>0.65</v>
      </c>
      <c r="F329" cm="1">
        <f t="array" aca="1" ref="F329" ca="1">INDIRECT("Filmes!F"&amp;(MATCH(A329,Filmes!$A$2:$A$226,0)+1))</f>
        <v>175000000</v>
      </c>
      <c r="G329" cm="1">
        <f t="array" aca="1" ref="G329" ca="1">INDIRECT("Filmes!G"&amp;(MATCH(A329,Filmes!$A$2:$A$226,0)+1))</f>
        <v>807816196</v>
      </c>
      <c r="H329" cm="1">
        <f t="array" aca="1" ref="H329" ca="1">INDIRECT("Filmes!H"&amp;(MATCH(A329,Filmes!$A$2:$A$226,0)+1))</f>
        <v>632816196</v>
      </c>
      <c r="I329" cm="1">
        <f t="array" aca="1" ref="I329" ca="1">INDIRECT("Filmes!I"&amp;(MATCH(A329,Filmes!$A$2:$A$226,0)+1))</f>
        <v>4.6160925485714284</v>
      </c>
    </row>
    <row r="330" spans="1:14" x14ac:dyDescent="0.3">
      <c r="A330" s="21" t="s">
        <v>55</v>
      </c>
      <c r="B330" cm="1">
        <f t="array" aca="1" ref="B330" ca="1">INDIRECT("Filmes!B"&amp;(MATCH(A330,Filmes!$A$2:$A$226,0)+1))</f>
        <v>2023</v>
      </c>
      <c r="C330" t="str" cm="1">
        <f t="array" aca="1" ref="C330" ca="1">INDIRECT("Filmes!C"&amp;(MATCH(A330,Filmes!$A$2:$A$226,0)+1))</f>
        <v>L</v>
      </c>
      <c r="D330" cm="1">
        <f t="array" aca="1" ref="D330" ca="1">INDIRECT("Filmes!D"&amp;(MATCH(A330,Filmes!$A$2:$A$226,0)+1))</f>
        <v>0.64</v>
      </c>
      <c r="E330" cm="1">
        <f t="array" aca="1" ref="E330" ca="1">INDIRECT("Filmes!E"&amp;(MATCH(A330,Filmes!$A$2:$A$226,0)+1))</f>
        <v>0.75</v>
      </c>
      <c r="F330" cm="1">
        <f t="array" aca="1" ref="F330" ca="1">INDIRECT("Filmes!F"&amp;(MATCH(A330,Filmes!$A$2:$A$226,0)+1))</f>
        <v>175000000</v>
      </c>
      <c r="G330" cm="1">
        <f t="array" aca="1" ref="G330" ca="1">INDIRECT("Filmes!G"&amp;(MATCH(A330,Filmes!$A$2:$A$226,0)+1))</f>
        <v>254997360</v>
      </c>
      <c r="H330" cm="1">
        <f t="array" aca="1" ref="H330" ca="1">INDIRECT("Filmes!H"&amp;(MATCH(A330,Filmes!$A$2:$A$226,0)+1))</f>
        <v>79997360</v>
      </c>
      <c r="I330" cm="1">
        <f t="array" aca="1" ref="I330" ca="1">INDIRECT("Filmes!I"&amp;(MATCH(A330,Filmes!$A$2:$A$226,0)+1))</f>
        <v>1.4571277714285715</v>
      </c>
    </row>
    <row r="331" spans="1:14" x14ac:dyDescent="0.3">
      <c r="A331" s="20" t="s">
        <v>59</v>
      </c>
      <c r="B331" cm="1">
        <f t="array" aca="1" ref="B331" ca="1">INDIRECT("Filmes!B"&amp;(MATCH(A331,Filmes!$A$2:$A$226,0)+1))</f>
        <v>2023</v>
      </c>
      <c r="C331" t="str" cm="1">
        <f t="array" aca="1" ref="C331" ca="1">INDIRECT("Filmes!C"&amp;(MATCH(A331,Filmes!$A$2:$A$226,0)+1))</f>
        <v>10</v>
      </c>
      <c r="D331" cm="1">
        <f t="array" aca="1" ref="D331" ca="1">INDIRECT("Filmes!D"&amp;(MATCH(A331,Filmes!$A$2:$A$226,0)+1))</f>
        <v>0.72</v>
      </c>
      <c r="E331" cm="1">
        <f t="array" aca="1" ref="E331" ca="1">INDIRECT("Filmes!E"&amp;(MATCH(A331,Filmes!$A$2:$A$226,0)+1))</f>
        <v>0.6166666666666667</v>
      </c>
      <c r="F331" cm="1">
        <f t="array" aca="1" ref="F331" ca="1">INDIRECT("Filmes!F"&amp;(MATCH(A331,Filmes!$A$2:$A$226,0)+1))</f>
        <v>125000000</v>
      </c>
      <c r="G331" cm="1">
        <f t="array" aca="1" ref="G331" ca="1">INDIRECT("Filmes!G"&amp;(MATCH(A331,Filmes!$A$2:$A$226,0)+1))</f>
        <v>632302312</v>
      </c>
      <c r="H331" cm="1">
        <f t="array" aca="1" ref="H331" ca="1">INDIRECT("Filmes!H"&amp;(MATCH(A331,Filmes!$A$2:$A$226,0)+1))</f>
        <v>507302312</v>
      </c>
      <c r="I331" cm="1">
        <f t="array" aca="1" ref="I331" ca="1">INDIRECT("Filmes!I"&amp;(MATCH(A331,Filmes!$A$2:$A$226,0)+1))</f>
        <v>5.0584184959999998</v>
      </c>
    </row>
    <row r="332" spans="1:14" x14ac:dyDescent="0.3">
      <c r="B332" t="e" cm="1">
        <f t="array" aca="1" ref="B332" ca="1">INDIRECT("Filmes!B"&amp;(MATCH(A332,Filmes!$A$2:$A$226,0)+1))</f>
        <v>#N/A</v>
      </c>
      <c r="C332" t="e" cm="1">
        <f t="array" aca="1" ref="C332" ca="1">INDIRECT("Filmes!C"&amp;(MATCH(A332,Filmes!$A$2:$A$226,0)+1))</f>
        <v>#N/A</v>
      </c>
      <c r="D332" t="e" cm="1">
        <f t="array" aca="1" ref="D332" ca="1">INDIRECT("Filmes!D"&amp;(MATCH(A332,Filmes!$A$2:$A$226,0)+1))</f>
        <v>#N/A</v>
      </c>
      <c r="E332" t="e" cm="1">
        <f t="array" aca="1" ref="E332" ca="1">INDIRECT("Filmes!E"&amp;(MATCH(A332,Filmes!$A$2:$A$226,0)+1))</f>
        <v>#N/A</v>
      </c>
      <c r="F332" t="e" cm="1">
        <f t="array" aca="1" ref="F332" ca="1">INDIRECT("Filmes!F"&amp;(MATCH(A332,Filmes!$A$2:$A$226,0)+1))</f>
        <v>#N/A</v>
      </c>
      <c r="G332" t="e" cm="1">
        <f t="array" aca="1" ref="G332" ca="1">INDIRECT("Filmes!G"&amp;(MATCH(A332,Filmes!$A$2:$A$226,0)+1))</f>
        <v>#N/A</v>
      </c>
      <c r="H332" t="e" cm="1">
        <f t="array" aca="1" ref="H332" ca="1">INDIRECT("Filmes!H"&amp;(MATCH(A332,Filmes!$A$2:$A$226,0)+1))</f>
        <v>#N/A</v>
      </c>
      <c r="I332" t="e" cm="1">
        <f t="array" aca="1" ref="I332" ca="1">INDIRECT("Filmes!I"&amp;(MATCH(A332,Filmes!$A$2:$A$226,0)+1))</f>
        <v>#N/A</v>
      </c>
    </row>
    <row r="333" spans="1:14" x14ac:dyDescent="0.3">
      <c r="A333" s="19" t="s">
        <v>247</v>
      </c>
      <c r="B333" s="13" t="s">
        <v>1</v>
      </c>
      <c r="C333" s="13" t="s">
        <v>3</v>
      </c>
      <c r="D333" s="25" t="s">
        <v>2</v>
      </c>
      <c r="E333" s="13" t="s">
        <v>1645</v>
      </c>
      <c r="F333" s="26" t="s">
        <v>4</v>
      </c>
      <c r="G333" s="26" t="s">
        <v>5</v>
      </c>
      <c r="H333" s="13" t="s">
        <v>1646</v>
      </c>
      <c r="I333" s="27" t="s">
        <v>1647</v>
      </c>
      <c r="J333">
        <f ca="1">AVERAGE(I334:I449)</f>
        <v>4.7516188573831739</v>
      </c>
      <c r="K333">
        <f ca="1">AVERAGE(D334:D449)</f>
        <v>0.71120689655172409</v>
      </c>
      <c r="L333">
        <f ca="1">AVERAGE(E334:E449)</f>
        <v>0.74905699233716494</v>
      </c>
      <c r="M333">
        <f ca="1">AVERAGE(F334:F449)</f>
        <v>125036206.89655173</v>
      </c>
      <c r="N333">
        <f ca="1">AVERAGE(G334:G449)</f>
        <v>501034264.37068963</v>
      </c>
    </row>
    <row r="334" spans="1:14" x14ac:dyDescent="0.3">
      <c r="A334" s="20" t="s">
        <v>96</v>
      </c>
      <c r="B334" cm="1">
        <f t="array" aca="1" ref="B334" ca="1">INDIRECT("Filmes!B"&amp;(MATCH(A334,Filmes!$A$2:$A$226,0)+1))</f>
        <v>2015</v>
      </c>
      <c r="C334" t="str" cm="1">
        <f t="array" aca="1" ref="C334" ca="1">INDIRECT("Filmes!C"&amp;(MATCH(A334,Filmes!$A$2:$A$226,0)+1))</f>
        <v>14</v>
      </c>
      <c r="D334" cm="1">
        <f t="array" aca="1" ref="D334" ca="1">INDIRECT("Filmes!D"&amp;(MATCH(A334,Filmes!$A$2:$A$226,0)+1))</f>
        <v>0.65</v>
      </c>
      <c r="E334" cm="1">
        <f t="array" aca="1" ref="E334" ca="1">INDIRECT("Filmes!E"&amp;(MATCH(A334,Filmes!$A$2:$A$226,0)+1))</f>
        <v>0.77500000000000002</v>
      </c>
      <c r="F334" cm="1">
        <f t="array" aca="1" ref="F334" ca="1">INDIRECT("Filmes!F"&amp;(MATCH(A334,Filmes!$A$2:$A$226,0)+1))</f>
        <v>245000000</v>
      </c>
      <c r="G334" cm="1">
        <f t="array" aca="1" ref="G334" ca="1">INDIRECT("Filmes!G"&amp;(MATCH(A334,Filmes!$A$2:$A$226,0)+1))</f>
        <v>880674609</v>
      </c>
      <c r="H334" cm="1">
        <f t="array" aca="1" ref="H334" ca="1">INDIRECT("Filmes!H"&amp;(MATCH(A334,Filmes!$A$2:$A$226,0)+1))</f>
        <v>635674609</v>
      </c>
      <c r="I334" cm="1">
        <f t="array" aca="1" ref="I334" ca="1">INDIRECT("Filmes!I"&amp;(MATCH(A334,Filmes!$A$2:$A$226,0)+1))</f>
        <v>3.5945902408163266</v>
      </c>
    </row>
    <row r="335" spans="1:14" x14ac:dyDescent="0.3">
      <c r="A335" s="21" t="s">
        <v>99</v>
      </c>
      <c r="B335" cm="1">
        <f t="array" aca="1" ref="B335" ca="1">INDIRECT("Filmes!B"&amp;(MATCH(A335,Filmes!$A$2:$A$226,0)+1))</f>
        <v>2020</v>
      </c>
      <c r="C335" t="str" cm="1">
        <f t="array" aca="1" ref="C335" ca="1">INDIRECT("Filmes!C"&amp;(MATCH(A335,Filmes!$A$2:$A$226,0)+1))</f>
        <v>R</v>
      </c>
      <c r="D335" cm="1">
        <f t="array" aca="1" ref="D335" ca="1">INDIRECT("Filmes!D"&amp;(MATCH(A335,Filmes!$A$2:$A$226,0)+1))</f>
        <v>0.66</v>
      </c>
      <c r="E335" cm="1">
        <f t="array" aca="1" ref="E335" ca="1">INDIRECT("Filmes!E"&amp;(MATCH(A335,Filmes!$A$2:$A$226,0)+1))</f>
        <v>0.71499999999999997</v>
      </c>
      <c r="F335" cm="1">
        <f t="array" aca="1" ref="F335" ca="1">INDIRECT("Filmes!F"&amp;(MATCH(A335,Filmes!$A$2:$A$226,0)+1))</f>
        <v>14000000</v>
      </c>
      <c r="G335" cm="1">
        <f t="array" aca="1" ref="G335" ca="1">INDIRECT("Filmes!G"&amp;(MATCH(A335,Filmes!$A$2:$A$226,0)+1))</f>
        <v>10550350</v>
      </c>
      <c r="H335" cm="1">
        <f t="array" aca="1" ref="H335" ca="1">INDIRECT("Filmes!H"&amp;(MATCH(A335,Filmes!$A$2:$A$226,0)+1))</f>
        <v>-3449650</v>
      </c>
      <c r="I335" cm="1">
        <f t="array" aca="1" ref="I335" ca="1">INDIRECT("Filmes!I"&amp;(MATCH(A335,Filmes!$A$2:$A$226,0)+1))</f>
        <v>0.75359642857142861</v>
      </c>
    </row>
    <row r="336" spans="1:14" x14ac:dyDescent="0.3">
      <c r="A336" s="20" t="s">
        <v>221</v>
      </c>
      <c r="B336" cm="1">
        <f t="array" aca="1" ref="B336" ca="1">INDIRECT("Filmes!B"&amp;(MATCH(A336,Filmes!$A$2:$A$226,0)+1))</f>
        <v>1995</v>
      </c>
      <c r="C336" t="str" cm="1">
        <f t="array" aca="1" ref="C336" ca="1">INDIRECT("Filmes!C"&amp;(MATCH(A336,Filmes!$A$2:$A$226,0)+1))</f>
        <v>R</v>
      </c>
      <c r="D336" cm="1">
        <f t="array" aca="1" ref="D336" ca="1">INDIRECT("Filmes!D"&amp;(MATCH(A336,Filmes!$A$2:$A$226,0)+1))</f>
        <v>0.6</v>
      </c>
      <c r="E336" cm="1">
        <f t="array" aca="1" ref="E336" ca="1">INDIRECT("Filmes!E"&amp;(MATCH(A336,Filmes!$A$2:$A$226,0)+1))</f>
        <v>0.6399999999999999</v>
      </c>
      <c r="F336" cm="1">
        <f t="array" aca="1" ref="F336" ca="1">INDIRECT("Filmes!F"&amp;(MATCH(A336,Filmes!$A$2:$A$226,0)+1))</f>
        <v>35000000</v>
      </c>
      <c r="G336" cm="1">
        <f t="array" aca="1" ref="G336" ca="1">INDIRECT("Filmes!G"&amp;(MATCH(A336,Filmes!$A$2:$A$226,0)+1))</f>
        <v>113400000</v>
      </c>
      <c r="H336" cm="1">
        <f t="array" aca="1" ref="H336" ca="1">INDIRECT("Filmes!H"&amp;(MATCH(A336,Filmes!$A$2:$A$226,0)+1))</f>
        <v>78400000</v>
      </c>
      <c r="I336" cm="1">
        <f t="array" aca="1" ref="I336" ca="1">INDIRECT("Filmes!I"&amp;(MATCH(A336,Filmes!$A$2:$A$226,0)+1))</f>
        <v>3.24</v>
      </c>
    </row>
    <row r="337" spans="1:9" x14ac:dyDescent="0.3">
      <c r="A337" s="21" t="s">
        <v>206</v>
      </c>
      <c r="B337" cm="1">
        <f t="array" aca="1" ref="B337" ca="1">INDIRECT("Filmes!B"&amp;(MATCH(A337,Filmes!$A$2:$A$226,0)+1))</f>
        <v>2021</v>
      </c>
      <c r="C337" t="str" cm="1">
        <f t="array" aca="1" ref="C337" ca="1">INDIRECT("Filmes!C"&amp;(MATCH(A337,Filmes!$A$2:$A$226,0)+1))</f>
        <v>14</v>
      </c>
      <c r="D337" cm="1">
        <f t="array" aca="1" ref="D337" ca="1">INDIRECT("Filmes!D"&amp;(MATCH(A337,Filmes!$A$2:$A$226,0)+1))</f>
        <v>0.75</v>
      </c>
      <c r="E337" cm="1">
        <f t="array" aca="1" ref="E337" ca="1">INDIRECT("Filmes!E"&amp;(MATCH(A337,Filmes!$A$2:$A$226,0)+1))</f>
        <v>0.77500000000000002</v>
      </c>
      <c r="F337" cm="1">
        <f t="array" aca="1" ref="F337" ca="1">INDIRECT("Filmes!F"&amp;(MATCH(A337,Filmes!$A$2:$A$226,0)+1))</f>
        <v>200000000</v>
      </c>
      <c r="G337" cm="1">
        <f t="array" aca="1" ref="G337" ca="1">INDIRECT("Filmes!G"&amp;(MATCH(A337,Filmes!$A$2:$A$226,0)+1))</f>
        <v>14400000</v>
      </c>
      <c r="H337" cm="1">
        <f t="array" aca="1" ref="H337" ca="1">INDIRECT("Filmes!H"&amp;(MATCH(A337,Filmes!$A$2:$A$226,0)+1))</f>
        <v>-185600000</v>
      </c>
      <c r="I337" cm="1">
        <f t="array" aca="1" ref="I337" ca="1">INDIRECT("Filmes!I"&amp;(MATCH(A337,Filmes!$A$2:$A$226,0)+1))</f>
        <v>7.1999999999999995E-2</v>
      </c>
    </row>
    <row r="338" spans="1:9" x14ac:dyDescent="0.3">
      <c r="A338" s="20" t="s">
        <v>176</v>
      </c>
      <c r="B338" cm="1">
        <f t="array" aca="1" ref="B338" ca="1">INDIRECT("Filmes!B"&amp;(MATCH(A338,Filmes!$A$2:$A$226,0)+1))</f>
        <v>2017</v>
      </c>
      <c r="C338" t="str" cm="1">
        <f t="array" aca="1" ref="C338" ca="1">INDIRECT("Filmes!C"&amp;(MATCH(A338,Filmes!$A$2:$A$226,0)+1))</f>
        <v>12</v>
      </c>
      <c r="D338" cm="1">
        <f t="array" aca="1" ref="D338" ca="1">INDIRECT("Filmes!D"&amp;(MATCH(A338,Filmes!$A$2:$A$226,0)+1))</f>
        <v>0.55000000000000004</v>
      </c>
      <c r="E338" cm="1">
        <f t="array" aca="1" ref="E338" ca="1">INDIRECT("Filmes!E"&amp;(MATCH(A338,Filmes!$A$2:$A$226,0)+1))</f>
        <v>0.73571428571428577</v>
      </c>
      <c r="F338" cm="1">
        <f t="array" aca="1" ref="F338" ca="1">INDIRECT("Filmes!F"&amp;(MATCH(A338,Filmes!$A$2:$A$226,0)+1))</f>
        <v>125000000</v>
      </c>
      <c r="G338" cm="1">
        <f t="array" aca="1" ref="G338" ca="1">INDIRECT("Filmes!G"&amp;(MATCH(A338,Filmes!$A$2:$A$226,0)+1))</f>
        <v>409231607</v>
      </c>
      <c r="H338" cm="1">
        <f t="array" aca="1" ref="H338" ca="1">INDIRECT("Filmes!H"&amp;(MATCH(A338,Filmes!$A$2:$A$226,0)+1))</f>
        <v>284231607</v>
      </c>
      <c r="I338" cm="1">
        <f t="array" aca="1" ref="I338" ca="1">INDIRECT("Filmes!I"&amp;(MATCH(A338,Filmes!$A$2:$A$226,0)+1))</f>
        <v>3.273852856</v>
      </c>
    </row>
    <row r="339" spans="1:9" x14ac:dyDescent="0.3">
      <c r="A339" s="21" t="s">
        <v>93</v>
      </c>
      <c r="B339" cm="1">
        <f t="array" aca="1" ref="B339" ca="1">INDIRECT("Filmes!B"&amp;(MATCH(A339,Filmes!$A$2:$A$226,0)+1))</f>
        <v>2010</v>
      </c>
      <c r="C339" t="str" cm="1">
        <f t="array" aca="1" ref="C339" ca="1">INDIRECT("Filmes!C"&amp;(MATCH(A339,Filmes!$A$2:$A$226,0)+1))</f>
        <v>14</v>
      </c>
      <c r="D339" cm="1">
        <f t="array" aca="1" ref="D339" ca="1">INDIRECT("Filmes!D"&amp;(MATCH(A339,Filmes!$A$2:$A$226,0)+1))</f>
        <v>0.84</v>
      </c>
      <c r="E339" cm="1">
        <f t="array" aca="1" ref="E339" ca="1">INDIRECT("Filmes!E"&amp;(MATCH(A339,Filmes!$A$2:$A$226,0)+1))</f>
        <v>0.66428571428571426</v>
      </c>
      <c r="F339" cm="1">
        <f t="array" aca="1" ref="F339" ca="1">INDIRECT("Filmes!F"&amp;(MATCH(A339,Filmes!$A$2:$A$226,0)+1))</f>
        <v>160000000</v>
      </c>
      <c r="G339" cm="1">
        <f t="array" aca="1" ref="G339" ca="1">INDIRECT("Filmes!G"&amp;(MATCH(A339,Filmes!$A$2:$A$226,0)+1))</f>
        <v>825532764</v>
      </c>
      <c r="H339" cm="1">
        <f t="array" aca="1" ref="H339" ca="1">INDIRECT("Filmes!H"&amp;(MATCH(A339,Filmes!$A$2:$A$226,0)+1))</f>
        <v>665532764</v>
      </c>
      <c r="I339" cm="1">
        <f t="array" aca="1" ref="I339" ca="1">INDIRECT("Filmes!I"&amp;(MATCH(A339,Filmes!$A$2:$A$226,0)+1))</f>
        <v>5.1595797750000001</v>
      </c>
    </row>
    <row r="340" spans="1:9" x14ac:dyDescent="0.3">
      <c r="A340" s="20" t="s">
        <v>39</v>
      </c>
      <c r="B340" cm="1">
        <f t="array" aca="1" ref="B340" ca="1">INDIRECT("Filmes!B"&amp;(MATCH(A340,Filmes!$A$2:$A$226,0)+1))</f>
        <v>2022</v>
      </c>
      <c r="C340" t="str" cm="1">
        <f t="array" aca="1" ref="C340" ca="1">INDIRECT("Filmes!C"&amp;(MATCH(A340,Filmes!$A$2:$A$226,0)+1))</f>
        <v>12</v>
      </c>
      <c r="D340" cm="1">
        <f t="array" aca="1" ref="D340" ca="1">INDIRECT("Filmes!D"&amp;(MATCH(A340,Filmes!$A$2:$A$226,0)+1))</f>
        <v>0.69</v>
      </c>
      <c r="E340" cm="1">
        <f t="array" aca="1" ref="E340" ca="1">INDIRECT("Filmes!E"&amp;(MATCH(A340,Filmes!$A$2:$A$226,0)+1))</f>
        <v>0.7</v>
      </c>
      <c r="F340" cm="1">
        <f t="array" aca="1" ref="F340" ca="1">INDIRECT("Filmes!F"&amp;(MATCH(A340,Filmes!$A$2:$A$226,0)+1))</f>
        <v>24500000</v>
      </c>
      <c r="G340" cm="1">
        <f t="array" aca="1" ref="G340" ca="1">INDIRECT("Filmes!G"&amp;(MATCH(A340,Filmes!$A$2:$A$226,0)+1))</f>
        <v>12600000</v>
      </c>
      <c r="H340" cm="1">
        <f t="array" aca="1" ref="H340" ca="1">INDIRECT("Filmes!H"&amp;(MATCH(A340,Filmes!$A$2:$A$226,0)+1))</f>
        <v>-11900000</v>
      </c>
      <c r="I340" cm="1">
        <f t="array" aca="1" ref="I340" ca="1">INDIRECT("Filmes!I"&amp;(MATCH(A340,Filmes!$A$2:$A$226,0)+1))</f>
        <v>0.51428571428571423</v>
      </c>
    </row>
    <row r="341" spans="1:9" x14ac:dyDescent="0.3">
      <c r="A341" s="21" t="s">
        <v>227</v>
      </c>
      <c r="B341" cm="1">
        <f t="array" aca="1" ref="B341" ca="1">INDIRECT("Filmes!B"&amp;(MATCH(A341,Filmes!$A$2:$A$226,0)+1))</f>
        <v>2021</v>
      </c>
      <c r="C341" t="str" cm="1">
        <f t="array" aca="1" ref="C341" ca="1">INDIRECT("Filmes!C"&amp;(MATCH(A341,Filmes!$A$2:$A$226,0)+1))</f>
        <v>18</v>
      </c>
      <c r="D341" cm="1">
        <f t="array" aca="1" ref="D341" ca="1">INDIRECT("Filmes!D"&amp;(MATCH(A341,Filmes!$A$2:$A$226,0)+1))</f>
        <v>0.8</v>
      </c>
      <c r="E341" cm="1">
        <f t="array" aca="1" ref="E341" ca="1">INDIRECT("Filmes!E"&amp;(MATCH(A341,Filmes!$A$2:$A$226,0)+1))</f>
        <v>0.70000000000000007</v>
      </c>
      <c r="F341" cm="1">
        <f t="array" aca="1" ref="F341" ca="1">INDIRECT("Filmes!F"&amp;(MATCH(A341,Filmes!$A$2:$A$226,0)+1))</f>
        <v>17000000</v>
      </c>
      <c r="G341" cm="1">
        <f t="array" aca="1" ref="G341" ca="1">INDIRECT("Filmes!G"&amp;(MATCH(A341,Filmes!$A$2:$A$226,0)+1))</f>
        <v>61779301</v>
      </c>
      <c r="H341" cm="1">
        <f t="array" aca="1" ref="H341" ca="1">INDIRECT("Filmes!H"&amp;(MATCH(A341,Filmes!$A$2:$A$226,0)+1))</f>
        <v>44779301</v>
      </c>
      <c r="I341" cm="1">
        <f t="array" aca="1" ref="I341" ca="1">INDIRECT("Filmes!I"&amp;(MATCH(A341,Filmes!$A$2:$A$226,0)+1))</f>
        <v>3.6340765294117645</v>
      </c>
    </row>
    <row r="342" spans="1:9" x14ac:dyDescent="0.3">
      <c r="A342" s="20" t="s">
        <v>70</v>
      </c>
      <c r="B342" cm="1">
        <f t="array" aca="1" ref="B342" ca="1">INDIRECT("Filmes!B"&amp;(MATCH(A342,Filmes!$A$2:$A$226,0)+1))</f>
        <v>2018</v>
      </c>
      <c r="C342" t="str" cm="1">
        <f t="array" aca="1" ref="C342" ca="1">INDIRECT("Filmes!C"&amp;(MATCH(A342,Filmes!$A$2:$A$226,0)+1))</f>
        <v>12</v>
      </c>
      <c r="D342" cm="1">
        <f t="array" aca="1" ref="D342" ca="1">INDIRECT("Filmes!D"&amp;(MATCH(A342,Filmes!$A$2:$A$226,0)+1))</f>
        <v>0.69</v>
      </c>
      <c r="E342" cm="1">
        <f t="array" aca="1" ref="E342" ca="1">INDIRECT("Filmes!E"&amp;(MATCH(A342,Filmes!$A$2:$A$226,0)+1))</f>
        <v>0.6</v>
      </c>
      <c r="F342" cm="1">
        <f t="array" aca="1" ref="F342" ca="1">INDIRECT("Filmes!F"&amp;(MATCH(A342,Filmes!$A$2:$A$226,0)+1))</f>
        <v>160000000</v>
      </c>
      <c r="G342" cm="1">
        <f t="array" aca="1" ref="G342" ca="1">INDIRECT("Filmes!G"&amp;(MATCH(A342,Filmes!$A$2:$A$226,0)+1))</f>
        <v>1152028393</v>
      </c>
      <c r="H342" cm="1">
        <f t="array" aca="1" ref="H342" ca="1">INDIRECT("Filmes!H"&amp;(MATCH(A342,Filmes!$A$2:$A$226,0)+1))</f>
        <v>992028393</v>
      </c>
      <c r="I342" cm="1">
        <f t="array" aca="1" ref="I342" ca="1">INDIRECT("Filmes!I"&amp;(MATCH(A342,Filmes!$A$2:$A$226,0)+1))</f>
        <v>7.2001774562499996</v>
      </c>
    </row>
    <row r="343" spans="1:9" x14ac:dyDescent="0.3">
      <c r="A343" s="21" t="s">
        <v>116</v>
      </c>
      <c r="B343" cm="1">
        <f t="array" aca="1" ref="B343" ca="1">INDIRECT("Filmes!B"&amp;(MATCH(A343,Filmes!$A$2:$A$226,0)+1))</f>
        <v>2023</v>
      </c>
      <c r="C343" t="str" cm="1">
        <f t="array" aca="1" ref="C343" ca="1">INDIRECT("Filmes!C"&amp;(MATCH(A343,Filmes!$A$2:$A$226,0)+1))</f>
        <v>12</v>
      </c>
      <c r="D343" cm="1">
        <f t="array" aca="1" ref="D343" ca="1">INDIRECT("Filmes!D"&amp;(MATCH(A343,Filmes!$A$2:$A$226,0)+1))</f>
        <v>0.68</v>
      </c>
      <c r="E343" cm="1">
        <f t="array" aca="1" ref="E343" ca="1">INDIRECT("Filmes!E"&amp;(MATCH(A343,Filmes!$A$2:$A$226,0)+1))</f>
        <v>0.78500000000000003</v>
      </c>
      <c r="F343" cm="1">
        <f t="array" aca="1" ref="F343" ca="1">INDIRECT("Filmes!F"&amp;(MATCH(A343,Filmes!$A$2:$A$226,0)+1))</f>
        <v>205000000</v>
      </c>
      <c r="G343" cm="1">
        <f t="array" aca="1" ref="G343" ca="1">INDIRECT("Filmes!G"&amp;(MATCH(A343,Filmes!$A$2:$A$226,0)+1))</f>
        <v>434381226</v>
      </c>
      <c r="H343" cm="1">
        <f t="array" aca="1" ref="H343" ca="1">INDIRECT("Filmes!H"&amp;(MATCH(A343,Filmes!$A$2:$A$226,0)+1))</f>
        <v>229381226</v>
      </c>
      <c r="I343" cm="1">
        <f t="array" aca="1" ref="I343" ca="1">INDIRECT("Filmes!I"&amp;(MATCH(A343,Filmes!$A$2:$A$226,0)+1))</f>
        <v>2.1189328097560978</v>
      </c>
    </row>
    <row r="344" spans="1:9" x14ac:dyDescent="0.3">
      <c r="A344" s="20" t="s">
        <v>210</v>
      </c>
      <c r="B344" cm="1">
        <f t="array" aca="1" ref="B344" ca="1">INDIRECT("Filmes!B"&amp;(MATCH(A344,Filmes!$A$2:$A$226,0)+1))</f>
        <v>2024</v>
      </c>
      <c r="C344" t="str" cm="1">
        <f t="array" aca="1" ref="C344" ca="1">INDIRECT("Filmes!C"&amp;(MATCH(A344,Filmes!$A$2:$A$226,0)+1))</f>
        <v>14</v>
      </c>
      <c r="D344" cm="1">
        <f t="array" aca="1" ref="D344" ca="1">INDIRECT("Filmes!D"&amp;(MATCH(A344,Filmes!$A$2:$A$226,0)+1))</f>
        <v>0.61</v>
      </c>
      <c r="E344" cm="1">
        <f t="array" aca="1" ref="E344" ca="1">INDIRECT("Filmes!E"&amp;(MATCH(A344,Filmes!$A$2:$A$226,0)+1))</f>
        <v>0.82</v>
      </c>
      <c r="F344" cm="1">
        <f t="array" aca="1" ref="F344" ca="1">INDIRECT("Filmes!F"&amp;(MATCH(A344,Filmes!$A$2:$A$226,0)+1))</f>
        <v>200000000</v>
      </c>
      <c r="G344" cm="1">
        <f t="array" aca="1" ref="G344" ca="1">INDIRECT("Filmes!G"&amp;(MATCH(A344,Filmes!$A$2:$A$226,0)+1))</f>
        <v>96175599</v>
      </c>
      <c r="H344" cm="1">
        <f t="array" aca="1" ref="H344" ca="1">INDIRECT("Filmes!H"&amp;(MATCH(A344,Filmes!$A$2:$A$226,0)+1))</f>
        <v>-103824401</v>
      </c>
      <c r="I344" cm="1">
        <f t="array" aca="1" ref="I344" ca="1">INDIRECT("Filmes!I"&amp;(MATCH(A344,Filmes!$A$2:$A$226,0)+1))</f>
        <v>0.480877995</v>
      </c>
    </row>
    <row r="345" spans="1:9" x14ac:dyDescent="0.3">
      <c r="A345" s="21" t="s">
        <v>208</v>
      </c>
      <c r="B345" cm="1">
        <f t="array" aca="1" ref="B345" ca="1">INDIRECT("Filmes!B"&amp;(MATCH(A345,Filmes!$A$2:$A$226,0)+1))</f>
        <v>2018</v>
      </c>
      <c r="C345" t="str" cm="1">
        <f t="array" aca="1" ref="C345" ca="1">INDIRECT("Filmes!C"&amp;(MATCH(A345,Filmes!$A$2:$A$226,0)+1))</f>
        <v>14</v>
      </c>
      <c r="D345" cm="1">
        <f t="array" aca="1" ref="D345" ca="1">INDIRECT("Filmes!D"&amp;(MATCH(A345,Filmes!$A$2:$A$226,0)+1))</f>
        <v>0.63</v>
      </c>
      <c r="E345" cm="1">
        <f t="array" aca="1" ref="E345" ca="1">INDIRECT("Filmes!E"&amp;(MATCH(A345,Filmes!$A$2:$A$226,0)+1))</f>
        <v>0.70000000000000007</v>
      </c>
      <c r="F345" cm="1">
        <f t="array" aca="1" ref="F345" ca="1">INDIRECT("Filmes!F"&amp;(MATCH(A345,Filmes!$A$2:$A$226,0)+1))</f>
        <v>125000000</v>
      </c>
      <c r="G345" cm="1">
        <f t="array" aca="1" ref="G345" ca="1">INDIRECT("Filmes!G"&amp;(MATCH(A345,Filmes!$A$2:$A$226,0)+1))</f>
        <v>292400000</v>
      </c>
      <c r="H345" cm="1">
        <f t="array" aca="1" ref="H345" ca="1">INDIRECT("Filmes!H"&amp;(MATCH(A345,Filmes!$A$2:$A$226,0)+1))</f>
        <v>167400000</v>
      </c>
      <c r="I345" cm="1">
        <f t="array" aca="1" ref="I345" ca="1">INDIRECT("Filmes!I"&amp;(MATCH(A345,Filmes!$A$2:$A$226,0)+1))</f>
        <v>2.3391999999999999</v>
      </c>
    </row>
    <row r="346" spans="1:9" x14ac:dyDescent="0.3">
      <c r="A346" s="20" t="s">
        <v>61</v>
      </c>
      <c r="B346" cm="1">
        <f t="array" aca="1" ref="B346" ca="1">INDIRECT("Filmes!B"&amp;(MATCH(A346,Filmes!$A$2:$A$226,0)+1))</f>
        <v>2023</v>
      </c>
      <c r="C346" t="str" cm="1">
        <f t="array" aca="1" ref="C346" ca="1">INDIRECT("Filmes!C"&amp;(MATCH(A346,Filmes!$A$2:$A$226,0)+1))</f>
        <v>12</v>
      </c>
      <c r="D346" cm="1">
        <f t="array" aca="1" ref="D346" ca="1">INDIRECT("Filmes!D"&amp;(MATCH(A346,Filmes!$A$2:$A$226,0)+1))</f>
        <v>0.61</v>
      </c>
      <c r="E346" cm="1">
        <f t="array" aca="1" ref="E346" ca="1">INDIRECT("Filmes!E"&amp;(MATCH(A346,Filmes!$A$2:$A$226,0)+1))</f>
        <v>0.8</v>
      </c>
      <c r="F346" cm="1">
        <f t="array" aca="1" ref="F346" ca="1">INDIRECT("Filmes!F"&amp;(MATCH(A346,Filmes!$A$2:$A$226,0)+1))</f>
        <v>274800000</v>
      </c>
      <c r="G346" cm="1">
        <f t="array" aca="1" ref="G346" ca="1">INDIRECT("Filmes!G"&amp;(MATCH(A346,Filmes!$A$2:$A$226,0)+1))</f>
        <v>207089999</v>
      </c>
      <c r="H346" cm="1">
        <f t="array" aca="1" ref="H346" ca="1">INDIRECT("Filmes!H"&amp;(MATCH(A346,Filmes!$A$2:$A$226,0)+1))</f>
        <v>-67710001</v>
      </c>
      <c r="I346" cm="1">
        <f t="array" aca="1" ref="I346" ca="1">INDIRECT("Filmes!I"&amp;(MATCH(A346,Filmes!$A$2:$A$226,0)+1))</f>
        <v>0.75360261644832605</v>
      </c>
    </row>
    <row r="347" spans="1:9" x14ac:dyDescent="0.3">
      <c r="A347" s="21" t="s">
        <v>143</v>
      </c>
      <c r="B347" cm="1">
        <f t="array" aca="1" ref="B347" ca="1">INDIRECT("Filmes!B"&amp;(MATCH(A347,Filmes!$A$2:$A$226,0)+1))</f>
        <v>2022</v>
      </c>
      <c r="C347" t="str" cm="1">
        <f t="array" aca="1" ref="C347" ca="1">INDIRECT("Filmes!C"&amp;(MATCH(A347,Filmes!$A$2:$A$226,0)+1))</f>
        <v>14</v>
      </c>
      <c r="D347" cm="1">
        <f t="array" aca="1" ref="D347" ca="1">INDIRECT("Filmes!D"&amp;(MATCH(A347,Filmes!$A$2:$A$226,0)+1))</f>
        <v>0.76</v>
      </c>
      <c r="E347" cm="1">
        <f t="array" aca="1" ref="E347" ca="1">INDIRECT("Filmes!E"&amp;(MATCH(A347,Filmes!$A$2:$A$226,0)+1))</f>
        <v>0.64999999999999991</v>
      </c>
      <c r="F347" cm="1">
        <f t="array" aca="1" ref="F347" ca="1">INDIRECT("Filmes!F"&amp;(MATCH(A347,Filmes!$A$2:$A$226,0)+1))</f>
        <v>460000000</v>
      </c>
      <c r="G347" cm="1">
        <f t="array" aca="1" ref="G347" ca="1">INDIRECT("Filmes!G"&amp;(MATCH(A347,Filmes!$A$2:$A$226,0)+1))</f>
        <v>2320250281</v>
      </c>
      <c r="H347" cm="1">
        <f t="array" aca="1" ref="H347" ca="1">INDIRECT("Filmes!H"&amp;(MATCH(A347,Filmes!$A$2:$A$226,0)+1))</f>
        <v>1860250281</v>
      </c>
      <c r="I347" cm="1">
        <f t="array" aca="1" ref="I347" ca="1">INDIRECT("Filmes!I"&amp;(MATCH(A347,Filmes!$A$2:$A$226,0)+1))</f>
        <v>5.0440223499999997</v>
      </c>
    </row>
    <row r="348" spans="1:9" x14ac:dyDescent="0.3">
      <c r="A348" s="20" t="s">
        <v>24</v>
      </c>
      <c r="B348" cm="1">
        <f t="array" aca="1" ref="B348" ca="1">INDIRECT("Filmes!B"&amp;(MATCH(A348,Filmes!$A$2:$A$226,0)+1))</f>
        <v>2020</v>
      </c>
      <c r="C348" t="str" cm="1">
        <f t="array" aca="1" ref="C348" ca="1">INDIRECT("Filmes!C"&amp;(MATCH(A348,Filmes!$A$2:$A$226,0)+1))</f>
        <v>16</v>
      </c>
      <c r="D348" cm="1">
        <f t="array" aca="1" ref="D348" ca="1">INDIRECT("Filmes!D"&amp;(MATCH(A348,Filmes!$A$2:$A$226,0)+1))</f>
        <v>0.71</v>
      </c>
      <c r="E348" cm="1">
        <f t="array" aca="1" ref="E348" ca="1">INDIRECT("Filmes!E"&amp;(MATCH(A348,Filmes!$A$2:$A$226,0)+1))</f>
        <v>0.71</v>
      </c>
      <c r="F348" cm="1">
        <f t="array" aca="1" ref="F348" ca="1">INDIRECT("Filmes!F"&amp;(MATCH(A348,Filmes!$A$2:$A$226,0)+1))</f>
        <v>90000000</v>
      </c>
      <c r="G348" cm="1">
        <f t="array" aca="1" ref="G348" ca="1">INDIRECT("Filmes!G"&amp;(MATCH(A348,Filmes!$A$2:$A$226,0)+1))</f>
        <v>426505244</v>
      </c>
      <c r="H348" cm="1">
        <f t="array" aca="1" ref="H348" ca="1">INDIRECT("Filmes!H"&amp;(MATCH(A348,Filmes!$A$2:$A$226,0)+1))</f>
        <v>336505244</v>
      </c>
      <c r="I348" cm="1">
        <f t="array" aca="1" ref="I348" ca="1">INDIRECT("Filmes!I"&amp;(MATCH(A348,Filmes!$A$2:$A$226,0)+1))</f>
        <v>4.7389471555555556</v>
      </c>
    </row>
    <row r="349" spans="1:9" x14ac:dyDescent="0.3">
      <c r="A349" s="21" t="s">
        <v>11</v>
      </c>
      <c r="B349" cm="1">
        <f t="array" aca="1" ref="B349" ca="1">INDIRECT("Filmes!B"&amp;(MATCH(A349,Filmes!$A$2:$A$226,0)+1))</f>
        <v>2024</v>
      </c>
      <c r="C349" t="str" cm="1">
        <f t="array" aca="1" ref="C349" ca="1">INDIRECT("Filmes!C"&amp;(MATCH(A349,Filmes!$A$2:$A$226,0)+1))</f>
        <v>R</v>
      </c>
      <c r="D349" cm="1">
        <f t="array" aca="1" ref="D349" ca="1">INDIRECT("Filmes!D"&amp;(MATCH(A349,Filmes!$A$2:$A$226,0)+1))</f>
        <v>0.71</v>
      </c>
      <c r="E349" cm="1">
        <f t="array" aca="1" ref="E349" ca="1">INDIRECT("Filmes!E"&amp;(MATCH(A349,Filmes!$A$2:$A$226,0)+1))</f>
        <v>0.83333333333333337</v>
      </c>
      <c r="F349" cm="1">
        <f t="array" aca="1" ref="F349" ca="1">INDIRECT("Filmes!F"&amp;(MATCH(A349,Filmes!$A$2:$A$226,0)+1))</f>
        <v>100000000</v>
      </c>
      <c r="G349" cm="1">
        <f t="array" aca="1" ref="G349" ca="1">INDIRECT("Filmes!G"&amp;(MATCH(A349,Filmes!$A$2:$A$226,0)+1))</f>
        <v>235872081</v>
      </c>
      <c r="H349" cm="1">
        <f t="array" aca="1" ref="H349" ca="1">INDIRECT("Filmes!H"&amp;(MATCH(A349,Filmes!$A$2:$A$226,0)+1))</f>
        <v>135872081</v>
      </c>
      <c r="I349" cm="1">
        <f t="array" aca="1" ref="I349" ca="1">INDIRECT("Filmes!I"&amp;(MATCH(A349,Filmes!$A$2:$A$226,0)+1))</f>
        <v>2.3587208099999999</v>
      </c>
    </row>
    <row r="350" spans="1:9" x14ac:dyDescent="0.3">
      <c r="A350" s="20" t="s">
        <v>117</v>
      </c>
      <c r="B350" cm="1">
        <f t="array" aca="1" ref="B350" ca="1">INDIRECT("Filmes!B"&amp;(MATCH(A350,Filmes!$A$2:$A$226,0)+1))</f>
        <v>2017</v>
      </c>
      <c r="C350" t="str" cm="1">
        <f t="array" aca="1" ref="C350" ca="1">INDIRECT("Filmes!C"&amp;(MATCH(A350,Filmes!$A$2:$A$226,0)+1))</f>
        <v>14</v>
      </c>
      <c r="D350" cm="1">
        <f t="array" aca="1" ref="D350" ca="1">INDIRECT("Filmes!D"&amp;(MATCH(A350,Filmes!$A$2:$A$226,0)+1))</f>
        <v>0.61</v>
      </c>
      <c r="E350" cm="1">
        <f t="array" aca="1" ref="E350" ca="1">INDIRECT("Filmes!E"&amp;(MATCH(A350,Filmes!$A$2:$A$226,0)+1))</f>
        <v>0.79500000000000004</v>
      </c>
      <c r="F350" cm="1">
        <f t="array" aca="1" ref="F350" ca="1">INDIRECT("Filmes!F"&amp;(MATCH(A350,Filmes!$A$2:$A$226,0)+1))</f>
        <v>69000000</v>
      </c>
      <c r="G350" cm="1">
        <f t="array" aca="1" ref="G350" ca="1">INDIRECT("Filmes!G"&amp;(MATCH(A350,Filmes!$A$2:$A$226,0)+1))</f>
        <v>177900000</v>
      </c>
      <c r="H350" cm="1">
        <f t="array" aca="1" ref="H350" ca="1">INDIRECT("Filmes!H"&amp;(MATCH(A350,Filmes!$A$2:$A$226,0)+1))</f>
        <v>108900000</v>
      </c>
      <c r="I350" cm="1">
        <f t="array" aca="1" ref="I350" ca="1">INDIRECT("Filmes!I"&amp;(MATCH(A350,Filmes!$A$2:$A$226,0)+1))</f>
        <v>2.5782608695652174</v>
      </c>
    </row>
    <row r="351" spans="1:9" x14ac:dyDescent="0.3">
      <c r="A351" s="21" t="s">
        <v>107</v>
      </c>
      <c r="B351" cm="1">
        <f t="array" aca="1" ref="B351" ca="1">INDIRECT("Filmes!B"&amp;(MATCH(A351,Filmes!$A$2:$A$226,0)+1))</f>
        <v>2024</v>
      </c>
      <c r="C351" t="str" cm="1">
        <f t="array" aca="1" ref="C351" ca="1">INDIRECT("Filmes!C"&amp;(MATCH(A351,Filmes!$A$2:$A$226,0)+1))</f>
        <v>18</v>
      </c>
      <c r="D351" cm="1">
        <f t="array" aca="1" ref="D351" ca="1">INDIRECT("Filmes!D"&amp;(MATCH(A351,Filmes!$A$2:$A$226,0)+1))</f>
        <v>0.74</v>
      </c>
      <c r="E351" cm="1">
        <f t="array" aca="1" ref="E351" ca="1">INDIRECT("Filmes!E"&amp;(MATCH(A351,Filmes!$A$2:$A$226,0)+1))</f>
        <v>0.74199999999999999</v>
      </c>
      <c r="F351" cm="1">
        <f t="array" aca="1" ref="F351" ca="1">INDIRECT("Filmes!F"&amp;(MATCH(A351,Filmes!$A$2:$A$226,0)+1))</f>
        <v>35000000</v>
      </c>
      <c r="G351" cm="1">
        <f t="array" aca="1" ref="G351" ca="1">INDIRECT("Filmes!G"&amp;(MATCH(A351,Filmes!$A$2:$A$226,0)+1))</f>
        <v>152720535</v>
      </c>
      <c r="H351" cm="1">
        <f t="array" aca="1" ref="H351" ca="1">INDIRECT("Filmes!H"&amp;(MATCH(A351,Filmes!$A$2:$A$226,0)+1))</f>
        <v>117720535</v>
      </c>
      <c r="I351" cm="1">
        <f t="array" aca="1" ref="I351" ca="1">INDIRECT("Filmes!I"&amp;(MATCH(A351,Filmes!$A$2:$A$226,0)+1))</f>
        <v>4.3634438571428573</v>
      </c>
    </row>
    <row r="352" spans="1:9" x14ac:dyDescent="0.3">
      <c r="A352" s="20" t="s">
        <v>214</v>
      </c>
      <c r="B352" cm="1">
        <f t="array" aca="1" ref="B352" ca="1">INDIRECT("Filmes!B"&amp;(MATCH(A352,Filmes!$A$2:$A$226,0)+1))</f>
        <v>2023</v>
      </c>
      <c r="C352" t="str" cm="1">
        <f t="array" aca="1" ref="C352" ca="1">INDIRECT("Filmes!C"&amp;(MATCH(A352,Filmes!$A$2:$A$226,0)+1))</f>
        <v>14</v>
      </c>
      <c r="D352" cm="1">
        <f t="array" aca="1" ref="D352" ca="1">INDIRECT("Filmes!D"&amp;(MATCH(A352,Filmes!$A$2:$A$226,0)+1))</f>
        <v>0.68</v>
      </c>
      <c r="E352" cm="1">
        <f t="array" aca="1" ref="E352" ca="1">INDIRECT("Filmes!E"&amp;(MATCH(A352,Filmes!$A$2:$A$226,0)+1))</f>
        <v>0.7350000000000001</v>
      </c>
      <c r="F352" cm="1">
        <f t="array" aca="1" ref="F352" ca="1">INDIRECT("Filmes!F"&amp;(MATCH(A352,Filmes!$A$2:$A$226,0)+1))</f>
        <v>104000000</v>
      </c>
      <c r="G352" cm="1">
        <f t="array" aca="1" ref="G352" ca="1">INDIRECT("Filmes!G"&amp;(MATCH(A352,Filmes!$A$2:$A$226,0)+1))</f>
        <v>130788072</v>
      </c>
      <c r="H352" cm="1">
        <f t="array" aca="1" ref="H352" ca="1">INDIRECT("Filmes!H"&amp;(MATCH(A352,Filmes!$A$2:$A$226,0)+1))</f>
        <v>26788072</v>
      </c>
      <c r="I352" cm="1">
        <f t="array" aca="1" ref="I352" ca="1">INDIRECT("Filmes!I"&amp;(MATCH(A352,Filmes!$A$2:$A$226,0)+1))</f>
        <v>1.2575776153846154</v>
      </c>
    </row>
    <row r="353" spans="1:9" x14ac:dyDescent="0.3">
      <c r="A353" s="21" t="s">
        <v>43</v>
      </c>
      <c r="B353" cm="1">
        <f t="array" aca="1" ref="B353" ca="1">INDIRECT("Filmes!B"&amp;(MATCH(A353,Filmes!$A$2:$A$226,0)+1))</f>
        <v>2016</v>
      </c>
      <c r="C353" t="str" cm="1">
        <f t="array" aca="1" ref="C353" ca="1">INDIRECT("Filmes!C"&amp;(MATCH(A353,Filmes!$A$2:$A$226,0)+1))</f>
        <v>10</v>
      </c>
      <c r="D353" cm="1">
        <f t="array" aca="1" ref="D353" ca="1">INDIRECT("Filmes!D"&amp;(MATCH(A353,Filmes!$A$2:$A$226,0)+1))</f>
        <v>0.54</v>
      </c>
      <c r="E353" cm="1">
        <f t="array" aca="1" ref="E353" ca="1">INDIRECT("Filmes!E"&amp;(MATCH(A353,Filmes!$A$2:$A$226,0)+1))</f>
        <v>0.85000000000000009</v>
      </c>
      <c r="F353" cm="1">
        <f t="array" aca="1" ref="F353" ca="1">INDIRECT("Filmes!F"&amp;(MATCH(A353,Filmes!$A$2:$A$226,0)+1))</f>
        <v>144000000</v>
      </c>
      <c r="G353" cm="1">
        <f t="array" aca="1" ref="G353" ca="1">INDIRECT("Filmes!G"&amp;(MATCH(A353,Filmes!$A$2:$A$226,0)+1))</f>
        <v>229147509</v>
      </c>
      <c r="H353" cm="1">
        <f t="array" aca="1" ref="H353" ca="1">INDIRECT("Filmes!H"&amp;(MATCH(A353,Filmes!$A$2:$A$226,0)+1))</f>
        <v>85147509</v>
      </c>
      <c r="I353" cm="1">
        <f t="array" aca="1" ref="I353" ca="1">INDIRECT("Filmes!I"&amp;(MATCH(A353,Filmes!$A$2:$A$226,0)+1))</f>
        <v>1.5913021458333334</v>
      </c>
    </row>
    <row r="354" spans="1:9" x14ac:dyDescent="0.3">
      <c r="A354" s="20" t="s">
        <v>64</v>
      </c>
      <c r="B354" cm="1">
        <f t="array" aca="1" ref="B354" ca="1">INDIRECT("Filmes!B"&amp;(MATCH(A354,Filmes!$A$2:$A$226,0)+1))</f>
        <v>2019</v>
      </c>
      <c r="C354" t="str" cm="1">
        <f t="array" aca="1" ref="C354" ca="1">INDIRECT("Filmes!C"&amp;(MATCH(A354,Filmes!$A$2:$A$226,0)+1))</f>
        <v>12</v>
      </c>
      <c r="D354" cm="1">
        <f t="array" aca="1" ref="D354" ca="1">INDIRECT("Filmes!D"&amp;(MATCH(A354,Filmes!$A$2:$A$226,0)+1))</f>
        <v>0.68</v>
      </c>
      <c r="E354" cm="1">
        <f t="array" aca="1" ref="E354" ca="1">INDIRECT("Filmes!E"&amp;(MATCH(A354,Filmes!$A$2:$A$226,0)+1))</f>
        <v>0.8</v>
      </c>
      <c r="F354" cm="1">
        <f t="array" aca="1" ref="F354" ca="1">INDIRECT("Filmes!F"&amp;(MATCH(A354,Filmes!$A$2:$A$226,0)+1))</f>
        <v>152000000</v>
      </c>
      <c r="G354" cm="1">
        <f t="array" aca="1" ref="G354" ca="1">INDIRECT("Filmes!G"&amp;(MATCH(A354,Filmes!$A$2:$A$226,0)+1))</f>
        <v>1131416446</v>
      </c>
      <c r="H354" cm="1">
        <f t="array" aca="1" ref="H354" ca="1">INDIRECT("Filmes!H"&amp;(MATCH(A354,Filmes!$A$2:$A$226,0)+1))</f>
        <v>979416446</v>
      </c>
      <c r="I354" cm="1">
        <f t="array" aca="1" ref="I354" ca="1">INDIRECT("Filmes!I"&amp;(MATCH(A354,Filmes!$A$2:$A$226,0)+1))</f>
        <v>7.4435292500000001</v>
      </c>
    </row>
    <row r="355" spans="1:9" x14ac:dyDescent="0.3">
      <c r="A355" s="21" t="s">
        <v>239</v>
      </c>
      <c r="B355" cm="1">
        <f t="array" aca="1" ref="B355" ca="1">INDIRECT("Filmes!B"&amp;(MATCH(A355,Filmes!$A$2:$A$226,0)+1))</f>
        <v>2015</v>
      </c>
      <c r="C355" t="str" cm="1">
        <f t="array" aca="1" ref="C355" ca="1">INDIRECT("Filmes!C"&amp;(MATCH(A355,Filmes!$A$2:$A$226,0)+1))</f>
        <v>16</v>
      </c>
      <c r="D355" cm="1">
        <f t="array" aca="1" ref="D355" ca="1">INDIRECT("Filmes!D"&amp;(MATCH(A355,Filmes!$A$2:$A$226,0)+1))</f>
        <v>0.68</v>
      </c>
      <c r="E355" cm="1">
        <f t="array" aca="1" ref="E355" ca="1">INDIRECT("Filmes!E"&amp;(MATCH(A355,Filmes!$A$2:$A$226,0)+1))</f>
        <v>0.81111111111111123</v>
      </c>
      <c r="F355" cm="1">
        <f t="array" aca="1" ref="F355" ca="1">INDIRECT("Filmes!F"&amp;(MATCH(A355,Filmes!$A$2:$A$226,0)+1))</f>
        <v>49000000</v>
      </c>
      <c r="G355" cm="1">
        <f t="array" aca="1" ref="G355" ca="1">INDIRECT("Filmes!G"&amp;(MATCH(A355,Filmes!$A$2:$A$226,0)+1))</f>
        <v>104399548</v>
      </c>
      <c r="H355" cm="1">
        <f t="array" aca="1" ref="H355" ca="1">INDIRECT("Filmes!H"&amp;(MATCH(A355,Filmes!$A$2:$A$226,0)+1))</f>
        <v>55399548</v>
      </c>
      <c r="I355" cm="1">
        <f t="array" aca="1" ref="I355" ca="1">INDIRECT("Filmes!I"&amp;(MATCH(A355,Filmes!$A$2:$A$226,0)+1))</f>
        <v>2.1306030204081634</v>
      </c>
    </row>
    <row r="356" spans="1:9" x14ac:dyDescent="0.3">
      <c r="A356" s="20" t="s">
        <v>95</v>
      </c>
      <c r="B356" cm="1">
        <f t="array" aca="1" ref="B356" ca="1">INDIRECT("Filmes!B"&amp;(MATCH(A356,Filmes!$A$2:$A$226,0)+1))</f>
        <v>1997</v>
      </c>
      <c r="C356" t="str" cm="1">
        <f t="array" aca="1" ref="C356" ca="1">INDIRECT("Filmes!C"&amp;(MATCH(A356,Filmes!$A$2:$A$226,0)+1))</f>
        <v>16</v>
      </c>
      <c r="D356" cm="1">
        <f t="array" aca="1" ref="D356" ca="1">INDIRECT("Filmes!D"&amp;(MATCH(A356,Filmes!$A$2:$A$226,0)+1))</f>
        <v>0.68</v>
      </c>
      <c r="E356" cm="1">
        <f t="array" aca="1" ref="E356" ca="1">INDIRECT("Filmes!E"&amp;(MATCH(A356,Filmes!$A$2:$A$226,0)+1))</f>
        <v>0.65999999999999992</v>
      </c>
      <c r="F356" cm="1">
        <f t="array" aca="1" ref="F356" ca="1">INDIRECT("Filmes!F"&amp;(MATCH(A356,Filmes!$A$2:$A$226,0)+1))</f>
        <v>75000000</v>
      </c>
      <c r="G356" cm="1">
        <f t="array" aca="1" ref="G356" ca="1">INDIRECT("Filmes!G"&amp;(MATCH(A356,Filmes!$A$2:$A$226,0)+1))</f>
        <v>224012234</v>
      </c>
      <c r="H356" cm="1">
        <f t="array" aca="1" ref="H356" ca="1">INDIRECT("Filmes!H"&amp;(MATCH(A356,Filmes!$A$2:$A$226,0)+1))</f>
        <v>149012234</v>
      </c>
      <c r="I356" cm="1">
        <f t="array" aca="1" ref="I356" ca="1">INDIRECT("Filmes!I"&amp;(MATCH(A356,Filmes!$A$2:$A$226,0)+1))</f>
        <v>2.9868297866666667</v>
      </c>
    </row>
    <row r="357" spans="1:9" x14ac:dyDescent="0.3">
      <c r="A357" s="21" t="s">
        <v>35</v>
      </c>
      <c r="B357" cm="1">
        <f t="array" aca="1" ref="B357" ca="1">INDIRECT("Filmes!B"&amp;(MATCH(A357,Filmes!$A$2:$A$226,0)+1))</f>
        <v>2024</v>
      </c>
      <c r="C357" t="str" cm="1">
        <f t="array" aca="1" ref="C357" ca="1">INDIRECT("Filmes!C"&amp;(MATCH(A357,Filmes!$A$2:$A$226,0)+1))</f>
        <v>18</v>
      </c>
      <c r="D357" cm="1">
        <f t="array" aca="1" ref="D357" ca="1">INDIRECT("Filmes!D"&amp;(MATCH(A357,Filmes!$A$2:$A$226,0)+1))</f>
        <v>0.69</v>
      </c>
      <c r="E357" cm="1">
        <f t="array" aca="1" ref="E357" ca="1">INDIRECT("Filmes!E"&amp;(MATCH(A357,Filmes!$A$2:$A$226,0)+1))</f>
        <v>0.72500000000000009</v>
      </c>
      <c r="F357" cm="1">
        <f t="array" aca="1" ref="F357" ca="1">INDIRECT("Filmes!F"&amp;(MATCH(A357,Filmes!$A$2:$A$226,0)+1))</f>
        <v>18000000</v>
      </c>
      <c r="G357" cm="1">
        <f t="array" aca="1" ref="G357" ca="1">INDIRECT("Filmes!G"&amp;(MATCH(A357,Filmes!$A$2:$A$226,0)+1))</f>
        <v>3139717</v>
      </c>
      <c r="H357" cm="1">
        <f t="array" aca="1" ref="H357" ca="1">INDIRECT("Filmes!H"&amp;(MATCH(A357,Filmes!$A$2:$A$226,0)+1))</f>
        <v>-14860283</v>
      </c>
      <c r="I357" cm="1">
        <f t="array" aca="1" ref="I357" ca="1">INDIRECT("Filmes!I"&amp;(MATCH(A357,Filmes!$A$2:$A$226,0)+1))</f>
        <v>0.17442872222222222</v>
      </c>
    </row>
    <row r="358" spans="1:9" x14ac:dyDescent="0.3">
      <c r="A358" s="20" t="s">
        <v>224</v>
      </c>
      <c r="B358" cm="1">
        <f t="array" aca="1" ref="B358" ca="1">INDIRECT("Filmes!B"&amp;(MATCH(A358,Filmes!$A$2:$A$226,0)+1))</f>
        <v>2018</v>
      </c>
      <c r="C358" t="str" cm="1">
        <f t="array" aca="1" ref="C358" ca="1">INDIRECT("Filmes!C"&amp;(MATCH(A358,Filmes!$A$2:$A$226,0)+1))</f>
        <v>12</v>
      </c>
      <c r="D358" cm="1">
        <f t="array" aca="1" ref="D358" ca="1">INDIRECT("Filmes!D"&amp;(MATCH(A358,Filmes!$A$2:$A$226,0)+1))</f>
        <v>0.7</v>
      </c>
      <c r="E358" cm="1">
        <f t="array" aca="1" ref="E358" ca="1">INDIRECT("Filmes!E"&amp;(MATCH(A358,Filmes!$A$2:$A$226,0)+1))</f>
        <v>0.69000000000000006</v>
      </c>
      <c r="F358" cm="1">
        <f t="array" aca="1" ref="F358" ca="1">INDIRECT("Filmes!F"&amp;(MATCH(A358,Filmes!$A$2:$A$226,0)+1))</f>
        <v>50000000</v>
      </c>
      <c r="G358" cm="1">
        <f t="array" aca="1" ref="G358" ca="1">INDIRECT("Filmes!G"&amp;(MATCH(A358,Filmes!$A$2:$A$226,0)+1))</f>
        <v>214200000</v>
      </c>
      <c r="H358" cm="1">
        <f t="array" aca="1" ref="H358" ca="1">INDIRECT("Filmes!H"&amp;(MATCH(A358,Filmes!$A$2:$A$226,0)+1))</f>
        <v>164200000</v>
      </c>
      <c r="I358" cm="1">
        <f t="array" aca="1" ref="I358" ca="1">INDIRECT("Filmes!I"&amp;(MATCH(A358,Filmes!$A$2:$A$226,0)+1))</f>
        <v>4.2839999999999998</v>
      </c>
    </row>
    <row r="359" spans="1:9" x14ac:dyDescent="0.3">
      <c r="A359" s="21" t="s">
        <v>169</v>
      </c>
      <c r="B359" cm="1">
        <f t="array" aca="1" ref="B359" ca="1">INDIRECT("Filmes!B"&amp;(MATCH(A359,Filmes!$A$2:$A$226,0)+1))</f>
        <v>2023</v>
      </c>
      <c r="C359" t="str" cm="1">
        <f t="array" aca="1" ref="C359" ca="1">INDIRECT("Filmes!C"&amp;(MATCH(A359,Filmes!$A$2:$A$226,0)+1))</f>
        <v>12</v>
      </c>
      <c r="D359" cm="1">
        <f t="array" aca="1" ref="D359" ca="1">INDIRECT("Filmes!D"&amp;(MATCH(A359,Filmes!$A$2:$A$226,0)+1))</f>
        <v>0.71</v>
      </c>
      <c r="E359" cm="1">
        <f t="array" aca="1" ref="E359" ca="1">INDIRECT("Filmes!E"&amp;(MATCH(A359,Filmes!$A$2:$A$226,0)+1))</f>
        <v>0.7</v>
      </c>
      <c r="F359" cm="1">
        <f t="array" aca="1" ref="F359" ca="1">INDIRECT("Filmes!F"&amp;(MATCH(A359,Filmes!$A$2:$A$226,0)+1))</f>
        <v>75000000</v>
      </c>
      <c r="G359" cm="1">
        <f t="array" aca="1" ref="G359" ca="1">INDIRECT("Filmes!G"&amp;(MATCH(A359,Filmes!$A$2:$A$226,0)+1))</f>
        <v>275300000</v>
      </c>
      <c r="H359" cm="1">
        <f t="array" aca="1" ref="H359" ca="1">INDIRECT("Filmes!H"&amp;(MATCH(A359,Filmes!$A$2:$A$226,0)+1))</f>
        <v>200300000</v>
      </c>
      <c r="I359" cm="1">
        <f t="array" aca="1" ref="I359" ca="1">INDIRECT("Filmes!I"&amp;(MATCH(A359,Filmes!$A$2:$A$226,0)+1))</f>
        <v>3.6706666666666665</v>
      </c>
    </row>
    <row r="360" spans="1:9" x14ac:dyDescent="0.3">
      <c r="A360" s="20" t="s">
        <v>58</v>
      </c>
      <c r="B360" cm="1">
        <f t="array" aca="1" ref="B360" ca="1">INDIRECT("Filmes!B"&amp;(MATCH(A360,Filmes!$A$2:$A$226,0)+1))</f>
        <v>2016</v>
      </c>
      <c r="C360" t="str" cm="1">
        <f t="array" aca="1" ref="C360" ca="1">INDIRECT("Filmes!C"&amp;(MATCH(A360,Filmes!$A$2:$A$226,0)+1))</f>
        <v>16</v>
      </c>
      <c r="D360" cm="1">
        <f t="array" aca="1" ref="D360" ca="1">INDIRECT("Filmes!D"&amp;(MATCH(A360,Filmes!$A$2:$A$226,0)+1))</f>
        <v>0.76</v>
      </c>
      <c r="E360" cm="1">
        <f t="array" aca="1" ref="E360" ca="1">INDIRECT("Filmes!E"&amp;(MATCH(A360,Filmes!$A$2:$A$226,0)+1))</f>
        <v>0.76666666666666661</v>
      </c>
      <c r="F360" cm="1">
        <f t="array" aca="1" ref="F360" ca="1">INDIRECT("Filmes!F"&amp;(MATCH(A360,Filmes!$A$2:$A$226,0)+1))</f>
        <v>58000000</v>
      </c>
      <c r="G360" cm="1">
        <f t="array" aca="1" ref="G360" ca="1">INDIRECT("Filmes!G"&amp;(MATCH(A360,Filmes!$A$2:$A$226,0)+1))</f>
        <v>782837347</v>
      </c>
      <c r="H360" cm="1">
        <f t="array" aca="1" ref="H360" ca="1">INDIRECT("Filmes!H"&amp;(MATCH(A360,Filmes!$A$2:$A$226,0)+1))</f>
        <v>724837347</v>
      </c>
      <c r="I360" cm="1">
        <f t="array" aca="1" ref="I360" ca="1">INDIRECT("Filmes!I"&amp;(MATCH(A360,Filmes!$A$2:$A$226,0)+1))</f>
        <v>13.497195637931034</v>
      </c>
    </row>
    <row r="361" spans="1:9" x14ac:dyDescent="0.3">
      <c r="A361" s="21" t="s">
        <v>104</v>
      </c>
      <c r="B361" cm="1">
        <f t="array" aca="1" ref="B361" ca="1">INDIRECT("Filmes!B"&amp;(MATCH(A361,Filmes!$A$2:$A$226,0)+1))</f>
        <v>2018</v>
      </c>
      <c r="C361" t="str" cm="1">
        <f t="array" aca="1" ref="C361" ca="1">INDIRECT("Filmes!C"&amp;(MATCH(A361,Filmes!$A$2:$A$226,0)+1))</f>
        <v>16</v>
      </c>
      <c r="D361" cm="1">
        <f t="array" aca="1" ref="D361" ca="1">INDIRECT("Filmes!D"&amp;(MATCH(A361,Filmes!$A$2:$A$226,0)+1))</f>
        <v>0.75</v>
      </c>
      <c r="E361" cm="1">
        <f t="array" aca="1" ref="E361" ca="1">INDIRECT("Filmes!E"&amp;(MATCH(A361,Filmes!$A$2:$A$226,0)+1))</f>
        <v>0.66999999999999993</v>
      </c>
      <c r="F361" cm="1">
        <f t="array" aca="1" ref="F361" ca="1">INDIRECT("Filmes!F"&amp;(MATCH(A361,Filmes!$A$2:$A$226,0)+1))</f>
        <v>110000000</v>
      </c>
      <c r="G361" cm="1">
        <f t="array" aca="1" ref="G361" ca="1">INDIRECT("Filmes!G"&amp;(MATCH(A361,Filmes!$A$2:$A$226,0)+1))</f>
        <v>785896632</v>
      </c>
      <c r="H361" cm="1">
        <f t="array" aca="1" ref="H361" ca="1">INDIRECT("Filmes!H"&amp;(MATCH(A361,Filmes!$A$2:$A$226,0)+1))</f>
        <v>675896632</v>
      </c>
      <c r="I361" cm="1">
        <f t="array" aca="1" ref="I361" ca="1">INDIRECT("Filmes!I"&amp;(MATCH(A361,Filmes!$A$2:$A$226,0)+1))</f>
        <v>7.1445148363636362</v>
      </c>
    </row>
    <row r="362" spans="1:9" x14ac:dyDescent="0.3">
      <c r="A362" s="20" t="s">
        <v>159</v>
      </c>
      <c r="B362" cm="1">
        <f t="array" aca="1" ref="B362" ca="1">INDIRECT("Filmes!B"&amp;(MATCH(A362,Filmes!$A$2:$A$226,0)+1))</f>
        <v>2018</v>
      </c>
      <c r="C362" t="str" cm="1">
        <f t="array" aca="1" ref="C362" ca="1">INDIRECT("Filmes!C"&amp;(MATCH(A362,Filmes!$A$2:$A$226,0)+1))</f>
        <v>18</v>
      </c>
      <c r="D362" cm="1">
        <f t="array" aca="1" ref="D362" ca="1">INDIRECT("Filmes!D"&amp;(MATCH(A362,Filmes!$A$2:$A$226,0)+1))</f>
        <v>0.62</v>
      </c>
      <c r="E362" cm="1">
        <f t="array" aca="1" ref="E362" ca="1">INDIRECT("Filmes!E"&amp;(MATCH(A362,Filmes!$A$2:$A$226,0)+1))</f>
        <v>0.71000000000000008</v>
      </c>
      <c r="F362" cm="1">
        <f t="array" aca="1" ref="F362" ca="1">INDIRECT("Filmes!F"&amp;(MATCH(A362,Filmes!$A$2:$A$226,0)+1))</f>
        <v>30000000</v>
      </c>
      <c r="G362" cm="1">
        <f t="array" aca="1" ref="G362" ca="1">INDIRECT("Filmes!G"&amp;(MATCH(A362,Filmes!$A$2:$A$226,0)+1))</f>
        <v>34017028</v>
      </c>
      <c r="H362" cm="1">
        <f t="array" aca="1" ref="H362" ca="1">INDIRECT("Filmes!H"&amp;(MATCH(A362,Filmes!$A$2:$A$226,0)+1))</f>
        <v>4017028</v>
      </c>
      <c r="I362" cm="1">
        <f t="array" aca="1" ref="I362" ca="1">INDIRECT("Filmes!I"&amp;(MATCH(A362,Filmes!$A$2:$A$226,0)+1))</f>
        <v>1.1339009333333334</v>
      </c>
    </row>
    <row r="363" spans="1:9" x14ac:dyDescent="0.3">
      <c r="A363" s="21" t="s">
        <v>78</v>
      </c>
      <c r="B363" cm="1">
        <f t="array" aca="1" ref="B363" ca="1">INDIRECT("Filmes!B"&amp;(MATCH(A363,Filmes!$A$2:$A$226,0)+1))</f>
        <v>2024</v>
      </c>
      <c r="C363" t="str" cm="1">
        <f t="array" aca="1" ref="C363" ca="1">INDIRECT("Filmes!C"&amp;(MATCH(A363,Filmes!$A$2:$A$226,0)+1))</f>
        <v>12</v>
      </c>
      <c r="D363" cm="1">
        <f t="array" aca="1" ref="D363" ca="1">INDIRECT("Filmes!D"&amp;(MATCH(A363,Filmes!$A$2:$A$226,0)+1))</f>
        <v>0.71</v>
      </c>
      <c r="E363" cm="1">
        <f t="array" aca="1" ref="E363" ca="1">INDIRECT("Filmes!E"&amp;(MATCH(A363,Filmes!$A$2:$A$226,0)+1))</f>
        <v>0.73000000000000009</v>
      </c>
      <c r="F363" cm="1">
        <f t="array" aca="1" ref="F363" ca="1">INDIRECT("Filmes!F"&amp;(MATCH(A363,Filmes!$A$2:$A$226,0)+1))</f>
        <v>60000000</v>
      </c>
      <c r="G363" cm="1">
        <f t="array" aca="1" ref="G363" ca="1">INDIRECT("Filmes!G"&amp;(MATCH(A363,Filmes!$A$2:$A$226,0)+1))</f>
        <v>5000</v>
      </c>
      <c r="H363" cm="1">
        <f t="array" aca="1" ref="H363" ca="1">INDIRECT("Filmes!H"&amp;(MATCH(A363,Filmes!$A$2:$A$226,0)+1))</f>
        <v>-59995000</v>
      </c>
      <c r="I363" cm="1">
        <f t="array" aca="1" ref="I363" ca="1">INDIRECT("Filmes!I"&amp;(MATCH(A363,Filmes!$A$2:$A$226,0)+1))</f>
        <v>8.3333333333333331E-5</v>
      </c>
    </row>
    <row r="364" spans="1:9" x14ac:dyDescent="0.3">
      <c r="A364" s="20" t="s">
        <v>122</v>
      </c>
      <c r="B364" cm="1">
        <f t="array" aca="1" ref="B364" ca="1">INDIRECT("Filmes!B"&amp;(MATCH(A364,Filmes!$A$2:$A$226,0)+1))</f>
        <v>2016</v>
      </c>
      <c r="C364" t="str" cm="1">
        <f t="array" aca="1" ref="C364" ca="1">INDIRECT("Filmes!C"&amp;(MATCH(A364,Filmes!$A$2:$A$226,0)+1))</f>
        <v>12</v>
      </c>
      <c r="D364" cm="1">
        <f t="array" aca="1" ref="D364" ca="1">INDIRECT("Filmes!D"&amp;(MATCH(A364,Filmes!$A$2:$A$226,0)+1))</f>
        <v>0.74</v>
      </c>
      <c r="E364" cm="1">
        <f t="array" aca="1" ref="E364" ca="1">INDIRECT("Filmes!E"&amp;(MATCH(A364,Filmes!$A$2:$A$226,0)+1))</f>
        <v>0.72857142857142854</v>
      </c>
      <c r="F364" cm="1">
        <f t="array" aca="1" ref="F364" ca="1">INDIRECT("Filmes!F"&amp;(MATCH(A364,Filmes!$A$2:$A$226,0)+1))</f>
        <v>180000000</v>
      </c>
      <c r="G364" cm="1">
        <f t="array" aca="1" ref="G364" ca="1">INDIRECT("Filmes!G"&amp;(MATCH(A364,Filmes!$A$2:$A$226,0)+1))</f>
        <v>676343174</v>
      </c>
      <c r="H364" cm="1">
        <f t="array" aca="1" ref="H364" ca="1">INDIRECT("Filmes!H"&amp;(MATCH(A364,Filmes!$A$2:$A$226,0)+1))</f>
        <v>496343174</v>
      </c>
      <c r="I364" cm="1">
        <f t="array" aca="1" ref="I364" ca="1">INDIRECT("Filmes!I"&amp;(MATCH(A364,Filmes!$A$2:$A$226,0)+1))</f>
        <v>3.7574620777777779</v>
      </c>
    </row>
    <row r="365" spans="1:9" x14ac:dyDescent="0.3">
      <c r="A365" s="21" t="s">
        <v>119</v>
      </c>
      <c r="B365" cm="1">
        <f t="array" aca="1" ref="B365" ca="1">INDIRECT("Filmes!B"&amp;(MATCH(A365,Filmes!$A$2:$A$226,0)+1))</f>
        <v>2017</v>
      </c>
      <c r="C365" t="str" cm="1">
        <f t="array" aca="1" ref="C365" ca="1">INDIRECT("Filmes!C"&amp;(MATCH(A365,Filmes!$A$2:$A$226,0)+1))</f>
        <v>14</v>
      </c>
      <c r="D365" cm="1">
        <f t="array" aca="1" ref="D365" ca="1">INDIRECT("Filmes!D"&amp;(MATCH(A365,Filmes!$A$2:$A$226,0)+1))</f>
        <v>0.75</v>
      </c>
      <c r="E365" cm="1">
        <f t="array" aca="1" ref="E365" ca="1">INDIRECT("Filmes!E"&amp;(MATCH(A365,Filmes!$A$2:$A$226,0)+1))</f>
        <v>0.73333333333333339</v>
      </c>
      <c r="F365" cm="1">
        <f t="array" aca="1" ref="F365" ca="1">INDIRECT("Filmes!F"&amp;(MATCH(A365,Filmes!$A$2:$A$226,0)+1))</f>
        <v>34000000</v>
      </c>
      <c r="G365" cm="1">
        <f t="array" aca="1" ref="G365" ca="1">INDIRECT("Filmes!G"&amp;(MATCH(A365,Filmes!$A$2:$A$226,0)+1))</f>
        <v>226945087</v>
      </c>
      <c r="H365" cm="1">
        <f t="array" aca="1" ref="H365" ca="1">INDIRECT("Filmes!H"&amp;(MATCH(A365,Filmes!$A$2:$A$226,0)+1))</f>
        <v>192945087</v>
      </c>
      <c r="I365" cm="1">
        <f t="array" aca="1" ref="I365" ca="1">INDIRECT("Filmes!I"&amp;(MATCH(A365,Filmes!$A$2:$A$226,0)+1))</f>
        <v>6.6748554999999996</v>
      </c>
    </row>
    <row r="366" spans="1:9" x14ac:dyDescent="0.3">
      <c r="A366" s="20" t="s">
        <v>195</v>
      </c>
      <c r="B366" cm="1">
        <f t="array" aca="1" ref="B366" ca="1">INDIRECT("Filmes!B"&amp;(MATCH(A366,Filmes!$A$2:$A$226,0)+1))</f>
        <v>1976</v>
      </c>
      <c r="C366" t="str" cm="1">
        <f t="array" aca="1" ref="C366" ca="1">INDIRECT("Filmes!C"&amp;(MATCH(A366,Filmes!$A$2:$A$226,0)+1))</f>
        <v>PG</v>
      </c>
      <c r="D366" cm="1">
        <f t="array" aca="1" ref="D366" ca="1">INDIRECT("Filmes!D"&amp;(MATCH(A366,Filmes!$A$2:$A$226,0)+1))</f>
        <v>0.66</v>
      </c>
      <c r="E366" cm="1">
        <f t="array" aca="1" ref="E366" ca="1">INDIRECT("Filmes!E"&amp;(MATCH(A366,Filmes!$A$2:$A$226,0)+1))</f>
        <v>0.72</v>
      </c>
      <c r="F366" cm="1">
        <f t="array" aca="1" ref="F366" ca="1">INDIRECT("Filmes!F"&amp;(MATCH(A366,Filmes!$A$2:$A$226,0)+1))</f>
        <v>9000000</v>
      </c>
      <c r="G366" cm="1">
        <f t="array" aca="1" ref="G366" ca="1">INDIRECT("Filmes!G"&amp;(MATCH(A366,Filmes!$A$2:$A$226,0)+1))</f>
        <v>25000000</v>
      </c>
      <c r="H366" cm="1">
        <f t="array" aca="1" ref="H366" ca="1">INDIRECT("Filmes!H"&amp;(MATCH(A366,Filmes!$A$2:$A$226,0)+1))</f>
        <v>16000000</v>
      </c>
      <c r="I366" cm="1">
        <f t="array" aca="1" ref="I366" ca="1">INDIRECT("Filmes!I"&amp;(MATCH(A366,Filmes!$A$2:$A$226,0)+1))</f>
        <v>2.7777777777777777</v>
      </c>
    </row>
    <row r="367" spans="1:9" x14ac:dyDescent="0.3">
      <c r="A367" s="21" t="s">
        <v>218</v>
      </c>
      <c r="B367" cm="1">
        <f t="array" aca="1" ref="B367" ca="1">INDIRECT("Filmes!B"&amp;(MATCH(A367,Filmes!$A$2:$A$226,0)+1))</f>
        <v>2024</v>
      </c>
      <c r="C367" t="str" cm="1">
        <f t="array" aca="1" ref="C367" ca="1">INDIRECT("Filmes!C"&amp;(MATCH(A367,Filmes!$A$2:$A$226,0)+1))</f>
        <v>16</v>
      </c>
      <c r="D367" cm="1">
        <f t="array" aca="1" ref="D367" ca="1">INDIRECT("Filmes!D"&amp;(MATCH(A367,Filmes!$A$2:$A$226,0)+1))</f>
        <v>0.71</v>
      </c>
      <c r="E367" cm="1">
        <f t="array" aca="1" ref="E367" ca="1">INDIRECT("Filmes!E"&amp;(MATCH(A367,Filmes!$A$2:$A$226,0)+1))</f>
        <v>0.76500000000000001</v>
      </c>
      <c r="F367" cm="1">
        <f t="array" aca="1" ref="F367" ca="1">INDIRECT("Filmes!F"&amp;(MATCH(A367,Filmes!$A$2:$A$226,0)+1))</f>
        <v>10000000</v>
      </c>
      <c r="G367" cm="1">
        <f t="array" aca="1" ref="G367" ca="1">INDIRECT("Filmes!G"&amp;(MATCH(A367,Filmes!$A$2:$A$226,0)+1))</f>
        <v>34578510</v>
      </c>
      <c r="H367" cm="1">
        <f t="array" aca="1" ref="H367" ca="1">INDIRECT("Filmes!H"&amp;(MATCH(A367,Filmes!$A$2:$A$226,0)+1))</f>
        <v>24578510</v>
      </c>
      <c r="I367" cm="1">
        <f t="array" aca="1" ref="I367" ca="1">INDIRECT("Filmes!I"&amp;(MATCH(A367,Filmes!$A$2:$A$226,0)+1))</f>
        <v>3.4578509999999998</v>
      </c>
    </row>
    <row r="368" spans="1:9" x14ac:dyDescent="0.3">
      <c r="A368" s="20" t="s">
        <v>22</v>
      </c>
      <c r="B368" cm="1">
        <f t="array" aca="1" ref="B368" ca="1">INDIRECT("Filmes!B"&amp;(MATCH(A368,Filmes!$A$2:$A$226,0)+1))</f>
        <v>2024</v>
      </c>
      <c r="C368" t="str" cm="1">
        <f t="array" aca="1" ref="C368" ca="1">INDIRECT("Filmes!C"&amp;(MATCH(A368,Filmes!$A$2:$A$226,0)+1))</f>
        <v>16</v>
      </c>
      <c r="D368" cm="1">
        <f t="array" aca="1" ref="D368" ca="1">INDIRECT("Filmes!D"&amp;(MATCH(A368,Filmes!$A$2:$A$226,0)+1))</f>
        <v>0.76</v>
      </c>
      <c r="E368" cm="1">
        <f t="array" aca="1" ref="E368" ca="1">INDIRECT("Filmes!E"&amp;(MATCH(A368,Filmes!$A$2:$A$226,0)+1))</f>
        <v>0.74285714285714288</v>
      </c>
      <c r="F368" cm="1">
        <f t="array" aca="1" ref="F368" ca="1">INDIRECT("Filmes!F"&amp;(MATCH(A368,Filmes!$A$2:$A$226,0)+1))</f>
        <v>168000000</v>
      </c>
      <c r="G368" cm="1">
        <f t="array" aca="1" ref="G368" ca="1">INDIRECT("Filmes!G"&amp;(MATCH(A368,Filmes!$A$2:$A$226,0)+1))</f>
        <v>160620267</v>
      </c>
      <c r="H368" cm="1">
        <f t="array" aca="1" ref="H368" ca="1">INDIRECT("Filmes!H"&amp;(MATCH(A368,Filmes!$A$2:$A$226,0)+1))</f>
        <v>-7379733</v>
      </c>
      <c r="I368" cm="1">
        <f t="array" aca="1" ref="I368" ca="1">INDIRECT("Filmes!I"&amp;(MATCH(A368,Filmes!$A$2:$A$226,0)+1))</f>
        <v>0.95607301785714283</v>
      </c>
    </row>
    <row r="369" spans="1:9" x14ac:dyDescent="0.3">
      <c r="A369" s="21" t="s">
        <v>14</v>
      </c>
      <c r="B369" cm="1">
        <f t="array" aca="1" ref="B369" ca="1">INDIRECT("Filmes!B"&amp;(MATCH(A369,Filmes!$A$2:$A$226,0)+1))</f>
        <v>2024</v>
      </c>
      <c r="C369" t="str" cm="1">
        <f t="array" aca="1" ref="C369" ca="1">INDIRECT("Filmes!C"&amp;(MATCH(A369,Filmes!$A$2:$A$226,0)+1))</f>
        <v>PG-13</v>
      </c>
      <c r="D369" cm="1">
        <f t="array" aca="1" ref="D369" ca="1">INDIRECT("Filmes!D"&amp;(MATCH(A369,Filmes!$A$2:$A$226,0)+1))</f>
        <v>0.72</v>
      </c>
      <c r="E369" cm="1">
        <f t="array" aca="1" ref="E369" ca="1">INDIRECT("Filmes!E"&amp;(MATCH(A369,Filmes!$A$2:$A$226,0)+1))</f>
        <v>0.83333333333333337</v>
      </c>
      <c r="F369" cm="1">
        <f t="array" aca="1" ref="F369" ca="1">INDIRECT("Filmes!F"&amp;(MATCH(A369,Filmes!$A$2:$A$226,0)+1))</f>
        <v>150000000</v>
      </c>
      <c r="G369" cm="1">
        <f t="array" aca="1" ref="G369" ca="1">INDIRECT("Filmes!G"&amp;(MATCH(A369,Filmes!$A$2:$A$226,0)+1))</f>
        <v>567156493</v>
      </c>
      <c r="H369" cm="1">
        <f t="array" aca="1" ref="H369" ca="1">INDIRECT("Filmes!H"&amp;(MATCH(A369,Filmes!$A$2:$A$226,0)+1))</f>
        <v>417156493</v>
      </c>
      <c r="I369" cm="1">
        <f t="array" aca="1" ref="I369" ca="1">INDIRECT("Filmes!I"&amp;(MATCH(A369,Filmes!$A$2:$A$226,0)+1))</f>
        <v>3.7810432866666668</v>
      </c>
    </row>
    <row r="370" spans="1:9" x14ac:dyDescent="0.3">
      <c r="A370" s="20" t="s">
        <v>28</v>
      </c>
      <c r="B370" cm="1">
        <f t="array" aca="1" ref="B370" ca="1">INDIRECT("Filmes!B"&amp;(MATCH(A370,Filmes!$A$2:$A$226,0)+1))</f>
        <v>2023</v>
      </c>
      <c r="C370" t="str" cm="1">
        <f t="array" aca="1" ref="C370" ca="1">INDIRECT("Filmes!C"&amp;(MATCH(A370,Filmes!$A$2:$A$226,0)+1))</f>
        <v>12</v>
      </c>
      <c r="D370" cm="1">
        <f t="array" aca="1" ref="D370" ca="1">INDIRECT("Filmes!D"&amp;(MATCH(A370,Filmes!$A$2:$A$226,0)+1))</f>
        <v>0.76</v>
      </c>
      <c r="E370" cm="1">
        <f t="array" aca="1" ref="E370" ca="1">INDIRECT("Filmes!E"&amp;(MATCH(A370,Filmes!$A$2:$A$226,0)+1))</f>
        <v>0.8</v>
      </c>
      <c r="F370" cm="1">
        <f t="array" aca="1" ref="F370" ca="1">INDIRECT("Filmes!F"&amp;(MATCH(A370,Filmes!$A$2:$A$226,0)+1))</f>
        <v>15000000</v>
      </c>
      <c r="G370" cm="1">
        <f t="array" aca="1" ref="G370" ca="1">INDIRECT("Filmes!G"&amp;(MATCH(A370,Filmes!$A$2:$A$226,0)+1))</f>
        <v>115857413</v>
      </c>
      <c r="H370" cm="1">
        <f t="array" aca="1" ref="H370" ca="1">INDIRECT("Filmes!H"&amp;(MATCH(A370,Filmes!$A$2:$A$226,0)+1))</f>
        <v>100857413</v>
      </c>
      <c r="I370" cm="1">
        <f t="array" aca="1" ref="I370" ca="1">INDIRECT("Filmes!I"&amp;(MATCH(A370,Filmes!$A$2:$A$226,0)+1))</f>
        <v>7.7238275333333331</v>
      </c>
    </row>
    <row r="371" spans="1:9" x14ac:dyDescent="0.3">
      <c r="A371" s="21" t="s">
        <v>234</v>
      </c>
      <c r="B371" cm="1">
        <f t="array" aca="1" ref="B371" ca="1">INDIRECT("Filmes!B"&amp;(MATCH(A371,Filmes!$A$2:$A$226,0)+1))</f>
        <v>2017</v>
      </c>
      <c r="C371" t="str" cm="1">
        <f t="array" aca="1" ref="C371" ca="1">INDIRECT("Filmes!C"&amp;(MATCH(A371,Filmes!$A$2:$A$226,0)+1))</f>
        <v>12</v>
      </c>
      <c r="D371" cm="1">
        <f t="array" aca="1" ref="D371" ca="1">INDIRECT("Filmes!D"&amp;(MATCH(A371,Filmes!$A$2:$A$226,0)+1))</f>
        <v>0.76</v>
      </c>
      <c r="E371" cm="1">
        <f t="array" aca="1" ref="E371" ca="1">INDIRECT("Filmes!E"&amp;(MATCH(A371,Filmes!$A$2:$A$226,0)+1))</f>
        <v>0.8</v>
      </c>
      <c r="F371" cm="1">
        <f t="array" aca="1" ref="F371" ca="1">INDIRECT("Filmes!F"&amp;(MATCH(A371,Filmes!$A$2:$A$226,0)+1))</f>
        <v>200000000</v>
      </c>
      <c r="G371" cm="1">
        <f t="array" aca="1" ref="G371" ca="1">INDIRECT("Filmes!G"&amp;(MATCH(A371,Filmes!$A$2:$A$226,0)+1))</f>
        <v>863756051</v>
      </c>
      <c r="H371" cm="1">
        <f t="array" aca="1" ref="H371" ca="1">INDIRECT("Filmes!H"&amp;(MATCH(A371,Filmes!$A$2:$A$226,0)+1))</f>
        <v>663756051</v>
      </c>
      <c r="I371" cm="1">
        <f t="array" aca="1" ref="I371" ca="1">INDIRECT("Filmes!I"&amp;(MATCH(A371,Filmes!$A$2:$A$226,0)+1))</f>
        <v>4.3187802550000001</v>
      </c>
    </row>
    <row r="372" spans="1:9" x14ac:dyDescent="0.3">
      <c r="A372" s="20" t="s">
        <v>179</v>
      </c>
      <c r="B372" cm="1">
        <f t="array" aca="1" ref="B372" ca="1">INDIRECT("Filmes!B"&amp;(MATCH(A372,Filmes!$A$2:$A$226,0)+1))</f>
        <v>2023</v>
      </c>
      <c r="C372" t="str" cm="1">
        <f t="array" aca="1" ref="C372" ca="1">INDIRECT("Filmes!C"&amp;(MATCH(A372,Filmes!$A$2:$A$226,0)+1))</f>
        <v>14</v>
      </c>
      <c r="D372" cm="1">
        <f t="array" aca="1" ref="D372" ca="1">INDIRECT("Filmes!D"&amp;(MATCH(A372,Filmes!$A$2:$A$226,0)+1))</f>
        <v>0.8</v>
      </c>
      <c r="E372" cm="1">
        <f t="array" aca="1" ref="E372" ca="1">INDIRECT("Filmes!E"&amp;(MATCH(A372,Filmes!$A$2:$A$226,0)+1))</f>
        <v>0.78</v>
      </c>
      <c r="F372" cm="1">
        <f t="array" aca="1" ref="F372" ca="1">INDIRECT("Filmes!F"&amp;(MATCH(A372,Filmes!$A$2:$A$226,0)+1))</f>
        <v>250000000</v>
      </c>
      <c r="G372" cm="1">
        <f t="array" aca="1" ref="G372" ca="1">INDIRECT("Filmes!G"&amp;(MATCH(A372,Filmes!$A$2:$A$226,0)+1))</f>
        <v>845600000</v>
      </c>
      <c r="H372" cm="1">
        <f t="array" aca="1" ref="H372" ca="1">INDIRECT("Filmes!H"&amp;(MATCH(A372,Filmes!$A$2:$A$226,0)+1))</f>
        <v>595600000</v>
      </c>
      <c r="I372" cm="1">
        <f t="array" aca="1" ref="I372" ca="1">INDIRECT("Filmes!I"&amp;(MATCH(A372,Filmes!$A$2:$A$226,0)+1))</f>
        <v>3.3824000000000001</v>
      </c>
    </row>
    <row r="373" spans="1:9" x14ac:dyDescent="0.3">
      <c r="A373" s="21" t="s">
        <v>16</v>
      </c>
      <c r="B373" cm="1">
        <f t="array" aca="1" ref="B373" ca="1">INDIRECT("Filmes!B"&amp;(MATCH(A373,Filmes!$A$2:$A$226,0)+1))</f>
        <v>2024</v>
      </c>
      <c r="C373" t="str" cm="1">
        <f t="array" aca="1" ref="C373" ca="1">INDIRECT("Filmes!C"&amp;(MATCH(A373,Filmes!$A$2:$A$226,0)+1))</f>
        <v>18</v>
      </c>
      <c r="D373" cm="1">
        <f t="array" aca="1" ref="D373" ca="1">INDIRECT("Filmes!D"&amp;(MATCH(A373,Filmes!$A$2:$A$226,0)+1))</f>
        <v>0.7</v>
      </c>
      <c r="E373" cm="1">
        <f t="array" aca="1" ref="E373" ca="1">INDIRECT("Filmes!E"&amp;(MATCH(A373,Filmes!$A$2:$A$226,0)+1))</f>
        <v>0.75</v>
      </c>
      <c r="F373" cm="1">
        <f t="array" aca="1" ref="F373" ca="1">INDIRECT("Filmes!F"&amp;(MATCH(A373,Filmes!$A$2:$A$226,0)+1))</f>
        <v>50000000</v>
      </c>
      <c r="G373" cm="1">
        <f t="array" aca="1" ref="G373" ca="1">INDIRECT("Filmes!G"&amp;(MATCH(A373,Filmes!$A$2:$A$226,0)+1))</f>
        <v>114097977</v>
      </c>
      <c r="H373" cm="1">
        <f t="array" aca="1" ref="H373" ca="1">INDIRECT("Filmes!H"&amp;(MATCH(A373,Filmes!$A$2:$A$226,0)+1))</f>
        <v>64097977</v>
      </c>
      <c r="I373" cm="1">
        <f t="array" aca="1" ref="I373" ca="1">INDIRECT("Filmes!I"&amp;(MATCH(A373,Filmes!$A$2:$A$226,0)+1))</f>
        <v>2.2819595399999999</v>
      </c>
    </row>
    <row r="374" spans="1:9" x14ac:dyDescent="0.3">
      <c r="A374" s="20" t="s">
        <v>82</v>
      </c>
      <c r="B374" cm="1">
        <f t="array" aca="1" ref="B374" ca="1">INDIRECT("Filmes!B"&amp;(MATCH(A374,Filmes!$A$2:$A$226,0)+1))</f>
        <v>1977</v>
      </c>
      <c r="C374" t="str" cm="1">
        <f t="array" aca="1" ref="C374" ca="1">INDIRECT("Filmes!C"&amp;(MATCH(A374,Filmes!$A$2:$A$226,0)+1))</f>
        <v>10</v>
      </c>
      <c r="D374" cm="1">
        <f t="array" aca="1" ref="D374" ca="1">INDIRECT("Filmes!D"&amp;(MATCH(A374,Filmes!$A$2:$A$226,0)+1))</f>
        <v>0.82</v>
      </c>
      <c r="E374" cm="1">
        <f t="array" aca="1" ref="E374" ca="1">INDIRECT("Filmes!E"&amp;(MATCH(A374,Filmes!$A$2:$A$226,0)+1))</f>
        <v>0.76250000000000007</v>
      </c>
      <c r="F374" cm="1">
        <f t="array" aca="1" ref="F374" ca="1">INDIRECT("Filmes!F"&amp;(MATCH(A374,Filmes!$A$2:$A$226,0)+1))</f>
        <v>11000000</v>
      </c>
      <c r="G374" cm="1">
        <f t="array" aca="1" ref="G374" ca="1">INDIRECT("Filmes!G"&amp;(MATCH(A374,Filmes!$A$2:$A$226,0)+1))</f>
        <v>775398007</v>
      </c>
      <c r="H374" cm="1">
        <f t="array" aca="1" ref="H374" ca="1">INDIRECT("Filmes!H"&amp;(MATCH(A374,Filmes!$A$2:$A$226,0)+1))</f>
        <v>764398007</v>
      </c>
      <c r="I374" cm="1">
        <f t="array" aca="1" ref="I374" ca="1">INDIRECT("Filmes!I"&amp;(MATCH(A374,Filmes!$A$2:$A$226,0)+1))</f>
        <v>70.490727909090907</v>
      </c>
    </row>
    <row r="375" spans="1:9" x14ac:dyDescent="0.3">
      <c r="A375" s="21" t="s">
        <v>162</v>
      </c>
      <c r="B375" cm="1">
        <f t="array" aca="1" ref="B375" ca="1">INDIRECT("Filmes!B"&amp;(MATCH(A375,Filmes!$A$2:$A$226,0)+1))</f>
        <v>2023</v>
      </c>
      <c r="C375" t="str" cm="1">
        <f t="array" aca="1" ref="C375" ca="1">INDIRECT("Filmes!C"&amp;(MATCH(A375,Filmes!$A$2:$A$226,0)+1))</f>
        <v>R</v>
      </c>
      <c r="D375" cm="1">
        <f t="array" aca="1" ref="D375" ca="1">INDIRECT("Filmes!D"&amp;(MATCH(A375,Filmes!$A$2:$A$226,0)+1))</f>
        <v>0.65</v>
      </c>
      <c r="E375" cm="1">
        <f t="array" aca="1" ref="E375" ca="1">INDIRECT("Filmes!E"&amp;(MATCH(A375,Filmes!$A$2:$A$226,0)+1))</f>
        <v>0.73124999999999996</v>
      </c>
      <c r="F375" cm="1">
        <f t="array" aca="1" ref="F375" ca="1">INDIRECT("Filmes!F"&amp;(MATCH(A375,Filmes!$A$2:$A$226,0)+1))</f>
        <v>40000000</v>
      </c>
      <c r="G375" cm="1">
        <f t="array" aca="1" ref="G375" ca="1">INDIRECT("Filmes!G"&amp;(MATCH(A375,Filmes!$A$2:$A$226,0)+1))</f>
        <v>9112817</v>
      </c>
      <c r="H375" cm="1">
        <f t="array" aca="1" ref="H375" ca="1">INDIRECT("Filmes!H"&amp;(MATCH(A375,Filmes!$A$2:$A$226,0)+1))</f>
        <v>-30887183</v>
      </c>
      <c r="I375" cm="1">
        <f t="array" aca="1" ref="I375" ca="1">INDIRECT("Filmes!I"&amp;(MATCH(A375,Filmes!$A$2:$A$226,0)+1))</f>
        <v>0.22782042499999999</v>
      </c>
    </row>
    <row r="376" spans="1:9" x14ac:dyDescent="0.3">
      <c r="A376" s="20" t="s">
        <v>75</v>
      </c>
      <c r="B376" cm="1">
        <f t="array" aca="1" ref="B376" ca="1">INDIRECT("Filmes!B"&amp;(MATCH(A376,Filmes!$A$2:$A$226,0)+1))</f>
        <v>2010</v>
      </c>
      <c r="C376" t="str" cm="1">
        <f t="array" aca="1" ref="C376" ca="1">INDIRECT("Filmes!C"&amp;(MATCH(A376,Filmes!$A$2:$A$226,0)+1))</f>
        <v>12</v>
      </c>
      <c r="D376" cm="1">
        <f t="array" aca="1" ref="D376" ca="1">INDIRECT("Filmes!D"&amp;(MATCH(A376,Filmes!$A$2:$A$226,0)+1))</f>
        <v>0.68</v>
      </c>
      <c r="E376" cm="1">
        <f t="array" aca="1" ref="E376" ca="1">INDIRECT("Filmes!E"&amp;(MATCH(A376,Filmes!$A$2:$A$226,0)+1))</f>
        <v>0.72857142857142854</v>
      </c>
      <c r="F376" cm="1">
        <f t="array" aca="1" ref="F376" ca="1">INDIRECT("Filmes!F"&amp;(MATCH(A376,Filmes!$A$2:$A$226,0)+1))</f>
        <v>200000000</v>
      </c>
      <c r="G376" cm="1">
        <f t="array" aca="1" ref="G376" ca="1">INDIRECT("Filmes!G"&amp;(MATCH(A376,Filmes!$A$2:$A$226,0)+1))</f>
        <v>623933331</v>
      </c>
      <c r="H376" cm="1">
        <f t="array" aca="1" ref="H376" ca="1">INDIRECT("Filmes!H"&amp;(MATCH(A376,Filmes!$A$2:$A$226,0)+1))</f>
        <v>423933331</v>
      </c>
      <c r="I376" cm="1">
        <f t="array" aca="1" ref="I376" ca="1">INDIRECT("Filmes!I"&amp;(MATCH(A376,Filmes!$A$2:$A$226,0)+1))</f>
        <v>3.1196666550000001</v>
      </c>
    </row>
    <row r="377" spans="1:9" x14ac:dyDescent="0.3">
      <c r="A377" s="21" t="s">
        <v>216</v>
      </c>
      <c r="B377" cm="1">
        <f t="array" aca="1" ref="B377" ca="1">INDIRECT("Filmes!B"&amp;(MATCH(A377,Filmes!$A$2:$A$226,0)+1))</f>
        <v>2013</v>
      </c>
      <c r="C377" t="str" cm="1">
        <f t="array" aca="1" ref="C377" ca="1">INDIRECT("Filmes!C"&amp;(MATCH(A377,Filmes!$A$2:$A$226,0)+1))</f>
        <v>12</v>
      </c>
      <c r="D377" cm="1">
        <f t="array" aca="1" ref="D377" ca="1">INDIRECT("Filmes!D"&amp;(MATCH(A377,Filmes!$A$2:$A$226,0)+1))</f>
        <v>0.69</v>
      </c>
      <c r="E377" cm="1">
        <f t="array" aca="1" ref="E377" ca="1">INDIRECT("Filmes!E"&amp;(MATCH(A377,Filmes!$A$2:$A$226,0)+1))</f>
        <v>0.69000000000000006</v>
      </c>
      <c r="F377" cm="1">
        <f t="array" aca="1" ref="F377" ca="1">INDIRECT("Filmes!F"&amp;(MATCH(A377,Filmes!$A$2:$A$226,0)+1))</f>
        <v>200000000</v>
      </c>
      <c r="G377" cm="1">
        <f t="array" aca="1" ref="G377" ca="1">INDIRECT("Filmes!G"&amp;(MATCH(A377,Filmes!$A$2:$A$226,0)+1))</f>
        <v>1215577205</v>
      </c>
      <c r="H377" cm="1">
        <f t="array" aca="1" ref="H377" ca="1">INDIRECT("Filmes!H"&amp;(MATCH(A377,Filmes!$A$2:$A$226,0)+1))</f>
        <v>1015577205</v>
      </c>
      <c r="I377" cm="1">
        <f t="array" aca="1" ref="I377" ca="1">INDIRECT("Filmes!I"&amp;(MATCH(A377,Filmes!$A$2:$A$226,0)+1))</f>
        <v>6.0778860249999997</v>
      </c>
    </row>
    <row r="378" spans="1:9" x14ac:dyDescent="0.3">
      <c r="A378" s="20" t="s">
        <v>84</v>
      </c>
      <c r="B378" cm="1">
        <f t="array" aca="1" ref="B378" ca="1">INDIRECT("Filmes!B"&amp;(MATCH(A378,Filmes!$A$2:$A$226,0)+1))</f>
        <v>2023</v>
      </c>
      <c r="C378" t="str" cm="1">
        <f t="array" aca="1" ref="C378" ca="1">INDIRECT("Filmes!C"&amp;(MATCH(A378,Filmes!$A$2:$A$226,0)+1))</f>
        <v>10</v>
      </c>
      <c r="D378" cm="1">
        <f t="array" aca="1" ref="D378" ca="1">INDIRECT("Filmes!D"&amp;(MATCH(A378,Filmes!$A$2:$A$226,0)+1))</f>
        <v>0.84</v>
      </c>
      <c r="E378" cm="1">
        <f t="array" aca="1" ref="E378" ca="1">INDIRECT("Filmes!E"&amp;(MATCH(A378,Filmes!$A$2:$A$226,0)+1))</f>
        <v>0.69000000000000006</v>
      </c>
      <c r="F378" cm="1">
        <f t="array" aca="1" ref="F378" ca="1">INDIRECT("Filmes!F"&amp;(MATCH(A378,Filmes!$A$2:$A$226,0)+1))</f>
        <v>100000000</v>
      </c>
      <c r="G378" cm="1">
        <f t="array" aca="1" ref="G378" ca="1">INDIRECT("Filmes!G"&amp;(MATCH(A378,Filmes!$A$2:$A$226,0)+1))</f>
        <v>690897910</v>
      </c>
      <c r="H378" cm="1">
        <f t="array" aca="1" ref="H378" ca="1">INDIRECT("Filmes!H"&amp;(MATCH(A378,Filmes!$A$2:$A$226,0)+1))</f>
        <v>590897910</v>
      </c>
      <c r="I378" cm="1">
        <f t="array" aca="1" ref="I378" ca="1">INDIRECT("Filmes!I"&amp;(MATCH(A378,Filmes!$A$2:$A$226,0)+1))</f>
        <v>6.9089790999999998</v>
      </c>
    </row>
    <row r="379" spans="1:9" x14ac:dyDescent="0.3">
      <c r="A379" s="21" t="s">
        <v>137</v>
      </c>
      <c r="B379" cm="1">
        <f t="array" aca="1" ref="B379" ca="1">INDIRECT("Filmes!B"&amp;(MATCH(A379,Filmes!$A$2:$A$226,0)+1))</f>
        <v>2017</v>
      </c>
      <c r="C379" t="str" cm="1">
        <f t="array" aca="1" ref="C379" ca="1">INDIRECT("Filmes!C"&amp;(MATCH(A379,Filmes!$A$2:$A$226,0)+1))</f>
        <v>12</v>
      </c>
      <c r="D379" cm="1">
        <f t="array" aca="1" ref="D379" ca="1">INDIRECT("Filmes!D"&amp;(MATCH(A379,Filmes!$A$2:$A$226,0)+1))</f>
        <v>0.73</v>
      </c>
      <c r="E379" cm="1">
        <f t="array" aca="1" ref="E379" ca="1">INDIRECT("Filmes!E"&amp;(MATCH(A379,Filmes!$A$2:$A$226,0)+1))</f>
        <v>0.81500000000000006</v>
      </c>
      <c r="F379" cm="1">
        <f t="array" aca="1" ref="F379" ca="1">INDIRECT("Filmes!F"&amp;(MATCH(A379,Filmes!$A$2:$A$226,0)+1))</f>
        <v>175000000</v>
      </c>
      <c r="G379" cm="1">
        <f t="array" aca="1" ref="G379" ca="1">INDIRECT("Filmes!G"&amp;(MATCH(A379,Filmes!$A$2:$A$226,0)+1))</f>
        <v>880166924</v>
      </c>
      <c r="H379" cm="1">
        <f t="array" aca="1" ref="H379" ca="1">INDIRECT("Filmes!H"&amp;(MATCH(A379,Filmes!$A$2:$A$226,0)+1))</f>
        <v>705166924</v>
      </c>
      <c r="I379" cm="1">
        <f t="array" aca="1" ref="I379" ca="1">INDIRECT("Filmes!I"&amp;(MATCH(A379,Filmes!$A$2:$A$226,0)+1))</f>
        <v>5.0295252799999997</v>
      </c>
    </row>
    <row r="380" spans="1:9" x14ac:dyDescent="0.3">
      <c r="A380" s="20" t="s">
        <v>89</v>
      </c>
      <c r="B380" cm="1">
        <f t="array" aca="1" ref="B380" ca="1">INDIRECT("Filmes!B"&amp;(MATCH(A380,Filmes!$A$2:$A$226,0)+1))</f>
        <v>2021</v>
      </c>
      <c r="C380" t="str" cm="1">
        <f t="array" aca="1" ref="C380" ca="1">INDIRECT("Filmes!C"&amp;(MATCH(A380,Filmes!$A$2:$A$226,0)+1))</f>
        <v>12</v>
      </c>
      <c r="D380" cm="1">
        <f t="array" aca="1" ref="D380" ca="1">INDIRECT("Filmes!D"&amp;(MATCH(A380,Filmes!$A$2:$A$226,0)+1))</f>
        <v>0.8</v>
      </c>
      <c r="E380" cm="1">
        <f t="array" aca="1" ref="E380" ca="1">INDIRECT("Filmes!E"&amp;(MATCH(A380,Filmes!$A$2:$A$226,0)+1))</f>
        <v>0.8</v>
      </c>
      <c r="F380" cm="1">
        <f t="array" aca="1" ref="F380" ca="1">INDIRECT("Filmes!F"&amp;(MATCH(A380,Filmes!$A$2:$A$226,0)+1))</f>
        <v>200000000</v>
      </c>
      <c r="G380" cm="1">
        <f t="array" aca="1" ref="G380" ca="1">INDIRECT("Filmes!G"&amp;(MATCH(A380,Filmes!$A$2:$A$226,0)+1))</f>
        <v>1921847111</v>
      </c>
      <c r="H380" cm="1">
        <f t="array" aca="1" ref="H380" ca="1">INDIRECT("Filmes!H"&amp;(MATCH(A380,Filmes!$A$2:$A$226,0)+1))</f>
        <v>1721847111</v>
      </c>
      <c r="I380" cm="1">
        <f t="array" aca="1" ref="I380" ca="1">INDIRECT("Filmes!I"&amp;(MATCH(A380,Filmes!$A$2:$A$226,0)+1))</f>
        <v>9.6092355549999997</v>
      </c>
    </row>
    <row r="381" spans="1:9" x14ac:dyDescent="0.3">
      <c r="A381" s="21" t="s">
        <v>127</v>
      </c>
      <c r="B381" cm="1">
        <f t="array" aca="1" ref="B381" ca="1">INDIRECT("Filmes!B"&amp;(MATCH(A381,Filmes!$A$2:$A$226,0)+1))</f>
        <v>2023</v>
      </c>
      <c r="C381" t="str" cm="1">
        <f t="array" aca="1" ref="C381" ca="1">INDIRECT("Filmes!C"&amp;(MATCH(A381,Filmes!$A$2:$A$226,0)+1))</f>
        <v>14</v>
      </c>
      <c r="D381" cm="1">
        <f t="array" aca="1" ref="D381" ca="1">INDIRECT("Filmes!D"&amp;(MATCH(A381,Filmes!$A$2:$A$226,0)+1))</f>
        <v>0.71</v>
      </c>
      <c r="E381" cm="1">
        <f t="array" aca="1" ref="E381" ca="1">INDIRECT("Filmes!E"&amp;(MATCH(A381,Filmes!$A$2:$A$226,0)+1))</f>
        <v>0.7</v>
      </c>
      <c r="F381" cm="1">
        <f t="array" aca="1" ref="F381" ca="1">INDIRECT("Filmes!F"&amp;(MATCH(A381,Filmes!$A$2:$A$226,0)+1))</f>
        <v>100000000</v>
      </c>
      <c r="G381" cm="1">
        <f t="array" aca="1" ref="G381" ca="1">INDIRECT("Filmes!G"&amp;(MATCH(A381,Filmes!$A$2:$A$226,0)+1))</f>
        <v>337371917</v>
      </c>
      <c r="H381" cm="1">
        <f t="array" aca="1" ref="H381" ca="1">INDIRECT("Filmes!H"&amp;(MATCH(A381,Filmes!$A$2:$A$226,0)+1))</f>
        <v>237371917</v>
      </c>
      <c r="I381" cm="1">
        <f t="array" aca="1" ref="I381" ca="1">INDIRECT("Filmes!I"&amp;(MATCH(A381,Filmes!$A$2:$A$226,0)+1))</f>
        <v>3.3737191700000002</v>
      </c>
    </row>
    <row r="382" spans="1:9" x14ac:dyDescent="0.3">
      <c r="A382" s="20" t="s">
        <v>73</v>
      </c>
      <c r="B382" cm="1">
        <f t="array" aca="1" ref="B382" ca="1">INDIRECT("Filmes!B"&amp;(MATCH(A382,Filmes!$A$2:$A$226,0)+1))</f>
        <v>2023</v>
      </c>
      <c r="C382" t="str" cm="1">
        <f t="array" aca="1" ref="C382" ca="1">INDIRECT("Filmes!C"&amp;(MATCH(A382,Filmes!$A$2:$A$226,0)+1))</f>
        <v>16</v>
      </c>
      <c r="D382" cm="1">
        <f t="array" aca="1" ref="D382" ca="1">INDIRECT("Filmes!D"&amp;(MATCH(A382,Filmes!$A$2:$A$226,0)+1))</f>
        <v>0.77</v>
      </c>
      <c r="E382" cm="1">
        <f t="array" aca="1" ref="E382" ca="1">INDIRECT("Filmes!E"&amp;(MATCH(A382,Filmes!$A$2:$A$226,0)+1))</f>
        <v>0.65999999999999992</v>
      </c>
      <c r="F382" cm="1">
        <f t="array" aca="1" ref="F382" ca="1">INDIRECT("Filmes!F"&amp;(MATCH(A382,Filmes!$A$2:$A$226,0)+1))</f>
        <v>90000000</v>
      </c>
      <c r="G382" cm="1">
        <f t="array" aca="1" ref="G382" ca="1">INDIRECT("Filmes!G"&amp;(MATCH(A382,Filmes!$A$2:$A$226,0)+1))</f>
        <v>440157245</v>
      </c>
      <c r="H382" cm="1">
        <f t="array" aca="1" ref="H382" ca="1">INDIRECT("Filmes!H"&amp;(MATCH(A382,Filmes!$A$2:$A$226,0)+1))</f>
        <v>350157245</v>
      </c>
      <c r="I382" cm="1">
        <f t="array" aca="1" ref="I382" ca="1">INDIRECT("Filmes!I"&amp;(MATCH(A382,Filmes!$A$2:$A$226,0)+1))</f>
        <v>4.8906360555555555</v>
      </c>
    </row>
    <row r="383" spans="1:9" x14ac:dyDescent="0.3">
      <c r="A383" s="21" t="s">
        <v>183</v>
      </c>
      <c r="B383" cm="1">
        <f t="array" aca="1" ref="B383" ca="1">INDIRECT("Filmes!B"&amp;(MATCH(A383,Filmes!$A$2:$A$226,0)+1))</f>
        <v>2022</v>
      </c>
      <c r="C383" t="str" cm="1">
        <f t="array" aca="1" ref="C383" ca="1">INDIRECT("Filmes!C"&amp;(MATCH(A383,Filmes!$A$2:$A$226,0)+1))</f>
        <v>12</v>
      </c>
      <c r="D383" cm="1">
        <f t="array" aca="1" ref="D383" ca="1">INDIRECT("Filmes!D"&amp;(MATCH(A383,Filmes!$A$2:$A$226,0)+1))</f>
        <v>0.67</v>
      </c>
      <c r="E383" cm="1">
        <f t="array" aca="1" ref="E383" ca="1">INDIRECT("Filmes!E"&amp;(MATCH(A383,Filmes!$A$2:$A$226,0)+1))</f>
        <v>0.71000000000000008</v>
      </c>
      <c r="F383" cm="1">
        <f t="array" aca="1" ref="F383" ca="1">INDIRECT("Filmes!F"&amp;(MATCH(A383,Filmes!$A$2:$A$226,0)+1))</f>
        <v>165000000</v>
      </c>
      <c r="G383" cm="1">
        <f t="array" aca="1" ref="G383" ca="1">INDIRECT("Filmes!G"&amp;(MATCH(A383,Filmes!$A$2:$A$226,0)+1))</f>
        <v>1001978080</v>
      </c>
      <c r="H383" cm="1">
        <f t="array" aca="1" ref="H383" ca="1">INDIRECT("Filmes!H"&amp;(MATCH(A383,Filmes!$A$2:$A$226,0)+1))</f>
        <v>836978080</v>
      </c>
      <c r="I383" cm="1">
        <f t="array" aca="1" ref="I383" ca="1">INDIRECT("Filmes!I"&amp;(MATCH(A383,Filmes!$A$2:$A$226,0)+1))</f>
        <v>6.0725944242424239</v>
      </c>
    </row>
    <row r="384" spans="1:9" x14ac:dyDescent="0.3">
      <c r="A384" s="20" t="s">
        <v>204</v>
      </c>
      <c r="B384" cm="1">
        <f t="array" aca="1" ref="B384" ca="1">INDIRECT("Filmes!B"&amp;(MATCH(A384,Filmes!$A$2:$A$226,0)+1))</f>
        <v>2018</v>
      </c>
      <c r="C384" t="str" cm="1">
        <f t="array" aca="1" ref="C384" ca="1">INDIRECT("Filmes!C"&amp;(MATCH(A384,Filmes!$A$2:$A$226,0)+1))</f>
        <v>12</v>
      </c>
      <c r="D384" cm="1">
        <f t="array" aca="1" ref="D384" ca="1">INDIRECT("Filmes!D"&amp;(MATCH(A384,Filmes!$A$2:$A$226,0)+1))</f>
        <v>0.65</v>
      </c>
      <c r="E384" cm="1">
        <f t="array" aca="1" ref="E384" ca="1">INDIRECT("Filmes!E"&amp;(MATCH(A384,Filmes!$A$2:$A$226,0)+1))</f>
        <v>0.6</v>
      </c>
      <c r="F384" cm="1">
        <f t="array" aca="1" ref="F384" ca="1">INDIRECT("Filmes!F"&amp;(MATCH(A384,Filmes!$A$2:$A$226,0)+1))</f>
        <v>170000000</v>
      </c>
      <c r="G384" cm="1">
        <f t="array" aca="1" ref="G384" ca="1">INDIRECT("Filmes!G"&amp;(MATCH(A384,Filmes!$A$2:$A$226,0)+1))</f>
        <v>1310466296</v>
      </c>
      <c r="H384" cm="1">
        <f t="array" aca="1" ref="H384" ca="1">INDIRECT("Filmes!H"&amp;(MATCH(A384,Filmes!$A$2:$A$226,0)+1))</f>
        <v>1140466296</v>
      </c>
      <c r="I384" cm="1">
        <f t="array" aca="1" ref="I384" ca="1">INDIRECT("Filmes!I"&amp;(MATCH(A384,Filmes!$A$2:$A$226,0)+1))</f>
        <v>7.708625270588235</v>
      </c>
    </row>
    <row r="385" spans="1:9" x14ac:dyDescent="0.3">
      <c r="A385" s="21" t="s">
        <v>18</v>
      </c>
      <c r="B385" cm="1">
        <f t="array" aca="1" ref="B385" ca="1">INDIRECT("Filmes!B"&amp;(MATCH(A385,Filmes!$A$2:$A$226,0)+1))</f>
        <v>2024</v>
      </c>
      <c r="C385" t="str" cm="1">
        <f t="array" aca="1" ref="C385" ca="1">INDIRECT("Filmes!C"&amp;(MATCH(A385,Filmes!$A$2:$A$226,0)+1))</f>
        <v>L</v>
      </c>
      <c r="D385" cm="1">
        <f t="array" aca="1" ref="D385" ca="1">INDIRECT("Filmes!D"&amp;(MATCH(A385,Filmes!$A$2:$A$226,0)+1))</f>
        <v>0.71</v>
      </c>
      <c r="E385" cm="1">
        <f t="array" aca="1" ref="E385" ca="1">INDIRECT("Filmes!E"&amp;(MATCH(A385,Filmes!$A$2:$A$226,0)+1))</f>
        <v>0.65</v>
      </c>
      <c r="F385" cm="1">
        <f t="array" aca="1" ref="F385" ca="1">INDIRECT("Filmes!F"&amp;(MATCH(A385,Filmes!$A$2:$A$226,0)+1))</f>
        <v>80000000</v>
      </c>
      <c r="G385" cm="1">
        <f t="array" aca="1" ref="G385" ca="1">INDIRECT("Filmes!G"&amp;(MATCH(A385,Filmes!$A$2:$A$226,0)+1))</f>
        <v>543900620</v>
      </c>
      <c r="H385" cm="1">
        <f t="array" aca="1" ref="H385" ca="1">INDIRECT("Filmes!H"&amp;(MATCH(A385,Filmes!$A$2:$A$226,0)+1))</f>
        <v>463900620</v>
      </c>
      <c r="I385" cm="1">
        <f t="array" aca="1" ref="I385" ca="1">INDIRECT("Filmes!I"&amp;(MATCH(A385,Filmes!$A$2:$A$226,0)+1))</f>
        <v>6.79875775</v>
      </c>
    </row>
    <row r="386" spans="1:9" x14ac:dyDescent="0.3">
      <c r="A386" s="20" t="s">
        <v>153</v>
      </c>
      <c r="B386" cm="1">
        <f t="array" aca="1" ref="B386" ca="1">INDIRECT("Filmes!B"&amp;(MATCH(A386,Filmes!$A$2:$A$226,0)+1))</f>
        <v>2017</v>
      </c>
      <c r="C386" t="str" cm="1">
        <f t="array" aca="1" ref="C386" ca="1">INDIRECT("Filmes!C"&amp;(MATCH(A386,Filmes!$A$2:$A$226,0)+1))</f>
        <v>12</v>
      </c>
      <c r="D386" cm="1">
        <f t="array" aca="1" ref="D386" ca="1">INDIRECT("Filmes!D"&amp;(MATCH(A386,Filmes!$A$2:$A$226,0)+1))</f>
        <v>0.61</v>
      </c>
      <c r="E386" cm="1">
        <f t="array" aca="1" ref="E386" ca="1">INDIRECT("Filmes!E"&amp;(MATCH(A386,Filmes!$A$2:$A$226,0)+1))</f>
        <v>0.77</v>
      </c>
      <c r="F386" cm="1">
        <f t="array" aca="1" ref="F386" ca="1">INDIRECT("Filmes!F"&amp;(MATCH(A386,Filmes!$A$2:$A$226,0)+1))</f>
        <v>300000000</v>
      </c>
      <c r="G386" cm="1">
        <f t="array" aca="1" ref="G386" ca="1">INDIRECT("Filmes!G"&amp;(MATCH(A386,Filmes!$A$2:$A$226,0)+1))</f>
        <v>661326987</v>
      </c>
      <c r="H386" cm="1">
        <f t="array" aca="1" ref="H386" ca="1">INDIRECT("Filmes!H"&amp;(MATCH(A386,Filmes!$A$2:$A$226,0)+1))</f>
        <v>361326987</v>
      </c>
      <c r="I386" cm="1">
        <f t="array" aca="1" ref="I386" ca="1">INDIRECT("Filmes!I"&amp;(MATCH(A386,Filmes!$A$2:$A$226,0)+1))</f>
        <v>2.2044232899999998</v>
      </c>
    </row>
    <row r="387" spans="1:9" x14ac:dyDescent="0.3">
      <c r="A387" s="21" t="s">
        <v>69</v>
      </c>
      <c r="B387" cm="1">
        <f t="array" aca="1" ref="B387" ca="1">INDIRECT("Filmes!B"&amp;(MATCH(A387,Filmes!$A$2:$A$226,0)+1))</f>
        <v>2017</v>
      </c>
      <c r="C387" t="str" cm="1">
        <f t="array" aca="1" ref="C387" ca="1">INDIRECT("Filmes!C"&amp;(MATCH(A387,Filmes!$A$2:$A$226,0)+1))</f>
        <v>16</v>
      </c>
      <c r="D387" cm="1">
        <f t="array" aca="1" ref="D387" ca="1">INDIRECT("Filmes!D"&amp;(MATCH(A387,Filmes!$A$2:$A$226,0)+1))</f>
        <v>0.78</v>
      </c>
      <c r="E387" cm="1">
        <f t="array" aca="1" ref="E387" ca="1">INDIRECT("Filmes!E"&amp;(MATCH(A387,Filmes!$A$2:$A$226,0)+1))</f>
        <v>0.8</v>
      </c>
      <c r="F387" cm="1">
        <f t="array" aca="1" ref="F387" ca="1">INDIRECT("Filmes!F"&amp;(MATCH(A387,Filmes!$A$2:$A$226,0)+1))</f>
        <v>97000000</v>
      </c>
      <c r="G387" cm="1">
        <f t="array" aca="1" ref="G387" ca="1">INDIRECT("Filmes!G"&amp;(MATCH(A387,Filmes!$A$2:$A$226,0)+1))</f>
        <v>619021436</v>
      </c>
      <c r="H387" cm="1">
        <f t="array" aca="1" ref="H387" ca="1">INDIRECT("Filmes!H"&amp;(MATCH(A387,Filmes!$A$2:$A$226,0)+1))</f>
        <v>522021436</v>
      </c>
      <c r="I387" cm="1">
        <f t="array" aca="1" ref="I387" ca="1">INDIRECT("Filmes!I"&amp;(MATCH(A387,Filmes!$A$2:$A$226,0)+1))</f>
        <v>6.3816642886597936</v>
      </c>
    </row>
    <row r="388" spans="1:9" x14ac:dyDescent="0.3">
      <c r="A388" s="20" t="s">
        <v>149</v>
      </c>
      <c r="B388" cm="1">
        <f t="array" aca="1" ref="B388" ca="1">INDIRECT("Filmes!B"&amp;(MATCH(A388,Filmes!$A$2:$A$226,0)+1))</f>
        <v>2017</v>
      </c>
      <c r="C388" t="str" cm="1">
        <f t="array" aca="1" ref="C388" ca="1">INDIRECT("Filmes!C"&amp;(MATCH(A388,Filmes!$A$2:$A$226,0)+1))</f>
        <v>12</v>
      </c>
      <c r="D388" cm="1">
        <f t="array" aca="1" ref="D388" ca="1">INDIRECT("Filmes!D"&amp;(MATCH(A388,Filmes!$A$2:$A$226,0)+1))</f>
        <v>0.67</v>
      </c>
      <c r="E388" cm="1">
        <f t="array" aca="1" ref="E388" ca="1">INDIRECT("Filmes!E"&amp;(MATCH(A388,Filmes!$A$2:$A$226,0)+1))</f>
        <v>0.9</v>
      </c>
      <c r="F388" cm="1">
        <f t="array" aca="1" ref="F388" ca="1">INDIRECT("Filmes!F"&amp;(MATCH(A388,Filmes!$A$2:$A$226,0)+1))</f>
        <v>29000000</v>
      </c>
      <c r="G388" cm="1">
        <f t="array" aca="1" ref="G388" ca="1">INDIRECT("Filmes!G"&amp;(MATCH(A388,Filmes!$A$2:$A$226,0)+1))</f>
        <v>48453605</v>
      </c>
      <c r="H388" cm="1">
        <f t="array" aca="1" ref="H388" ca="1">INDIRECT("Filmes!H"&amp;(MATCH(A388,Filmes!$A$2:$A$226,0)+1))</f>
        <v>19453605</v>
      </c>
      <c r="I388" cm="1">
        <f t="array" aca="1" ref="I388" ca="1">INDIRECT("Filmes!I"&amp;(MATCH(A388,Filmes!$A$2:$A$226,0)+1))</f>
        <v>1.6708139655172414</v>
      </c>
    </row>
    <row r="389" spans="1:9" x14ac:dyDescent="0.3">
      <c r="A389" s="21" t="s">
        <v>108</v>
      </c>
      <c r="B389" cm="1">
        <f t="array" aca="1" ref="B389" ca="1">INDIRECT("Filmes!B"&amp;(MATCH(A389,Filmes!$A$2:$A$226,0)+1))</f>
        <v>2015</v>
      </c>
      <c r="C389" t="str" cm="1">
        <f t="array" aca="1" ref="C389" ca="1">INDIRECT("Filmes!C"&amp;(MATCH(A389,Filmes!$A$2:$A$226,0)+1))</f>
        <v>16</v>
      </c>
      <c r="D389" cm="1">
        <f t="array" aca="1" ref="D389" ca="1">INDIRECT("Filmes!D"&amp;(MATCH(A389,Filmes!$A$2:$A$226,0)+1))</f>
        <v>0.76</v>
      </c>
      <c r="E389" cm="1">
        <f t="array" aca="1" ref="E389" ca="1">INDIRECT("Filmes!E"&amp;(MATCH(A389,Filmes!$A$2:$A$226,0)+1))</f>
        <v>0.76500000000000001</v>
      </c>
      <c r="F389" cm="1">
        <f t="array" aca="1" ref="F389" ca="1">INDIRECT("Filmes!F"&amp;(MATCH(A389,Filmes!$A$2:$A$226,0)+1))</f>
        <v>150000000</v>
      </c>
      <c r="G389" cm="1">
        <f t="array" aca="1" ref="G389" ca="1">INDIRECT("Filmes!G"&amp;(MATCH(A389,Filmes!$A$2:$A$226,0)+1))</f>
        <v>378858340</v>
      </c>
      <c r="H389" cm="1">
        <f t="array" aca="1" ref="H389" ca="1">INDIRECT("Filmes!H"&amp;(MATCH(A389,Filmes!$A$2:$A$226,0)+1))</f>
        <v>228858340</v>
      </c>
      <c r="I389" cm="1">
        <f t="array" aca="1" ref="I389" ca="1">INDIRECT("Filmes!I"&amp;(MATCH(A389,Filmes!$A$2:$A$226,0)+1))</f>
        <v>2.5257222666666665</v>
      </c>
    </row>
    <row r="390" spans="1:9" x14ac:dyDescent="0.3">
      <c r="A390" s="20" t="s">
        <v>38</v>
      </c>
      <c r="B390" cm="1">
        <f t="array" aca="1" ref="B390" ca="1">INDIRECT("Filmes!B"&amp;(MATCH(A390,Filmes!$A$2:$A$226,0)+1))</f>
        <v>2024</v>
      </c>
      <c r="C390" t="str" cm="1">
        <f t="array" aca="1" ref="C390" ca="1">INDIRECT("Filmes!C"&amp;(MATCH(A390,Filmes!$A$2:$A$226,0)+1))</f>
        <v>14</v>
      </c>
      <c r="D390" cm="1">
        <f t="array" aca="1" ref="D390" ca="1">INDIRECT("Filmes!D"&amp;(MATCH(A390,Filmes!$A$2:$A$226,0)+1))</f>
        <v>0.56000000000000005</v>
      </c>
      <c r="E390" cm="1">
        <f t="array" aca="1" ref="E390" ca="1">INDIRECT("Filmes!E"&amp;(MATCH(A390,Filmes!$A$2:$A$226,0)+1))</f>
        <v>0.78333333333333344</v>
      </c>
      <c r="F390" cm="1">
        <f t="array" aca="1" ref="F390" ca="1">INDIRECT("Filmes!F"&amp;(MATCH(A390,Filmes!$A$2:$A$226,0)+1))</f>
        <v>80000000</v>
      </c>
      <c r="G390" cm="1">
        <f t="array" aca="1" ref="G390" ca="1">INDIRECT("Filmes!G"&amp;(MATCH(A390,Filmes!$A$2:$A$226,0)+1))</f>
        <v>100298817</v>
      </c>
      <c r="H390" cm="1">
        <f t="array" aca="1" ref="H390" ca="1">INDIRECT("Filmes!H"&amp;(MATCH(A390,Filmes!$A$2:$A$226,0)+1))</f>
        <v>20298817</v>
      </c>
      <c r="I390" cm="1">
        <f t="array" aca="1" ref="I390" ca="1">INDIRECT("Filmes!I"&amp;(MATCH(A390,Filmes!$A$2:$A$226,0)+1))</f>
        <v>1.2537352125000001</v>
      </c>
    </row>
    <row r="391" spans="1:9" x14ac:dyDescent="0.3">
      <c r="A391" s="21" t="s">
        <v>54</v>
      </c>
      <c r="B391" cm="1">
        <f t="array" aca="1" ref="B391" ca="1">INDIRECT("Filmes!B"&amp;(MATCH(A391,Filmes!$A$2:$A$226,0)+1))</f>
        <v>1999</v>
      </c>
      <c r="C391" t="str" cm="1">
        <f t="array" aca="1" ref="C391" ca="1">INDIRECT("Filmes!C"&amp;(MATCH(A391,Filmes!$A$2:$A$226,0)+1))</f>
        <v>12</v>
      </c>
      <c r="D391" cm="1">
        <f t="array" aca="1" ref="D391" ca="1">INDIRECT("Filmes!D"&amp;(MATCH(A391,Filmes!$A$2:$A$226,0)+1))</f>
        <v>0.82</v>
      </c>
      <c r="E391" cm="1">
        <f t="array" aca="1" ref="E391" ca="1">INDIRECT("Filmes!E"&amp;(MATCH(A391,Filmes!$A$2:$A$226,0)+1))</f>
        <v>0.78</v>
      </c>
      <c r="F391" cm="1">
        <f t="array" aca="1" ref="F391" ca="1">INDIRECT("Filmes!F"&amp;(MATCH(A391,Filmes!$A$2:$A$226,0)+1))</f>
        <v>63000000</v>
      </c>
      <c r="G391" cm="1">
        <f t="array" aca="1" ref="G391" ca="1">INDIRECT("Filmes!G"&amp;(MATCH(A391,Filmes!$A$2:$A$226,0)+1))</f>
        <v>463517383</v>
      </c>
      <c r="H391" cm="1">
        <f t="array" aca="1" ref="H391" ca="1">INDIRECT("Filmes!H"&amp;(MATCH(A391,Filmes!$A$2:$A$226,0)+1))</f>
        <v>400517383</v>
      </c>
      <c r="I391" cm="1">
        <f t="array" aca="1" ref="I391" ca="1">INDIRECT("Filmes!I"&amp;(MATCH(A391,Filmes!$A$2:$A$226,0)+1))</f>
        <v>7.3574187777777782</v>
      </c>
    </row>
    <row r="392" spans="1:9" x14ac:dyDescent="0.3">
      <c r="A392" s="20" t="s">
        <v>102</v>
      </c>
      <c r="B392" cm="1">
        <f t="array" aca="1" ref="B392" ca="1">INDIRECT("Filmes!B"&amp;(MATCH(A392,Filmes!$A$2:$A$226,0)+1))</f>
        <v>2014</v>
      </c>
      <c r="C392" t="str" cm="1">
        <f t="array" aca="1" ref="C392" ca="1">INDIRECT("Filmes!C"&amp;(MATCH(A392,Filmes!$A$2:$A$226,0)+1))</f>
        <v>14</v>
      </c>
      <c r="D392" cm="1">
        <f t="array" aca="1" ref="D392" ca="1">INDIRECT("Filmes!D"&amp;(MATCH(A392,Filmes!$A$2:$A$226,0)+1))</f>
        <v>0.72</v>
      </c>
      <c r="E392" cm="1">
        <f t="array" aca="1" ref="E392" ca="1">INDIRECT("Filmes!E"&amp;(MATCH(A392,Filmes!$A$2:$A$226,0)+1))</f>
        <v>0.78</v>
      </c>
      <c r="F392" cm="1">
        <f t="array" aca="1" ref="F392" ca="1">INDIRECT("Filmes!F"&amp;(MATCH(A392,Filmes!$A$2:$A$226,0)+1))</f>
        <v>34000000</v>
      </c>
      <c r="G392" cm="1">
        <f t="array" aca="1" ref="G392" ca="1">INDIRECT("Filmes!G"&amp;(MATCH(A392,Filmes!$A$2:$A$226,0)+1))</f>
        <v>348319861</v>
      </c>
      <c r="H392" cm="1">
        <f t="array" aca="1" ref="H392" ca="1">INDIRECT("Filmes!H"&amp;(MATCH(A392,Filmes!$A$2:$A$226,0)+1))</f>
        <v>314319861</v>
      </c>
      <c r="I392" cm="1">
        <f t="array" aca="1" ref="I392" ca="1">INDIRECT("Filmes!I"&amp;(MATCH(A392,Filmes!$A$2:$A$226,0)+1))</f>
        <v>10.244701794117647</v>
      </c>
    </row>
    <row r="393" spans="1:9" x14ac:dyDescent="0.3">
      <c r="A393" s="21" t="s">
        <v>114</v>
      </c>
      <c r="B393" cm="1">
        <f t="array" aca="1" ref="B393" ca="1">INDIRECT("Filmes!B"&amp;(MATCH(A393,Filmes!$A$2:$A$226,0)+1))</f>
        <v>2023</v>
      </c>
      <c r="C393" t="str" cm="1">
        <f t="array" aca="1" ref="C393" ca="1">INDIRECT("Filmes!C"&amp;(MATCH(A393,Filmes!$A$2:$A$226,0)+1))</f>
        <v>14</v>
      </c>
      <c r="D393" cm="1">
        <f t="array" aca="1" ref="D393" ca="1">INDIRECT("Filmes!D"&amp;(MATCH(A393,Filmes!$A$2:$A$226,0)+1))</f>
        <v>0.66</v>
      </c>
      <c r="E393" cm="1">
        <f t="array" aca="1" ref="E393" ca="1">INDIRECT("Filmes!E"&amp;(MATCH(A393,Filmes!$A$2:$A$226,0)+1))</f>
        <v>0.82499999999999996</v>
      </c>
      <c r="F393" cm="1">
        <f t="array" aca="1" ref="F393" ca="1">INDIRECT("Filmes!F"&amp;(MATCH(A393,Filmes!$A$2:$A$226,0)+1))</f>
        <v>129000000</v>
      </c>
      <c r="G393" cm="1">
        <f t="array" aca="1" ref="G393" ca="1">INDIRECT("Filmes!G"&amp;(MATCH(A393,Filmes!$A$2:$A$226,0)+1))</f>
        <v>384056482</v>
      </c>
      <c r="H393" cm="1">
        <f t="array" aca="1" ref="H393" ca="1">INDIRECT("Filmes!H"&amp;(MATCH(A393,Filmes!$A$2:$A$226,0)+1))</f>
        <v>255056482</v>
      </c>
      <c r="I393" cm="1">
        <f t="array" aca="1" ref="I393" ca="1">INDIRECT("Filmes!I"&amp;(MATCH(A393,Filmes!$A$2:$A$226,0)+1))</f>
        <v>2.9771820310077519</v>
      </c>
    </row>
    <row r="394" spans="1:9" x14ac:dyDescent="0.3">
      <c r="A394" s="20" t="s">
        <v>235</v>
      </c>
      <c r="B394" cm="1">
        <f t="array" aca="1" ref="B394" ca="1">INDIRECT("Filmes!B"&amp;(MATCH(A394,Filmes!$A$2:$A$226,0)+1))</f>
        <v>2017</v>
      </c>
      <c r="C394" t="str" cm="1">
        <f t="array" aca="1" ref="C394" ca="1">INDIRECT("Filmes!C"&amp;(MATCH(A394,Filmes!$A$2:$A$226,0)+1))</f>
        <v>L</v>
      </c>
      <c r="D394" cm="1">
        <f t="array" aca="1" ref="D394" ca="1">INDIRECT("Filmes!D"&amp;(MATCH(A394,Filmes!$A$2:$A$226,0)+1))</f>
        <v>0.65</v>
      </c>
      <c r="E394" cm="1">
        <f t="array" aca="1" ref="E394" ca="1">INDIRECT("Filmes!E"&amp;(MATCH(A394,Filmes!$A$2:$A$226,0)+1))</f>
        <v>0.73333333333333339</v>
      </c>
      <c r="F394" cm="1">
        <f t="array" aca="1" ref="F394" ca="1">INDIRECT("Filmes!F"&amp;(MATCH(A394,Filmes!$A$2:$A$226,0)+1))</f>
        <v>80000000</v>
      </c>
      <c r="G394" cm="1">
        <f t="array" aca="1" ref="G394" ca="1">INDIRECT("Filmes!G"&amp;(MATCH(A394,Filmes!$A$2:$A$226,0)+1))</f>
        <v>1034800131</v>
      </c>
      <c r="H394" cm="1">
        <f t="array" aca="1" ref="H394" ca="1">INDIRECT("Filmes!H"&amp;(MATCH(A394,Filmes!$A$2:$A$226,0)+1))</f>
        <v>954800131</v>
      </c>
      <c r="I394" cm="1">
        <f t="array" aca="1" ref="I394" ca="1">INDIRECT("Filmes!I"&amp;(MATCH(A394,Filmes!$A$2:$A$226,0)+1))</f>
        <v>12.935001637499999</v>
      </c>
    </row>
    <row r="395" spans="1:9" x14ac:dyDescent="0.3">
      <c r="A395" s="21" t="s">
        <v>106</v>
      </c>
      <c r="B395" cm="1">
        <f t="array" aca="1" ref="B395" ca="1">INDIRECT("Filmes!B"&amp;(MATCH(A395,Filmes!$A$2:$A$226,0)+1))</f>
        <v>2023</v>
      </c>
      <c r="C395" t="str" cm="1">
        <f t="array" aca="1" ref="C395" ca="1">INDIRECT("Filmes!C"&amp;(MATCH(A395,Filmes!$A$2:$A$226,0)+1))</f>
        <v>12</v>
      </c>
      <c r="D395" cm="1">
        <f t="array" aca="1" ref="D395" ca="1">INDIRECT("Filmes!D"&amp;(MATCH(A395,Filmes!$A$2:$A$226,0)+1))</f>
        <v>0.76</v>
      </c>
      <c r="E395" cm="1">
        <f t="array" aca="1" ref="E395" ca="1">INDIRECT("Filmes!E"&amp;(MATCH(A395,Filmes!$A$2:$A$226,0)+1))</f>
        <v>0.85</v>
      </c>
      <c r="F395" cm="1">
        <f t="array" aca="1" ref="F395" ca="1">INDIRECT("Filmes!F"&amp;(MATCH(A395,Filmes!$A$2:$A$226,0)+1))</f>
        <v>291000000</v>
      </c>
      <c r="G395" cm="1">
        <f t="array" aca="1" ref="G395" ca="1">INDIRECT("Filmes!G"&amp;(MATCH(A395,Filmes!$A$2:$A$226,0)+1))</f>
        <v>567500000</v>
      </c>
      <c r="H395" cm="1">
        <f t="array" aca="1" ref="H395" ca="1">INDIRECT("Filmes!H"&amp;(MATCH(A395,Filmes!$A$2:$A$226,0)+1))</f>
        <v>276500000</v>
      </c>
      <c r="I395" cm="1">
        <f t="array" aca="1" ref="I395" ca="1">INDIRECT("Filmes!I"&amp;(MATCH(A395,Filmes!$A$2:$A$226,0)+1))</f>
        <v>1.9501718213058419</v>
      </c>
    </row>
    <row r="396" spans="1:9" x14ac:dyDescent="0.3">
      <c r="A396" s="20" t="s">
        <v>155</v>
      </c>
      <c r="B396" cm="1">
        <f t="array" aca="1" ref="B396" ca="1">INDIRECT("Filmes!B"&amp;(MATCH(A396,Filmes!$A$2:$A$226,0)+1))</f>
        <v>2018</v>
      </c>
      <c r="C396" t="str" cm="1">
        <f t="array" aca="1" ref="C396" ca="1">INDIRECT("Filmes!C"&amp;(MATCH(A396,Filmes!$A$2:$A$226,0)+1))</f>
        <v>14</v>
      </c>
      <c r="D396" cm="1">
        <f t="array" aca="1" ref="D396" ca="1">INDIRECT("Filmes!D"&amp;(MATCH(A396,Filmes!$A$2:$A$226,0)+1))</f>
        <v>0.74</v>
      </c>
      <c r="E396" cm="1">
        <f t="array" aca="1" ref="E396" ca="1">INDIRECT("Filmes!E"&amp;(MATCH(A396,Filmes!$A$2:$A$226,0)+1))</f>
        <v>0.72</v>
      </c>
      <c r="F396" cm="1">
        <f t="array" aca="1" ref="F396" ca="1">INDIRECT("Filmes!F"&amp;(MATCH(A396,Filmes!$A$2:$A$226,0)+1))</f>
        <v>178000000</v>
      </c>
      <c r="G396" cm="1">
        <f t="array" aca="1" ref="G396" ca="1">INDIRECT("Filmes!G"&amp;(MATCH(A396,Filmes!$A$2:$A$226,0)+1))</f>
        <v>791700000</v>
      </c>
      <c r="H396" cm="1">
        <f t="array" aca="1" ref="H396" ca="1">INDIRECT("Filmes!H"&amp;(MATCH(A396,Filmes!$A$2:$A$226,0)+1))</f>
        <v>613700000</v>
      </c>
      <c r="I396" cm="1">
        <f t="array" aca="1" ref="I396" ca="1">INDIRECT("Filmes!I"&amp;(MATCH(A396,Filmes!$A$2:$A$226,0)+1))</f>
        <v>4.4477528089887644</v>
      </c>
    </row>
    <row r="397" spans="1:9" x14ac:dyDescent="0.3">
      <c r="A397" s="21" t="s">
        <v>111</v>
      </c>
      <c r="B397" cm="1">
        <f t="array" aca="1" ref="B397" ca="1">INDIRECT("Filmes!B"&amp;(MATCH(A397,Filmes!$A$2:$A$226,0)+1))</f>
        <v>2022</v>
      </c>
      <c r="C397" t="str" cm="1">
        <f t="array" aca="1" ref="C397" ca="1">INDIRECT("Filmes!C"&amp;(MATCH(A397,Filmes!$A$2:$A$226,0)+1))</f>
        <v>14</v>
      </c>
      <c r="D397" cm="1">
        <f t="array" aca="1" ref="D397" ca="1">INDIRECT("Filmes!D"&amp;(MATCH(A397,Filmes!$A$2:$A$226,0)+1))</f>
        <v>0.6</v>
      </c>
      <c r="E397" cm="1">
        <f t="array" aca="1" ref="E397" ca="1">INDIRECT("Filmes!E"&amp;(MATCH(A397,Filmes!$A$2:$A$226,0)+1))</f>
        <v>0.77</v>
      </c>
      <c r="F397" cm="1">
        <f t="array" aca="1" ref="F397" ca="1">INDIRECT("Filmes!F"&amp;(MATCH(A397,Filmes!$A$2:$A$226,0)+1))</f>
        <v>75000000</v>
      </c>
      <c r="G397" cm="1">
        <f t="array" aca="1" ref="G397" ca="1">INDIRECT("Filmes!G"&amp;(MATCH(A397,Filmes!$A$2:$A$226,0)+1))</f>
        <v>167635712</v>
      </c>
      <c r="H397" cm="1">
        <f t="array" aca="1" ref="H397" ca="1">INDIRECT("Filmes!H"&amp;(MATCH(A397,Filmes!$A$2:$A$226,0)+1))</f>
        <v>92635712</v>
      </c>
      <c r="I397" cm="1">
        <f t="array" aca="1" ref="I397" ca="1">INDIRECT("Filmes!I"&amp;(MATCH(A397,Filmes!$A$2:$A$226,0)+1))</f>
        <v>2.2351428266666669</v>
      </c>
    </row>
    <row r="398" spans="1:9" x14ac:dyDescent="0.3">
      <c r="A398" s="20" t="s">
        <v>50</v>
      </c>
      <c r="B398" cm="1">
        <f t="array" aca="1" ref="B398" ca="1">INDIRECT("Filmes!B"&amp;(MATCH(A398,Filmes!$A$2:$A$226,0)+1))</f>
        <v>2017</v>
      </c>
      <c r="C398" t="str" cm="1">
        <f t="array" aca="1" ref="C398" ca="1">INDIRECT("Filmes!C"&amp;(MATCH(A398,Filmes!$A$2:$A$226,0)+1))</f>
        <v>12</v>
      </c>
      <c r="D398" cm="1">
        <f t="array" aca="1" ref="D398" ca="1">INDIRECT("Filmes!D"&amp;(MATCH(A398,Filmes!$A$2:$A$226,0)+1))</f>
        <v>0.72</v>
      </c>
      <c r="E398" cm="1">
        <f t="array" aca="1" ref="E398" ca="1">INDIRECT("Filmes!E"&amp;(MATCH(A398,Filmes!$A$2:$A$226,0)+1))</f>
        <v>0.84000000000000008</v>
      </c>
      <c r="F398" cm="1">
        <f t="array" aca="1" ref="F398" ca="1">INDIRECT("Filmes!F"&amp;(MATCH(A398,Filmes!$A$2:$A$226,0)+1))</f>
        <v>149000000</v>
      </c>
      <c r="G398" cm="1">
        <f t="array" aca="1" ref="G398" ca="1">INDIRECT("Filmes!G"&amp;(MATCH(A398,Filmes!$A$2:$A$226,0)+1))</f>
        <v>823970682</v>
      </c>
      <c r="H398" cm="1">
        <f t="array" aca="1" ref="H398" ca="1">INDIRECT("Filmes!H"&amp;(MATCH(A398,Filmes!$A$2:$A$226,0)+1))</f>
        <v>674970682</v>
      </c>
      <c r="I398" cm="1">
        <f t="array" aca="1" ref="I398" ca="1">INDIRECT("Filmes!I"&amp;(MATCH(A398,Filmes!$A$2:$A$226,0)+1))</f>
        <v>5.5300045771812076</v>
      </c>
    </row>
    <row r="399" spans="1:9" x14ac:dyDescent="0.3">
      <c r="A399" s="21" t="s">
        <v>207</v>
      </c>
      <c r="B399" cm="1">
        <f t="array" aca="1" ref="B399" ca="1">INDIRECT("Filmes!B"&amp;(MATCH(A399,Filmes!$A$2:$A$226,0)+1))</f>
        <v>2020</v>
      </c>
      <c r="C399" t="str" cm="1">
        <f t="array" aca="1" ref="C399" ca="1">INDIRECT("Filmes!C"&amp;(MATCH(A399,Filmes!$A$2:$A$226,0)+1))</f>
        <v>12</v>
      </c>
      <c r="D399" cm="1">
        <f t="array" aca="1" ref="D399" ca="1">INDIRECT("Filmes!D"&amp;(MATCH(A399,Filmes!$A$2:$A$226,0)+1))</f>
        <v>0.64</v>
      </c>
      <c r="E399" cm="1">
        <f t="array" aca="1" ref="E399" ca="1">INDIRECT("Filmes!E"&amp;(MATCH(A399,Filmes!$A$2:$A$226,0)+1))</f>
        <v>0.7857142857142857</v>
      </c>
      <c r="F399" cm="1">
        <f t="array" aca="1" ref="F399" ca="1">INDIRECT("Filmes!F"&amp;(MATCH(A399,Filmes!$A$2:$A$226,0)+1))</f>
        <v>200000000</v>
      </c>
      <c r="G399" cm="1">
        <f t="array" aca="1" ref="G399" ca="1">INDIRECT("Filmes!G"&amp;(MATCH(A399,Filmes!$A$2:$A$226,0)+1))</f>
        <v>169601036</v>
      </c>
      <c r="H399" cm="1">
        <f t="array" aca="1" ref="H399" ca="1">INDIRECT("Filmes!H"&amp;(MATCH(A399,Filmes!$A$2:$A$226,0)+1))</f>
        <v>-30398964</v>
      </c>
      <c r="I399" cm="1">
        <f t="array" aca="1" ref="I399" ca="1">INDIRECT("Filmes!I"&amp;(MATCH(A399,Filmes!$A$2:$A$226,0)+1))</f>
        <v>0.84800518000000003</v>
      </c>
    </row>
    <row r="400" spans="1:9" x14ac:dyDescent="0.3">
      <c r="A400" s="20" t="s">
        <v>194</v>
      </c>
      <c r="B400" cm="1">
        <f t="array" aca="1" ref="B400" ca="1">INDIRECT("Filmes!B"&amp;(MATCH(A400,Filmes!$A$2:$A$226,0)+1))</f>
        <v>2024</v>
      </c>
      <c r="C400" t="str" cm="1">
        <f t="array" aca="1" ref="C400" ca="1">INDIRECT("Filmes!C"&amp;(MATCH(A400,Filmes!$A$2:$A$226,0)+1))</f>
        <v>R</v>
      </c>
      <c r="D400" cm="1">
        <f t="array" aca="1" ref="D400" ca="1">INDIRECT("Filmes!D"&amp;(MATCH(A400,Filmes!$A$2:$A$226,0)+1))</f>
        <v>0.73</v>
      </c>
      <c r="E400" cm="1">
        <f t="array" aca="1" ref="E400" ca="1">INDIRECT("Filmes!E"&amp;(MATCH(A400,Filmes!$A$2:$A$226,0)+1))</f>
        <v>0.79500000000000004</v>
      </c>
      <c r="F400" cm="1">
        <f t="array" aca="1" ref="F400" ca="1">INDIRECT("Filmes!F"&amp;(MATCH(A400,Filmes!$A$2:$A$226,0)+1))</f>
        <v>60000000</v>
      </c>
      <c r="G400" cm="1">
        <f t="array" aca="1" ref="G400" ca="1">INDIRECT("Filmes!G"&amp;(MATCH(A400,Filmes!$A$2:$A$226,0)+1))</f>
        <v>25885290</v>
      </c>
      <c r="H400" cm="1">
        <f t="array" aca="1" ref="H400" ca="1">INDIRECT("Filmes!H"&amp;(MATCH(A400,Filmes!$A$2:$A$226,0)+1))</f>
        <v>-34114710</v>
      </c>
      <c r="I400" cm="1">
        <f t="array" aca="1" ref="I400" ca="1">INDIRECT("Filmes!I"&amp;(MATCH(A400,Filmes!$A$2:$A$226,0)+1))</f>
        <v>0.43142150000000001</v>
      </c>
    </row>
    <row r="401" spans="1:9" x14ac:dyDescent="0.3">
      <c r="A401" s="21" t="s">
        <v>20</v>
      </c>
      <c r="B401" cm="1">
        <f t="array" aca="1" ref="B401" ca="1">INDIRECT("Filmes!B"&amp;(MATCH(A401,Filmes!$A$2:$A$226,0)+1))</f>
        <v>2024</v>
      </c>
      <c r="C401" t="str" cm="1">
        <f t="array" aca="1" ref="C401" ca="1">INDIRECT("Filmes!C"&amp;(MATCH(A401,Filmes!$A$2:$A$226,0)+1))</f>
        <v>14</v>
      </c>
      <c r="D401" cm="1">
        <f t="array" aca="1" ref="D401" ca="1">INDIRECT("Filmes!D"&amp;(MATCH(A401,Filmes!$A$2:$A$226,0)+1))</f>
        <v>0.73</v>
      </c>
      <c r="E401" cm="1">
        <f t="array" aca="1" ref="E401" ca="1">INDIRECT("Filmes!E"&amp;(MATCH(A401,Filmes!$A$2:$A$226,0)+1))</f>
        <v>0.73000000000000009</v>
      </c>
      <c r="F401" cm="1">
        <f t="array" aca="1" ref="F401" ca="1">INDIRECT("Filmes!F"&amp;(MATCH(A401,Filmes!$A$2:$A$226,0)+1))</f>
        <v>125000000</v>
      </c>
      <c r="G401" cm="1">
        <f t="array" aca="1" ref="G401" ca="1">INDIRECT("Filmes!G"&amp;(MATCH(A401,Filmes!$A$2:$A$226,0)+1))</f>
        <v>169027315</v>
      </c>
      <c r="H401" cm="1">
        <f t="array" aca="1" ref="H401" ca="1">INDIRECT("Filmes!H"&amp;(MATCH(A401,Filmes!$A$2:$A$226,0)+1))</f>
        <v>44027315</v>
      </c>
      <c r="I401" cm="1">
        <f t="array" aca="1" ref="I401" ca="1">INDIRECT("Filmes!I"&amp;(MATCH(A401,Filmes!$A$2:$A$226,0)+1))</f>
        <v>1.3522185200000001</v>
      </c>
    </row>
    <row r="402" spans="1:9" x14ac:dyDescent="0.3">
      <c r="A402" s="20" t="s">
        <v>147</v>
      </c>
      <c r="B402" cm="1">
        <f t="array" aca="1" ref="B402" ca="1">INDIRECT("Filmes!B"&amp;(MATCH(A402,Filmes!$A$2:$A$226,0)+1))</f>
        <v>2021</v>
      </c>
      <c r="C402" t="str" cm="1">
        <f t="array" aca="1" ref="C402" ca="1">INDIRECT("Filmes!C"&amp;(MATCH(A402,Filmes!$A$2:$A$226,0)+1))</f>
        <v>16</v>
      </c>
      <c r="D402" cm="1">
        <f t="array" aca="1" ref="D402" ca="1">INDIRECT("Filmes!D"&amp;(MATCH(A402,Filmes!$A$2:$A$226,0)+1))</f>
        <v>0.75</v>
      </c>
      <c r="E402" cm="1">
        <f t="array" aca="1" ref="E402" ca="1">INDIRECT("Filmes!E"&amp;(MATCH(A402,Filmes!$A$2:$A$226,0)+1))</f>
        <v>0.71666666666666667</v>
      </c>
      <c r="F402" cm="1">
        <f t="array" aca="1" ref="F402" ca="1">INDIRECT("Filmes!F"&amp;(MATCH(A402,Filmes!$A$2:$A$226,0)+1))</f>
        <v>185000000</v>
      </c>
      <c r="G402" cm="1">
        <f t="array" aca="1" ref="G402" ca="1">INDIRECT("Filmes!G"&amp;(MATCH(A402,Filmes!$A$2:$A$226,0)+1))</f>
        <v>168717425</v>
      </c>
      <c r="H402" cm="1">
        <f t="array" aca="1" ref="H402" ca="1">INDIRECT("Filmes!H"&amp;(MATCH(A402,Filmes!$A$2:$A$226,0)+1))</f>
        <v>-16282575</v>
      </c>
      <c r="I402" cm="1">
        <f t="array" aca="1" ref="I402" ca="1">INDIRECT("Filmes!I"&amp;(MATCH(A402,Filmes!$A$2:$A$226,0)+1))</f>
        <v>0.91198608108108103</v>
      </c>
    </row>
    <row r="403" spans="1:9" x14ac:dyDescent="0.3">
      <c r="A403" s="21" t="s">
        <v>49</v>
      </c>
      <c r="B403" cm="1">
        <f t="array" aca="1" ref="B403" ca="1">INDIRECT("Filmes!B"&amp;(MATCH(A403,Filmes!$A$2:$A$226,0)+1))</f>
        <v>1984</v>
      </c>
      <c r="C403" t="str" cm="1">
        <f t="array" aca="1" ref="C403" ca="1">INDIRECT("Filmes!C"&amp;(MATCH(A403,Filmes!$A$2:$A$226,0)+1))</f>
        <v>14</v>
      </c>
      <c r="D403" cm="1">
        <f t="array" aca="1" ref="D403" ca="1">INDIRECT("Filmes!D"&amp;(MATCH(A403,Filmes!$A$2:$A$226,0)+1))</f>
        <v>0.77</v>
      </c>
      <c r="E403" cm="1">
        <f t="array" aca="1" ref="E403" ca="1">INDIRECT("Filmes!E"&amp;(MATCH(A403,Filmes!$A$2:$A$226,0)+1))</f>
        <v>0.68999999999999984</v>
      </c>
      <c r="F403" cm="1">
        <f t="array" aca="1" ref="F403" ca="1">INDIRECT("Filmes!F"&amp;(MATCH(A403,Filmes!$A$2:$A$226,0)+1))</f>
        <v>6400000</v>
      </c>
      <c r="G403" cm="1">
        <f t="array" aca="1" ref="G403" ca="1">INDIRECT("Filmes!G"&amp;(MATCH(A403,Filmes!$A$2:$A$226,0)+1))</f>
        <v>78371200</v>
      </c>
      <c r="H403" cm="1">
        <f t="array" aca="1" ref="H403" ca="1">INDIRECT("Filmes!H"&amp;(MATCH(A403,Filmes!$A$2:$A$226,0)+1))</f>
        <v>71971200</v>
      </c>
      <c r="I403" cm="1">
        <f t="array" aca="1" ref="I403" ca="1">INDIRECT("Filmes!I"&amp;(MATCH(A403,Filmes!$A$2:$A$226,0)+1))</f>
        <v>12.2455</v>
      </c>
    </row>
    <row r="404" spans="1:9" x14ac:dyDescent="0.3">
      <c r="A404" s="20" t="s">
        <v>163</v>
      </c>
      <c r="B404" cm="1">
        <f t="array" aca="1" ref="B404" ca="1">INDIRECT("Filmes!B"&amp;(MATCH(A404,Filmes!$A$2:$A$226,0)+1))</f>
        <v>2014</v>
      </c>
      <c r="C404" t="str" cm="1">
        <f t="array" aca="1" ref="C404" ca="1">INDIRECT("Filmes!C"&amp;(MATCH(A404,Filmes!$A$2:$A$226,0)+1))</f>
        <v>12</v>
      </c>
      <c r="D404" cm="1">
        <f t="array" aca="1" ref="D404" ca="1">INDIRECT("Filmes!D"&amp;(MATCH(A404,Filmes!$A$2:$A$226,0)+1))</f>
        <v>0.73</v>
      </c>
      <c r="E404" cm="1">
        <f t="array" aca="1" ref="E404" ca="1">INDIRECT("Filmes!E"&amp;(MATCH(A404,Filmes!$A$2:$A$226,0)+1))</f>
        <v>0.79000000000000015</v>
      </c>
      <c r="F404" cm="1">
        <f t="array" aca="1" ref="F404" ca="1">INDIRECT("Filmes!F"&amp;(MATCH(A404,Filmes!$A$2:$A$226,0)+1))</f>
        <v>250000000</v>
      </c>
      <c r="G404" cm="1">
        <f t="array" aca="1" ref="G404" ca="1">INDIRECT("Filmes!G"&amp;(MATCH(A404,Filmes!$A$2:$A$226,0)+1))</f>
        <v>956019788</v>
      </c>
      <c r="H404" cm="1">
        <f t="array" aca="1" ref="H404" ca="1">INDIRECT("Filmes!H"&amp;(MATCH(A404,Filmes!$A$2:$A$226,0)+1))</f>
        <v>706019788</v>
      </c>
      <c r="I404" cm="1">
        <f t="array" aca="1" ref="I404" ca="1">INDIRECT("Filmes!I"&amp;(MATCH(A404,Filmes!$A$2:$A$226,0)+1))</f>
        <v>3.8240791519999999</v>
      </c>
    </row>
    <row r="405" spans="1:9" x14ac:dyDescent="0.3">
      <c r="A405" s="21" t="s">
        <v>90</v>
      </c>
      <c r="B405" cm="1">
        <f t="array" aca="1" ref="B405" ca="1">INDIRECT("Filmes!B"&amp;(MATCH(A405,Filmes!$A$2:$A$226,0)+1))</f>
        <v>1987</v>
      </c>
      <c r="C405" t="str" cm="1">
        <f t="array" aca="1" ref="C405" ca="1">INDIRECT("Filmes!C"&amp;(MATCH(A405,Filmes!$A$2:$A$226,0)+1))</f>
        <v>16</v>
      </c>
      <c r="D405" cm="1">
        <f t="array" aca="1" ref="D405" ca="1">INDIRECT("Filmes!D"&amp;(MATCH(A405,Filmes!$A$2:$A$226,0)+1))</f>
        <v>0.75</v>
      </c>
      <c r="E405" cm="1">
        <f t="array" aca="1" ref="E405" ca="1">INDIRECT("Filmes!E"&amp;(MATCH(A405,Filmes!$A$2:$A$226,0)+1))</f>
        <v>0.75</v>
      </c>
      <c r="F405" cm="1">
        <f t="array" aca="1" ref="F405" ca="1">INDIRECT("Filmes!F"&amp;(MATCH(A405,Filmes!$A$2:$A$226,0)+1))</f>
        <v>15000000</v>
      </c>
      <c r="G405" cm="1">
        <f t="array" aca="1" ref="G405" ca="1">INDIRECT("Filmes!G"&amp;(MATCH(A405,Filmes!$A$2:$A$226,0)+1))</f>
        <v>98267558</v>
      </c>
      <c r="H405" cm="1">
        <f t="array" aca="1" ref="H405" ca="1">INDIRECT("Filmes!H"&amp;(MATCH(A405,Filmes!$A$2:$A$226,0)+1))</f>
        <v>83267558</v>
      </c>
      <c r="I405" cm="1">
        <f t="array" aca="1" ref="I405" ca="1">INDIRECT("Filmes!I"&amp;(MATCH(A405,Filmes!$A$2:$A$226,0)+1))</f>
        <v>6.551170533333333</v>
      </c>
    </row>
    <row r="406" spans="1:9" x14ac:dyDescent="0.3">
      <c r="A406" s="20" t="s">
        <v>156</v>
      </c>
      <c r="B406" cm="1">
        <f t="array" aca="1" ref="B406" ca="1">INDIRECT("Filmes!B"&amp;(MATCH(A406,Filmes!$A$2:$A$226,0)+1))</f>
        <v>2023</v>
      </c>
      <c r="C406" t="str" cm="1">
        <f t="array" aca="1" ref="C406" ca="1">INDIRECT("Filmes!C"&amp;(MATCH(A406,Filmes!$A$2:$A$226,0)+1))</f>
        <v>18</v>
      </c>
      <c r="D406" cm="1">
        <f t="array" aca="1" ref="D406" ca="1">INDIRECT("Filmes!D"&amp;(MATCH(A406,Filmes!$A$2:$A$226,0)+1))</f>
        <v>0.73</v>
      </c>
      <c r="E406" cm="1">
        <f t="array" aca="1" ref="E406" ca="1">INDIRECT("Filmes!E"&amp;(MATCH(A406,Filmes!$A$2:$A$226,0)+1))</f>
        <v>0.8222222222222223</v>
      </c>
      <c r="F406" cm="1">
        <f t="array" aca="1" ref="F406" ca="1">INDIRECT("Filmes!F"&amp;(MATCH(A406,Filmes!$A$2:$A$226,0)+1))</f>
        <v>70000000</v>
      </c>
      <c r="G406" cm="1">
        <f t="array" aca="1" ref="G406" ca="1">INDIRECT("Filmes!G"&amp;(MATCH(A406,Filmes!$A$2:$A$226,0)+1))</f>
        <v>190000000</v>
      </c>
      <c r="H406" cm="1">
        <f t="array" aca="1" ref="H406" ca="1">INDIRECT("Filmes!H"&amp;(MATCH(A406,Filmes!$A$2:$A$226,0)+1))</f>
        <v>120000000</v>
      </c>
      <c r="I406" cm="1">
        <f t="array" aca="1" ref="I406" ca="1">INDIRECT("Filmes!I"&amp;(MATCH(A406,Filmes!$A$2:$A$226,0)+1))</f>
        <v>2.7142857142857144</v>
      </c>
    </row>
    <row r="407" spans="1:9" x14ac:dyDescent="0.3">
      <c r="A407" s="21" t="s">
        <v>212</v>
      </c>
      <c r="B407" cm="1">
        <f t="array" aca="1" ref="B407" ca="1">INDIRECT("Filmes!B"&amp;(MATCH(A407,Filmes!$A$2:$A$226,0)+1))</f>
        <v>1989</v>
      </c>
      <c r="C407" t="str" cm="1">
        <f t="array" aca="1" ref="C407" ca="1">INDIRECT("Filmes!C"&amp;(MATCH(A407,Filmes!$A$2:$A$226,0)+1))</f>
        <v>L</v>
      </c>
      <c r="D407" cm="1">
        <f t="array" aca="1" ref="D407" ca="1">INDIRECT("Filmes!D"&amp;(MATCH(A407,Filmes!$A$2:$A$226,0)+1))</f>
        <v>0.73</v>
      </c>
      <c r="E407" cm="1">
        <f t="array" aca="1" ref="E407" ca="1">INDIRECT("Filmes!E"&amp;(MATCH(A407,Filmes!$A$2:$A$226,0)+1))</f>
        <v>0.69999999999999984</v>
      </c>
      <c r="F407" cm="1">
        <f t="array" aca="1" ref="F407" ca="1">INDIRECT("Filmes!F"&amp;(MATCH(A407,Filmes!$A$2:$A$226,0)+1))</f>
        <v>70000000</v>
      </c>
      <c r="G407" cm="1">
        <f t="array" aca="1" ref="G407" ca="1">INDIRECT("Filmes!G"&amp;(MATCH(A407,Filmes!$A$2:$A$226,0)+1))</f>
        <v>90000098</v>
      </c>
      <c r="H407" cm="1">
        <f t="array" aca="1" ref="H407" ca="1">INDIRECT("Filmes!H"&amp;(MATCH(A407,Filmes!$A$2:$A$226,0)+1))</f>
        <v>20000098</v>
      </c>
      <c r="I407" cm="1">
        <f t="array" aca="1" ref="I407" ca="1">INDIRECT("Filmes!I"&amp;(MATCH(A407,Filmes!$A$2:$A$226,0)+1))</f>
        <v>1.2857156857142857</v>
      </c>
    </row>
    <row r="408" spans="1:9" x14ac:dyDescent="0.3">
      <c r="A408" s="20" t="s">
        <v>164</v>
      </c>
      <c r="B408" cm="1">
        <f t="array" aca="1" ref="B408" ca="1">INDIRECT("Filmes!B"&amp;(MATCH(A408,Filmes!$A$2:$A$226,0)+1))</f>
        <v>2001</v>
      </c>
      <c r="C408" t="str" cm="1">
        <f t="array" aca="1" ref="C408" ca="1">INDIRECT("Filmes!C"&amp;(MATCH(A408,Filmes!$A$2:$A$226,0)+1))</f>
        <v>12</v>
      </c>
      <c r="D408" cm="1">
        <f t="array" aca="1" ref="D408" ca="1">INDIRECT("Filmes!D"&amp;(MATCH(A408,Filmes!$A$2:$A$226,0)+1))</f>
        <v>0.84</v>
      </c>
      <c r="E408" cm="1">
        <f t="array" aca="1" ref="E408" ca="1">INDIRECT("Filmes!E"&amp;(MATCH(A408,Filmes!$A$2:$A$226,0)+1))</f>
        <v>0.65</v>
      </c>
      <c r="F408" cm="1">
        <f t="array" aca="1" ref="F408" ca="1">INDIRECT("Filmes!F"&amp;(MATCH(A408,Filmes!$A$2:$A$226,0)+1))</f>
        <v>93000000</v>
      </c>
      <c r="G408" cm="1">
        <f t="array" aca="1" ref="G408" ca="1">INDIRECT("Filmes!G"&amp;(MATCH(A408,Filmes!$A$2:$A$226,0)+1))</f>
        <v>871368364</v>
      </c>
      <c r="H408" cm="1">
        <f t="array" aca="1" ref="H408" ca="1">INDIRECT("Filmes!H"&amp;(MATCH(A408,Filmes!$A$2:$A$226,0)+1))</f>
        <v>778368364</v>
      </c>
      <c r="I408" cm="1">
        <f t="array" aca="1" ref="I408" ca="1">INDIRECT("Filmes!I"&amp;(MATCH(A408,Filmes!$A$2:$A$226,0)+1))</f>
        <v>9.3695523010752684</v>
      </c>
    </row>
    <row r="409" spans="1:9" x14ac:dyDescent="0.3">
      <c r="A409" s="21" t="s">
        <v>223</v>
      </c>
      <c r="B409" cm="1">
        <f t="array" aca="1" ref="B409" ca="1">INDIRECT("Filmes!B"&amp;(MATCH(A409,Filmes!$A$2:$A$226,0)+1))</f>
        <v>2003</v>
      </c>
      <c r="C409" t="str" cm="1">
        <f t="array" aca="1" ref="C409" ca="1">INDIRECT("Filmes!C"&amp;(MATCH(A409,Filmes!$A$2:$A$226,0)+1))</f>
        <v>12</v>
      </c>
      <c r="D409" cm="1">
        <f t="array" aca="1" ref="D409" ca="1">INDIRECT("Filmes!D"&amp;(MATCH(A409,Filmes!$A$2:$A$226,0)+1))</f>
        <v>0.85</v>
      </c>
      <c r="E409" cm="1">
        <f t="array" aca="1" ref="E409" ca="1">INDIRECT("Filmes!E"&amp;(MATCH(A409,Filmes!$A$2:$A$226,0)+1))</f>
        <v>0.73333333333333339</v>
      </c>
      <c r="F409" cm="1">
        <f t="array" aca="1" ref="F409" ca="1">INDIRECT("Filmes!F"&amp;(MATCH(A409,Filmes!$A$2:$A$226,0)+1))</f>
        <v>94000000</v>
      </c>
      <c r="G409" cm="1">
        <f t="array" aca="1" ref="G409" ca="1">INDIRECT("Filmes!G"&amp;(MATCH(A409,Filmes!$A$2:$A$226,0)+1))</f>
        <v>1118888979</v>
      </c>
      <c r="H409" cm="1">
        <f t="array" aca="1" ref="H409" ca="1">INDIRECT("Filmes!H"&amp;(MATCH(A409,Filmes!$A$2:$A$226,0)+1))</f>
        <v>1024888979</v>
      </c>
      <c r="I409" cm="1">
        <f t="array" aca="1" ref="I409" ca="1">INDIRECT("Filmes!I"&amp;(MATCH(A409,Filmes!$A$2:$A$226,0)+1))</f>
        <v>11.903074244680852</v>
      </c>
    </row>
    <row r="410" spans="1:9" x14ac:dyDescent="0.3">
      <c r="A410" s="20" t="s">
        <v>172</v>
      </c>
      <c r="B410" cm="1">
        <f t="array" aca="1" ref="B410" ca="1">INDIRECT("Filmes!B"&amp;(MATCH(A410,Filmes!$A$2:$A$226,0)+1))</f>
        <v>2012</v>
      </c>
      <c r="C410" t="str" cm="1">
        <f t="array" aca="1" ref="C410" ca="1">INDIRECT("Filmes!C"&amp;(MATCH(A410,Filmes!$A$2:$A$226,0)+1))</f>
        <v>14</v>
      </c>
      <c r="D410" cm="1">
        <f t="array" aca="1" ref="D410" ca="1">INDIRECT("Filmes!D"&amp;(MATCH(A410,Filmes!$A$2:$A$226,0)+1))</f>
        <v>0.6</v>
      </c>
      <c r="E410" cm="1">
        <f t="array" aca="1" ref="E410" ca="1">INDIRECT("Filmes!E"&amp;(MATCH(A410,Filmes!$A$2:$A$226,0)+1))</f>
        <v>0.8</v>
      </c>
      <c r="F410" cm="1">
        <f t="array" aca="1" ref="F410" ca="1">INDIRECT("Filmes!F"&amp;(MATCH(A410,Filmes!$A$2:$A$226,0)+1))</f>
        <v>125000000</v>
      </c>
      <c r="G410" cm="1">
        <f t="array" aca="1" ref="G410" ca="1">INDIRECT("Filmes!G"&amp;(MATCH(A410,Filmes!$A$2:$A$226,0)+1))</f>
        <v>198800000</v>
      </c>
      <c r="H410" cm="1">
        <f t="array" aca="1" ref="H410" ca="1">INDIRECT("Filmes!H"&amp;(MATCH(A410,Filmes!$A$2:$A$226,0)+1))</f>
        <v>73800000</v>
      </c>
      <c r="I410" cm="1">
        <f t="array" aca="1" ref="I410" ca="1">INDIRECT("Filmes!I"&amp;(MATCH(A410,Filmes!$A$2:$A$226,0)+1))</f>
        <v>1.5904</v>
      </c>
    </row>
    <row r="411" spans="1:9" x14ac:dyDescent="0.3">
      <c r="A411" s="21" t="s">
        <v>142</v>
      </c>
      <c r="B411" cm="1">
        <f t="array" aca="1" ref="B411" ca="1">INDIRECT("Filmes!B"&amp;(MATCH(A411,Filmes!$A$2:$A$226,0)+1))</f>
        <v>2014</v>
      </c>
      <c r="C411" t="str" cm="1">
        <f t="array" aca="1" ref="C411" ca="1">INDIRECT("Filmes!C"&amp;(MATCH(A411,Filmes!$A$2:$A$226,0)+1))</f>
        <v>L</v>
      </c>
      <c r="D411" cm="1">
        <f t="array" aca="1" ref="D411" ca="1">INDIRECT("Filmes!D"&amp;(MATCH(A411,Filmes!$A$2:$A$226,0)+1))</f>
        <v>0.77</v>
      </c>
      <c r="E411" cm="1">
        <f t="array" aca="1" ref="E411" ca="1">INDIRECT("Filmes!E"&amp;(MATCH(A411,Filmes!$A$2:$A$226,0)+1))</f>
        <v>0.79</v>
      </c>
      <c r="F411" cm="1">
        <f t="array" aca="1" ref="F411" ca="1">INDIRECT("Filmes!F"&amp;(MATCH(A411,Filmes!$A$2:$A$226,0)+1))</f>
        <v>165000000</v>
      </c>
      <c r="G411" cm="1">
        <f t="array" aca="1" ref="G411" ca="1">INDIRECT("Filmes!G"&amp;(MATCH(A411,Filmes!$A$2:$A$226,0)+1))</f>
        <v>657827828</v>
      </c>
      <c r="H411" cm="1">
        <f t="array" aca="1" ref="H411" ca="1">INDIRECT("Filmes!H"&amp;(MATCH(A411,Filmes!$A$2:$A$226,0)+1))</f>
        <v>492827828</v>
      </c>
      <c r="I411" cm="1">
        <f t="array" aca="1" ref="I411" ca="1">INDIRECT("Filmes!I"&amp;(MATCH(A411,Filmes!$A$2:$A$226,0)+1))</f>
        <v>3.986835321212121</v>
      </c>
    </row>
    <row r="412" spans="1:9" x14ac:dyDescent="0.3">
      <c r="A412" s="20" t="s">
        <v>33</v>
      </c>
      <c r="B412" cm="1">
        <f t="array" aca="1" ref="B412" ca="1">INDIRECT("Filmes!B"&amp;(MATCH(A412,Filmes!$A$2:$A$226,0)+1))</f>
        <v>1995</v>
      </c>
      <c r="C412" t="str" cm="1">
        <f t="array" aca="1" ref="C412" ca="1">INDIRECT("Filmes!C"&amp;(MATCH(A412,Filmes!$A$2:$A$226,0)+1))</f>
        <v>16</v>
      </c>
      <c r="D412" cm="1">
        <f t="array" aca="1" ref="D412" ca="1">INDIRECT("Filmes!D"&amp;(MATCH(A412,Filmes!$A$2:$A$226,0)+1))</f>
        <v>0.68</v>
      </c>
      <c r="E412" cm="1">
        <f t="array" aca="1" ref="E412" ca="1">INDIRECT("Filmes!E"&amp;(MATCH(A412,Filmes!$A$2:$A$226,0)+1))</f>
        <v>0.74285714285714288</v>
      </c>
      <c r="F412" cm="1">
        <f t="array" aca="1" ref="F412" ca="1">INDIRECT("Filmes!F"&amp;(MATCH(A412,Filmes!$A$2:$A$226,0)+1))</f>
        <v>19000000</v>
      </c>
      <c r="G412" cm="1">
        <f t="array" aca="1" ref="G412" ca="1">INDIRECT("Filmes!G"&amp;(MATCH(A412,Filmes!$A$2:$A$226,0)+1))</f>
        <v>141407024</v>
      </c>
      <c r="H412" cm="1">
        <f t="array" aca="1" ref="H412" ca="1">INDIRECT("Filmes!H"&amp;(MATCH(A412,Filmes!$A$2:$A$226,0)+1))</f>
        <v>122407024</v>
      </c>
      <c r="I412" cm="1">
        <f t="array" aca="1" ref="I412" ca="1">INDIRECT("Filmes!I"&amp;(MATCH(A412,Filmes!$A$2:$A$226,0)+1))</f>
        <v>7.4424749473684209</v>
      </c>
    </row>
    <row r="413" spans="1:9" x14ac:dyDescent="0.3">
      <c r="A413" s="21" t="s">
        <v>46</v>
      </c>
      <c r="B413" cm="1">
        <f t="array" aca="1" ref="B413" ca="1">INDIRECT("Filmes!B"&amp;(MATCH(A413,Filmes!$A$2:$A$226,0)+1))</f>
        <v>2003</v>
      </c>
      <c r="C413" t="str" cm="1">
        <f t="array" aca="1" ref="C413" ca="1">INDIRECT("Filmes!C"&amp;(MATCH(A413,Filmes!$A$2:$A$226,0)+1))</f>
        <v>16</v>
      </c>
      <c r="D413" cm="1">
        <f t="array" aca="1" ref="D413" ca="1">INDIRECT("Filmes!D"&amp;(MATCH(A413,Filmes!$A$2:$A$226,0)+1))</f>
        <v>0.66</v>
      </c>
      <c r="E413" cm="1">
        <f t="array" aca="1" ref="E413" ca="1">INDIRECT("Filmes!E"&amp;(MATCH(A413,Filmes!$A$2:$A$226,0)+1))</f>
        <v>0.6777777777777777</v>
      </c>
      <c r="F413" cm="1">
        <f t="array" aca="1" ref="F413" ca="1">INDIRECT("Filmes!F"&amp;(MATCH(A413,Filmes!$A$2:$A$226,0)+1))</f>
        <v>130000000</v>
      </c>
      <c r="G413" cm="1">
        <f t="array" aca="1" ref="G413" ca="1">INDIRECT("Filmes!G"&amp;(MATCH(A413,Filmes!$A$2:$A$226,0)+1))</f>
        <v>273339556</v>
      </c>
      <c r="H413" cm="1">
        <f t="array" aca="1" ref="H413" ca="1">INDIRECT("Filmes!H"&amp;(MATCH(A413,Filmes!$A$2:$A$226,0)+1))</f>
        <v>143339556</v>
      </c>
      <c r="I413" cm="1">
        <f t="array" aca="1" ref="I413" ca="1">INDIRECT("Filmes!I"&amp;(MATCH(A413,Filmes!$A$2:$A$226,0)+1))</f>
        <v>2.1026119692307694</v>
      </c>
    </row>
    <row r="414" spans="1:9" x14ac:dyDescent="0.3">
      <c r="A414" s="20" t="s">
        <v>134</v>
      </c>
      <c r="B414" cm="1">
        <f t="array" aca="1" ref="B414" ca="1">INDIRECT("Filmes!B"&amp;(MATCH(A414,Filmes!$A$2:$A$226,0)+1))</f>
        <v>2023</v>
      </c>
      <c r="C414" t="str" cm="1">
        <f t="array" aca="1" ref="C414" ca="1">INDIRECT("Filmes!C"&amp;(MATCH(A414,Filmes!$A$2:$A$226,0)+1))</f>
        <v>18</v>
      </c>
      <c r="D414" cm="1">
        <f t="array" aca="1" ref="D414" ca="1">INDIRECT("Filmes!D"&amp;(MATCH(A414,Filmes!$A$2:$A$226,0)+1))</f>
        <v>0.63</v>
      </c>
      <c r="E414" cm="1">
        <f t="array" aca="1" ref="E414" ca="1">INDIRECT("Filmes!E"&amp;(MATCH(A414,Filmes!$A$2:$A$226,0)+1))</f>
        <v>0.84000000000000008</v>
      </c>
      <c r="F414" cm="1">
        <f t="array" aca="1" ref="F414" ca="1">INDIRECT("Filmes!F"&amp;(MATCH(A414,Filmes!$A$2:$A$226,0)+1))</f>
        <v>100000000</v>
      </c>
      <c r="G414" cm="1">
        <f t="array" aca="1" ref="G414" ca="1">INDIRECT("Filmes!G"&amp;(MATCH(A414,Filmes!$A$2:$A$226,0)+1))</f>
        <v>58000000</v>
      </c>
      <c r="H414" cm="1">
        <f t="array" aca="1" ref="H414" ca="1">INDIRECT("Filmes!H"&amp;(MATCH(A414,Filmes!$A$2:$A$226,0)+1))</f>
        <v>-42000000</v>
      </c>
      <c r="I414" cm="1">
        <f t="array" aca="1" ref="I414" ca="1">INDIRECT("Filmes!I"&amp;(MATCH(A414,Filmes!$A$2:$A$226,0)+1))</f>
        <v>0.57999999999999996</v>
      </c>
    </row>
    <row r="415" spans="1:9" x14ac:dyDescent="0.3">
      <c r="A415" s="21" t="s">
        <v>67</v>
      </c>
      <c r="B415" cm="1">
        <f t="array" aca="1" ref="B415" ca="1">INDIRECT("Filmes!B"&amp;(MATCH(A415,Filmes!$A$2:$A$226,0)+1))</f>
        <v>2023</v>
      </c>
      <c r="C415" t="str" cm="1">
        <f t="array" aca="1" ref="C415" ca="1">INDIRECT("Filmes!C"&amp;(MATCH(A415,Filmes!$A$2:$A$226,0)+1))</f>
        <v>TP</v>
      </c>
      <c r="D415" cm="1">
        <f t="array" aca="1" ref="D415" ca="1">INDIRECT("Filmes!D"&amp;(MATCH(A415,Filmes!$A$2:$A$226,0)+1))</f>
        <v>0.65</v>
      </c>
      <c r="E415" cm="1">
        <f t="array" aca="1" ref="E415" ca="1">INDIRECT("Filmes!E"&amp;(MATCH(A415,Filmes!$A$2:$A$226,0)+1))</f>
        <v>0.76</v>
      </c>
      <c r="F415" cm="1">
        <f t="array" aca="1" ref="F415" ca="1">INDIRECT("Filmes!F"&amp;(MATCH(A415,Filmes!$A$2:$A$226,0)+1))</f>
        <v>39000000</v>
      </c>
      <c r="G415" cm="1">
        <f t="array" aca="1" ref="G415" ca="1">INDIRECT("Filmes!G"&amp;(MATCH(A415,Filmes!$A$2:$A$226,0)+1))</f>
        <v>21730766</v>
      </c>
      <c r="H415" cm="1">
        <f t="array" aca="1" ref="H415" ca="1">INDIRECT("Filmes!H"&amp;(MATCH(A415,Filmes!$A$2:$A$226,0)+1))</f>
        <v>-17269234</v>
      </c>
      <c r="I415" cm="1">
        <f t="array" aca="1" ref="I415" ca="1">INDIRECT("Filmes!I"&amp;(MATCH(A415,Filmes!$A$2:$A$226,0)+1))</f>
        <v>0.55719912820512818</v>
      </c>
    </row>
    <row r="416" spans="1:9" x14ac:dyDescent="0.3">
      <c r="A416" s="20" t="s">
        <v>166</v>
      </c>
      <c r="B416" cm="1">
        <f t="array" aca="1" ref="B416" ca="1">INDIRECT("Filmes!B"&amp;(MATCH(A416,Filmes!$A$2:$A$226,0)+1))</f>
        <v>2012</v>
      </c>
      <c r="C416" t="str" cm="1">
        <f t="array" aca="1" ref="C416" ca="1">INDIRECT("Filmes!C"&amp;(MATCH(A416,Filmes!$A$2:$A$226,0)+1))</f>
        <v>12</v>
      </c>
      <c r="D416" cm="1">
        <f t="array" aca="1" ref="D416" ca="1">INDIRECT("Filmes!D"&amp;(MATCH(A416,Filmes!$A$2:$A$226,0)+1))</f>
        <v>0.77</v>
      </c>
      <c r="E416" cm="1">
        <f t="array" aca="1" ref="E416" ca="1">INDIRECT("Filmes!E"&amp;(MATCH(A416,Filmes!$A$2:$A$226,0)+1))</f>
        <v>0.81000000000000016</v>
      </c>
      <c r="F416" cm="1">
        <f t="array" aca="1" ref="F416" ca="1">INDIRECT("Filmes!F"&amp;(MATCH(A416,Filmes!$A$2:$A$226,0)+1))</f>
        <v>220000000</v>
      </c>
      <c r="G416" cm="1">
        <f t="array" aca="1" ref="G416" ca="1">INDIRECT("Filmes!G"&amp;(MATCH(A416,Filmes!$A$2:$A$226,0)+1))</f>
        <v>1518815515</v>
      </c>
      <c r="H416" cm="1">
        <f t="array" aca="1" ref="H416" ca="1">INDIRECT("Filmes!H"&amp;(MATCH(A416,Filmes!$A$2:$A$226,0)+1))</f>
        <v>1298815515</v>
      </c>
      <c r="I416" cm="1">
        <f t="array" aca="1" ref="I416" ca="1">INDIRECT("Filmes!I"&amp;(MATCH(A416,Filmes!$A$2:$A$226,0)+1))</f>
        <v>6.9037068863636364</v>
      </c>
    </row>
    <row r="417" spans="1:9" x14ac:dyDescent="0.3">
      <c r="A417" s="21" t="s">
        <v>76</v>
      </c>
      <c r="B417" cm="1">
        <f t="array" aca="1" ref="B417" ca="1">INDIRECT("Filmes!B"&amp;(MATCH(A417,Filmes!$A$2:$A$226,0)+1))</f>
        <v>2018</v>
      </c>
      <c r="C417" t="str" cm="1">
        <f t="array" aca="1" ref="C417" ca="1">INDIRECT("Filmes!C"&amp;(MATCH(A417,Filmes!$A$2:$A$226,0)+1))</f>
        <v>14</v>
      </c>
      <c r="D417" cm="1">
        <f t="array" aca="1" ref="D417" ca="1">INDIRECT("Filmes!D"&amp;(MATCH(A417,Filmes!$A$2:$A$226,0)+1))</f>
        <v>0.74</v>
      </c>
      <c r="E417" cm="1">
        <f t="array" aca="1" ref="E417" ca="1">INDIRECT("Filmes!E"&amp;(MATCH(A417,Filmes!$A$2:$A$226,0)+1))</f>
        <v>0.69500000000000006</v>
      </c>
      <c r="F417" cm="1">
        <f t="array" aca="1" ref="F417" ca="1">INDIRECT("Filmes!F"&amp;(MATCH(A417,Filmes!$A$2:$A$226,0)+1))</f>
        <v>200000000</v>
      </c>
      <c r="G417" cm="1">
        <f t="array" aca="1" ref="G417" ca="1">INDIRECT("Filmes!G"&amp;(MATCH(A417,Filmes!$A$2:$A$226,0)+1))</f>
        <v>1349926083</v>
      </c>
      <c r="H417" cm="1">
        <f t="array" aca="1" ref="H417" ca="1">INDIRECT("Filmes!H"&amp;(MATCH(A417,Filmes!$A$2:$A$226,0)+1))</f>
        <v>1149926083</v>
      </c>
      <c r="I417" cm="1">
        <f t="array" aca="1" ref="I417" ca="1">INDIRECT("Filmes!I"&amp;(MATCH(A417,Filmes!$A$2:$A$226,0)+1))</f>
        <v>6.7496304150000004</v>
      </c>
    </row>
    <row r="418" spans="1:9" x14ac:dyDescent="0.3">
      <c r="A418" s="20" t="s">
        <v>182</v>
      </c>
      <c r="B418" cm="1">
        <f t="array" aca="1" ref="B418" ca="1">INDIRECT("Filmes!B"&amp;(MATCH(A418,Filmes!$A$2:$A$226,0)+1))</f>
        <v>2022</v>
      </c>
      <c r="C418" t="str" cm="1">
        <f t="array" aca="1" ref="C418" ca="1">INDIRECT("Filmes!C"&amp;(MATCH(A418,Filmes!$A$2:$A$226,0)+1))</f>
        <v>12</v>
      </c>
      <c r="D418" cm="1">
        <f t="array" aca="1" ref="D418" ca="1">INDIRECT("Filmes!D"&amp;(MATCH(A418,Filmes!$A$2:$A$226,0)+1))</f>
        <v>0.71</v>
      </c>
      <c r="E418" cm="1">
        <f t="array" aca="1" ref="E418" ca="1">INDIRECT("Filmes!E"&amp;(MATCH(A418,Filmes!$A$2:$A$226,0)+1))</f>
        <v>0.73499999999999999</v>
      </c>
      <c r="F418" cm="1">
        <f t="array" aca="1" ref="F418" ca="1">INDIRECT("Filmes!F"&amp;(MATCH(A418,Filmes!$A$2:$A$226,0)+1))</f>
        <v>250000000</v>
      </c>
      <c r="G418" cm="1">
        <f t="array" aca="1" ref="G418" ca="1">INDIRECT("Filmes!G"&amp;(MATCH(A418,Filmes!$A$2:$A$226,0)+1))</f>
        <v>859102154</v>
      </c>
      <c r="H418" cm="1">
        <f t="array" aca="1" ref="H418" ca="1">INDIRECT("Filmes!H"&amp;(MATCH(A418,Filmes!$A$2:$A$226,0)+1))</f>
        <v>609102154</v>
      </c>
      <c r="I418" cm="1">
        <f t="array" aca="1" ref="I418" ca="1">INDIRECT("Filmes!I"&amp;(MATCH(A418,Filmes!$A$2:$A$226,0)+1))</f>
        <v>3.436408616</v>
      </c>
    </row>
    <row r="419" spans="1:9" x14ac:dyDescent="0.3">
      <c r="A419" s="21" t="s">
        <v>27</v>
      </c>
      <c r="B419" cm="1">
        <f t="array" aca="1" ref="B419" ca="1">INDIRECT("Filmes!B"&amp;(MATCH(A419,Filmes!$A$2:$A$226,0)+1))</f>
        <v>2023</v>
      </c>
      <c r="C419" t="str" cm="1">
        <f t="array" aca="1" ref="C419" ca="1">INDIRECT("Filmes!C"&amp;(MATCH(A419,Filmes!$A$2:$A$226,0)+1))</f>
        <v>L</v>
      </c>
      <c r="D419" cm="1">
        <f t="array" aca="1" ref="D419" ca="1">INDIRECT("Filmes!D"&amp;(MATCH(A419,Filmes!$A$2:$A$226,0)+1))</f>
        <v>0.75</v>
      </c>
      <c r="E419" cm="1">
        <f t="array" aca="1" ref="E419" ca="1">INDIRECT("Filmes!E"&amp;(MATCH(A419,Filmes!$A$2:$A$226,0)+1))</f>
        <v>0.8833333333333333</v>
      </c>
      <c r="F419" cm="1">
        <f t="array" aca="1" ref="F419" ca="1">INDIRECT("Filmes!F"&amp;(MATCH(A419,Filmes!$A$2:$A$226,0)+1))</f>
        <v>72000000</v>
      </c>
      <c r="G419" cm="1">
        <f t="array" aca="1" ref="G419" ca="1">INDIRECT("Filmes!G"&amp;(MATCH(A419,Filmes!$A$2:$A$226,0)+1))</f>
        <v>298776052</v>
      </c>
      <c r="H419" cm="1">
        <f t="array" aca="1" ref="H419" ca="1">INDIRECT("Filmes!H"&amp;(MATCH(A419,Filmes!$A$2:$A$226,0)+1))</f>
        <v>226776052</v>
      </c>
      <c r="I419" cm="1">
        <f t="array" aca="1" ref="I419" ca="1">INDIRECT("Filmes!I"&amp;(MATCH(A419,Filmes!$A$2:$A$226,0)+1))</f>
        <v>4.1496673888888891</v>
      </c>
    </row>
    <row r="420" spans="1:9" x14ac:dyDescent="0.3">
      <c r="A420" s="20" t="s">
        <v>178</v>
      </c>
      <c r="B420" cm="1">
        <f t="array" aca="1" ref="B420" ca="1">INDIRECT("Filmes!B"&amp;(MATCH(A420,Filmes!$A$2:$A$226,0)+1))</f>
        <v>2003</v>
      </c>
      <c r="C420" t="str" cm="1">
        <f t="array" aca="1" ref="C420" ca="1">INDIRECT("Filmes!C"&amp;(MATCH(A420,Filmes!$A$2:$A$226,0)+1))</f>
        <v>14</v>
      </c>
      <c r="D420" cm="1">
        <f t="array" aca="1" ref="D420" ca="1">INDIRECT("Filmes!D"&amp;(MATCH(A420,Filmes!$A$2:$A$226,0)+1))</f>
        <v>0.78</v>
      </c>
      <c r="E420" cm="1">
        <f t="array" aca="1" ref="E420" ca="1">INDIRECT("Filmes!E"&amp;(MATCH(A420,Filmes!$A$2:$A$226,0)+1))</f>
        <v>0.7</v>
      </c>
      <c r="F420" cm="1">
        <f t="array" aca="1" ref="F420" ca="1">INDIRECT("Filmes!F"&amp;(MATCH(A420,Filmes!$A$2:$A$226,0)+1))</f>
        <v>140000000</v>
      </c>
      <c r="G420" cm="1">
        <f t="array" aca="1" ref="G420" ca="1">INDIRECT("Filmes!G"&amp;(MATCH(A420,Filmes!$A$2:$A$226,0)+1))</f>
        <v>655011224</v>
      </c>
      <c r="H420" cm="1">
        <f t="array" aca="1" ref="H420" ca="1">INDIRECT("Filmes!H"&amp;(MATCH(A420,Filmes!$A$2:$A$226,0)+1))</f>
        <v>515011224</v>
      </c>
      <c r="I420" cm="1">
        <f t="array" aca="1" ref="I420" ca="1">INDIRECT("Filmes!I"&amp;(MATCH(A420,Filmes!$A$2:$A$226,0)+1))</f>
        <v>4.6786516000000002</v>
      </c>
    </row>
    <row r="421" spans="1:9" x14ac:dyDescent="0.3">
      <c r="A421" s="21" t="s">
        <v>236</v>
      </c>
      <c r="B421" cm="1">
        <f t="array" aca="1" ref="B421" ca="1">INDIRECT("Filmes!B"&amp;(MATCH(A421,Filmes!$A$2:$A$226,0)+1))</f>
        <v>2006</v>
      </c>
      <c r="C421" t="str" cm="1">
        <f t="array" aca="1" ref="C421" ca="1">INDIRECT("Filmes!C"&amp;(MATCH(A421,Filmes!$A$2:$A$226,0)+1))</f>
        <v>12</v>
      </c>
      <c r="D421" cm="1">
        <f t="array" aca="1" ref="D421" ca="1">INDIRECT("Filmes!D"&amp;(MATCH(A421,Filmes!$A$2:$A$226,0)+1))</f>
        <v>0.74</v>
      </c>
      <c r="E421" cm="1">
        <f t="array" aca="1" ref="E421" ca="1">INDIRECT("Filmes!E"&amp;(MATCH(A421,Filmes!$A$2:$A$226,0)+1))</f>
        <v>0.8</v>
      </c>
      <c r="F421" cm="1">
        <f t="array" aca="1" ref="F421" ca="1">INDIRECT("Filmes!F"&amp;(MATCH(A421,Filmes!$A$2:$A$226,0)+1))</f>
        <v>200000000</v>
      </c>
      <c r="G421" cm="1">
        <f t="array" aca="1" ref="G421" ca="1">INDIRECT("Filmes!G"&amp;(MATCH(A421,Filmes!$A$2:$A$226,0)+1))</f>
        <v>1065700000</v>
      </c>
      <c r="H421" cm="1">
        <f t="array" aca="1" ref="H421" ca="1">INDIRECT("Filmes!H"&amp;(MATCH(A421,Filmes!$A$2:$A$226,0)+1))</f>
        <v>865700000</v>
      </c>
      <c r="I421" cm="1">
        <f t="array" aca="1" ref="I421" ca="1">INDIRECT("Filmes!I"&amp;(MATCH(A421,Filmes!$A$2:$A$226,0)+1))</f>
        <v>5.3285</v>
      </c>
    </row>
    <row r="422" spans="1:9" x14ac:dyDescent="0.3">
      <c r="A422" s="20" t="s">
        <v>220</v>
      </c>
      <c r="B422" cm="1">
        <f t="array" aca="1" ref="B422" ca="1">INDIRECT("Filmes!B"&amp;(MATCH(A422,Filmes!$A$2:$A$226,0)+1))</f>
        <v>2011</v>
      </c>
      <c r="C422" t="str" cm="1">
        <f t="array" aca="1" ref="C422" ca="1">INDIRECT("Filmes!C"&amp;(MATCH(A422,Filmes!$A$2:$A$226,0)+1))</f>
        <v>12</v>
      </c>
      <c r="D422" cm="1">
        <f t="array" aca="1" ref="D422" ca="1">INDIRECT("Filmes!D"&amp;(MATCH(A422,Filmes!$A$2:$A$226,0)+1))</f>
        <v>0.73</v>
      </c>
      <c r="E422" cm="1">
        <f t="array" aca="1" ref="E422" ca="1">INDIRECT("Filmes!E"&amp;(MATCH(A422,Filmes!$A$2:$A$226,0)+1))</f>
        <v>0.80000000000000016</v>
      </c>
      <c r="F422" cm="1">
        <f t="array" aca="1" ref="F422" ca="1">INDIRECT("Filmes!F"&amp;(MATCH(A422,Filmes!$A$2:$A$226,0)+1))</f>
        <v>93000000</v>
      </c>
      <c r="G422" cm="1">
        <f t="array" aca="1" ref="G422" ca="1">INDIRECT("Filmes!G"&amp;(MATCH(A422,Filmes!$A$2:$A$226,0)+1))</f>
        <v>481800873</v>
      </c>
      <c r="H422" cm="1">
        <f t="array" aca="1" ref="H422" ca="1">INDIRECT("Filmes!H"&amp;(MATCH(A422,Filmes!$A$2:$A$226,0)+1))</f>
        <v>388800873</v>
      </c>
      <c r="I422" cm="1">
        <f t="array" aca="1" ref="I422" ca="1">INDIRECT("Filmes!I"&amp;(MATCH(A422,Filmes!$A$2:$A$226,0)+1))</f>
        <v>5.1806545483870972</v>
      </c>
    </row>
    <row r="423" spans="1:9" x14ac:dyDescent="0.3">
      <c r="A423" s="21" t="s">
        <v>85</v>
      </c>
      <c r="B423" cm="1">
        <f t="array" aca="1" ref="B423" ca="1">INDIRECT("Filmes!B"&amp;(MATCH(A423,Filmes!$A$2:$A$226,0)+1))</f>
        <v>2014</v>
      </c>
      <c r="C423" t="str" cm="1">
        <f t="array" aca="1" ref="C423" ca="1">INDIRECT("Filmes!C"&amp;(MATCH(A423,Filmes!$A$2:$A$226,0)+1))</f>
        <v>PG-13</v>
      </c>
      <c r="D423" cm="1">
        <f t="array" aca="1" ref="D423" ca="1">INDIRECT("Filmes!D"&amp;(MATCH(A423,Filmes!$A$2:$A$226,0)+1))</f>
        <v>0.73</v>
      </c>
      <c r="E423" cm="1">
        <f t="array" aca="1" ref="E423" ca="1">INDIRECT("Filmes!E"&amp;(MATCH(A423,Filmes!$A$2:$A$226,0)+1))</f>
        <v>0.77500000000000013</v>
      </c>
      <c r="F423" cm="1">
        <f t="array" aca="1" ref="F423" ca="1">INDIRECT("Filmes!F"&amp;(MATCH(A423,Filmes!$A$2:$A$226,0)+1))</f>
        <v>170000000</v>
      </c>
      <c r="G423" cm="1">
        <f t="array" aca="1" ref="G423" ca="1">INDIRECT("Filmes!G"&amp;(MATCH(A423,Filmes!$A$2:$A$226,0)+1))</f>
        <v>710644566</v>
      </c>
      <c r="H423" cm="1">
        <f t="array" aca="1" ref="H423" ca="1">INDIRECT("Filmes!H"&amp;(MATCH(A423,Filmes!$A$2:$A$226,0)+1))</f>
        <v>540644566</v>
      </c>
      <c r="I423" cm="1">
        <f t="array" aca="1" ref="I423" ca="1">INDIRECT("Filmes!I"&amp;(MATCH(A423,Filmes!$A$2:$A$226,0)+1))</f>
        <v>4.1802621529411761</v>
      </c>
    </row>
    <row r="424" spans="1:9" x14ac:dyDescent="0.3">
      <c r="A424" s="20" t="s">
        <v>8</v>
      </c>
      <c r="B424" cm="1">
        <f t="array" aca="1" ref="B424" ca="1">INDIRECT("Filmes!B"&amp;(MATCH(A424,Filmes!$A$2:$A$226,0)+1))</f>
        <v>2024</v>
      </c>
      <c r="C424" t="str" cm="1">
        <f t="array" aca="1" ref="C424" ca="1">INDIRECT("Filmes!C"&amp;(MATCH(A424,Filmes!$A$2:$A$226,0)+1))</f>
        <v>14</v>
      </c>
      <c r="D424" cm="1">
        <f t="array" aca="1" ref="D424" ca="1">INDIRECT("Filmes!D"&amp;(MATCH(A424,Filmes!$A$2:$A$226,0)+1))</f>
        <v>0.69</v>
      </c>
      <c r="E424" cm="1">
        <f t="array" aca="1" ref="E424" ca="1">INDIRECT("Filmes!E"&amp;(MATCH(A424,Filmes!$A$2:$A$226,0)+1))</f>
        <v>0.80000000000000016</v>
      </c>
      <c r="F424" cm="1">
        <f t="array" aca="1" ref="F424" ca="1">INDIRECT("Filmes!F"&amp;(MATCH(A424,Filmes!$A$2:$A$226,0)+1))</f>
        <v>160000000</v>
      </c>
      <c r="G424" cm="1">
        <f t="array" aca="1" ref="G424" ca="1">INDIRECT("Filmes!G"&amp;(MATCH(A424,Filmes!$A$2:$A$226,0)+1))</f>
        <v>377889907</v>
      </c>
      <c r="H424" cm="1">
        <f t="array" aca="1" ref="H424" ca="1">INDIRECT("Filmes!H"&amp;(MATCH(A424,Filmes!$A$2:$A$226,0)+1))</f>
        <v>217889907</v>
      </c>
      <c r="I424" cm="1">
        <f t="array" aca="1" ref="I424" ca="1">INDIRECT("Filmes!I"&amp;(MATCH(A424,Filmes!$A$2:$A$226,0)+1))</f>
        <v>2.36181191875</v>
      </c>
    </row>
    <row r="425" spans="1:9" x14ac:dyDescent="0.3">
      <c r="A425" s="21" t="s">
        <v>128</v>
      </c>
      <c r="B425" cm="1">
        <f t="array" aca="1" ref="B425" ca="1">INDIRECT("Filmes!B"&amp;(MATCH(A425,Filmes!$A$2:$A$226,0)+1))</f>
        <v>2023</v>
      </c>
      <c r="C425" t="str" cm="1">
        <f t="array" aca="1" ref="C425" ca="1">INDIRECT("Filmes!C"&amp;(MATCH(A425,Filmes!$A$2:$A$226,0)+1))</f>
        <v>14</v>
      </c>
      <c r="D425" cm="1">
        <f t="array" aca="1" ref="D425" ca="1">INDIRECT("Filmes!D"&amp;(MATCH(A425,Filmes!$A$2:$A$226,0)+1))</f>
        <v>0.71</v>
      </c>
      <c r="E425" cm="1">
        <f t="array" aca="1" ref="E425" ca="1">INDIRECT("Filmes!E"&amp;(MATCH(A425,Filmes!$A$2:$A$226,0)+1))</f>
        <v>0.75</v>
      </c>
      <c r="F425" cm="1">
        <f t="array" aca="1" ref="F425" ca="1">INDIRECT("Filmes!F"&amp;(MATCH(A425,Filmes!$A$2:$A$226,0)+1))</f>
        <v>80000000</v>
      </c>
      <c r="G425" cm="1">
        <f t="array" aca="1" ref="G425" ca="1">INDIRECT("Filmes!G"&amp;(MATCH(A425,Filmes!$A$2:$A$226,0)+1))</f>
        <v>104000000</v>
      </c>
      <c r="H425" cm="1">
        <f t="array" aca="1" ref="H425" ca="1">INDIRECT("Filmes!H"&amp;(MATCH(A425,Filmes!$A$2:$A$226,0)+1))</f>
        <v>24000000</v>
      </c>
      <c r="I425" cm="1">
        <f t="array" aca="1" ref="I425" ca="1">INDIRECT("Filmes!I"&amp;(MATCH(A425,Filmes!$A$2:$A$226,0)+1))</f>
        <v>1.3</v>
      </c>
    </row>
    <row r="426" spans="1:9" x14ac:dyDescent="0.3">
      <c r="A426" s="20" t="s">
        <v>105</v>
      </c>
      <c r="B426" cm="1">
        <f t="array" aca="1" ref="B426" ca="1">INDIRECT("Filmes!B"&amp;(MATCH(A426,Filmes!$A$2:$A$226,0)+1))</f>
        <v>1987</v>
      </c>
      <c r="C426" t="str" cm="1">
        <f t="array" aca="1" ref="C426" ca="1">INDIRECT("Filmes!C"&amp;(MATCH(A426,Filmes!$A$2:$A$226,0)+1))</f>
        <v>14</v>
      </c>
      <c r="D426" cm="1">
        <f t="array" aca="1" ref="D426" ca="1">INDIRECT("Filmes!D"&amp;(MATCH(A426,Filmes!$A$2:$A$226,0)+1))</f>
        <v>0.73</v>
      </c>
      <c r="E426" cm="1">
        <f t="array" aca="1" ref="E426" ca="1">INDIRECT("Filmes!E"&amp;(MATCH(A426,Filmes!$A$2:$A$226,0)+1))</f>
        <v>0.75000000000000011</v>
      </c>
      <c r="F426" cm="1">
        <f t="array" aca="1" ref="F426" ca="1">INDIRECT("Filmes!F"&amp;(MATCH(A426,Filmes!$A$2:$A$226,0)+1))</f>
        <v>13000000</v>
      </c>
      <c r="G426" cm="1">
        <f t="array" aca="1" ref="G426" ca="1">INDIRECT("Filmes!G"&amp;(MATCH(A426,Filmes!$A$2:$A$226,0)+1))</f>
        <v>53424681</v>
      </c>
      <c r="H426" cm="1">
        <f t="array" aca="1" ref="H426" ca="1">INDIRECT("Filmes!H"&amp;(MATCH(A426,Filmes!$A$2:$A$226,0)+1))</f>
        <v>40424681</v>
      </c>
      <c r="I426" cm="1">
        <f t="array" aca="1" ref="I426" ca="1">INDIRECT("Filmes!I"&amp;(MATCH(A426,Filmes!$A$2:$A$226,0)+1))</f>
        <v>4.1095908461538464</v>
      </c>
    </row>
    <row r="427" spans="1:9" x14ac:dyDescent="0.3">
      <c r="A427" s="21" t="s">
        <v>146</v>
      </c>
      <c r="B427" cm="1">
        <f t="array" aca="1" ref="B427" ca="1">INDIRECT("Filmes!B"&amp;(MATCH(A427,Filmes!$A$2:$A$226,0)+1))</f>
        <v>1983</v>
      </c>
      <c r="C427" t="str" cm="1">
        <f t="array" aca="1" ref="C427" ca="1">INDIRECT("Filmes!C"&amp;(MATCH(A427,Filmes!$A$2:$A$226,0)+1))</f>
        <v>18</v>
      </c>
      <c r="D427" cm="1">
        <f t="array" aca="1" ref="D427" ca="1">INDIRECT("Filmes!D"&amp;(MATCH(A427,Filmes!$A$2:$A$226,0)+1))</f>
        <v>0.82</v>
      </c>
      <c r="E427" cm="1">
        <f t="array" aca="1" ref="E427" ca="1">INDIRECT("Filmes!E"&amp;(MATCH(A427,Filmes!$A$2:$A$226,0)+1))</f>
        <v>0.77142857142857146</v>
      </c>
      <c r="F427" cm="1">
        <f t="array" aca="1" ref="F427" ca="1">INDIRECT("Filmes!F"&amp;(MATCH(A427,Filmes!$A$2:$A$226,0)+1))</f>
        <v>25000000</v>
      </c>
      <c r="G427" cm="1">
        <f t="array" aca="1" ref="G427" ca="1">INDIRECT("Filmes!G"&amp;(MATCH(A427,Filmes!$A$2:$A$226,0)+1))</f>
        <v>66023329</v>
      </c>
      <c r="H427" cm="1">
        <f t="array" aca="1" ref="H427" ca="1">INDIRECT("Filmes!H"&amp;(MATCH(A427,Filmes!$A$2:$A$226,0)+1))</f>
        <v>41023329</v>
      </c>
      <c r="I427" cm="1">
        <f t="array" aca="1" ref="I427" ca="1">INDIRECT("Filmes!I"&amp;(MATCH(A427,Filmes!$A$2:$A$226,0)+1))</f>
        <v>2.6409331599999999</v>
      </c>
    </row>
    <row r="428" spans="1:9" x14ac:dyDescent="0.3">
      <c r="A428" s="20" t="s">
        <v>77</v>
      </c>
      <c r="B428" cm="1">
        <f t="array" aca="1" ref="B428" ca="1">INDIRECT("Filmes!B"&amp;(MATCH(A428,Filmes!$A$2:$A$226,0)+1))</f>
        <v>2005</v>
      </c>
      <c r="C428" t="str" cm="1">
        <f t="array" aca="1" ref="C428" ca="1">INDIRECT("Filmes!C"&amp;(MATCH(A428,Filmes!$A$2:$A$226,0)+1))</f>
        <v>PG-13</v>
      </c>
      <c r="D428" cm="1">
        <f t="array" aca="1" ref="D428" ca="1">INDIRECT("Filmes!D"&amp;(MATCH(A428,Filmes!$A$2:$A$226,0)+1))</f>
        <v>0.74</v>
      </c>
      <c r="E428" cm="1">
        <f t="array" aca="1" ref="E428" ca="1">INDIRECT("Filmes!E"&amp;(MATCH(A428,Filmes!$A$2:$A$226,0)+1))</f>
        <v>0.80499999999999994</v>
      </c>
      <c r="F428" cm="1">
        <f t="array" aca="1" ref="F428" ca="1">INDIRECT("Filmes!F"&amp;(MATCH(A428,Filmes!$A$2:$A$226,0)+1))</f>
        <v>39000000</v>
      </c>
      <c r="G428" cm="1">
        <f t="array" aca="1" ref="G428" ca="1">INDIRECT("Filmes!G"&amp;(MATCH(A428,Filmes!$A$2:$A$226,0)+1))</f>
        <v>38869464</v>
      </c>
      <c r="H428" cm="1">
        <f t="array" aca="1" ref="H428" ca="1">INDIRECT("Filmes!H"&amp;(MATCH(A428,Filmes!$A$2:$A$226,0)+1))</f>
        <v>-130536</v>
      </c>
      <c r="I428" cm="1">
        <f t="array" aca="1" ref="I428" ca="1">INDIRECT("Filmes!I"&amp;(MATCH(A428,Filmes!$A$2:$A$226,0)+1))</f>
        <v>0.9966529230769231</v>
      </c>
    </row>
    <row r="429" spans="1:9" x14ac:dyDescent="0.3">
      <c r="A429" s="21" t="s">
        <v>202</v>
      </c>
      <c r="B429" cm="1">
        <f t="array" aca="1" ref="B429" ca="1">INDIRECT("Filmes!B"&amp;(MATCH(A429,Filmes!$A$2:$A$226,0)+1))</f>
        <v>2019</v>
      </c>
      <c r="C429" t="str" cm="1">
        <f t="array" aca="1" ref="C429" ca="1">INDIRECT("Filmes!C"&amp;(MATCH(A429,Filmes!$A$2:$A$226,0)+1))</f>
        <v>12</v>
      </c>
      <c r="D429" cm="1">
        <f t="array" aca="1" ref="D429" ca="1">INDIRECT("Filmes!D"&amp;(MATCH(A429,Filmes!$A$2:$A$226,0)+1))</f>
        <v>0.7</v>
      </c>
      <c r="E429" cm="1">
        <f t="array" aca="1" ref="E429" ca="1">INDIRECT("Filmes!E"&amp;(MATCH(A429,Filmes!$A$2:$A$226,0)+1))</f>
        <v>0.76500000000000001</v>
      </c>
      <c r="F429" cm="1">
        <f t="array" aca="1" ref="F429" ca="1">INDIRECT("Filmes!F"&amp;(MATCH(A429,Filmes!$A$2:$A$226,0)+1))</f>
        <v>80000000</v>
      </c>
      <c r="G429" cm="1">
        <f t="array" aca="1" ref="G429" ca="1">INDIRECT("Filmes!G"&amp;(MATCH(A429,Filmes!$A$2:$A$226,0)+1))</f>
        <v>367799011</v>
      </c>
      <c r="H429" cm="1">
        <f t="array" aca="1" ref="H429" ca="1">INDIRECT("Filmes!H"&amp;(MATCH(A429,Filmes!$A$2:$A$226,0)+1))</f>
        <v>287799011</v>
      </c>
      <c r="I429" cm="1">
        <f t="array" aca="1" ref="I429" ca="1">INDIRECT("Filmes!I"&amp;(MATCH(A429,Filmes!$A$2:$A$226,0)+1))</f>
        <v>4.5974876374999996</v>
      </c>
    </row>
    <row r="430" spans="1:9" x14ac:dyDescent="0.3">
      <c r="A430" s="20" t="s">
        <v>151</v>
      </c>
      <c r="B430" cm="1">
        <f t="array" aca="1" ref="B430" ca="1">INDIRECT("Filmes!B"&amp;(MATCH(A430,Filmes!$A$2:$A$226,0)+1))</f>
        <v>2023</v>
      </c>
      <c r="C430" t="str" cm="1">
        <f t="array" aca="1" ref="C430" ca="1">INDIRECT("Filmes!C"&amp;(MATCH(A430,Filmes!$A$2:$A$226,0)+1))</f>
        <v>14</v>
      </c>
      <c r="D430" cm="1">
        <f t="array" aca="1" ref="D430" ca="1">INDIRECT("Filmes!D"&amp;(MATCH(A430,Filmes!$A$2:$A$226,0)+1))</f>
        <v>0.8</v>
      </c>
      <c r="E430" cm="1">
        <f t="array" aca="1" ref="E430" ca="1">INDIRECT("Filmes!E"&amp;(MATCH(A430,Filmes!$A$2:$A$226,0)+1))</f>
        <v>0.7649999999999999</v>
      </c>
      <c r="F430" cm="1">
        <f t="array" aca="1" ref="F430" ca="1">INDIRECT("Filmes!F"&amp;(MATCH(A430,Filmes!$A$2:$A$226,0)+1))</f>
        <v>14500000</v>
      </c>
      <c r="G430" cm="1">
        <f t="array" aca="1" ref="G430" ca="1">INDIRECT("Filmes!G"&amp;(MATCH(A430,Filmes!$A$2:$A$226,0)+1))</f>
        <v>250600000</v>
      </c>
      <c r="H430" cm="1">
        <f t="array" aca="1" ref="H430" ca="1">INDIRECT("Filmes!H"&amp;(MATCH(A430,Filmes!$A$2:$A$226,0)+1))</f>
        <v>236100000</v>
      </c>
      <c r="I430" cm="1">
        <f t="array" aca="1" ref="I430" ca="1">INDIRECT("Filmes!I"&amp;(MATCH(A430,Filmes!$A$2:$A$226,0)+1))</f>
        <v>17.282758620689656</v>
      </c>
    </row>
    <row r="431" spans="1:9" x14ac:dyDescent="0.3">
      <c r="A431" s="21" t="s">
        <v>197</v>
      </c>
      <c r="B431" cm="1">
        <f t="array" aca="1" ref="B431" ca="1">INDIRECT("Filmes!B"&amp;(MATCH(A431,Filmes!$A$2:$A$226,0)+1))</f>
        <v>2022</v>
      </c>
      <c r="C431" t="str" cm="1">
        <f t="array" aca="1" ref="C431" ca="1">INDIRECT("Filmes!C"&amp;(MATCH(A431,Filmes!$A$2:$A$226,0)+1))</f>
        <v>10</v>
      </c>
      <c r="D431" cm="1">
        <f t="array" aca="1" ref="D431" ca="1">INDIRECT("Filmes!D"&amp;(MATCH(A431,Filmes!$A$2:$A$226,0)+1))</f>
        <v>0.75</v>
      </c>
      <c r="E431" cm="1">
        <f t="array" aca="1" ref="E431" ca="1">INDIRECT("Filmes!E"&amp;(MATCH(A431,Filmes!$A$2:$A$226,0)+1))</f>
        <v>0.70000000000000007</v>
      </c>
      <c r="F431" cm="1">
        <f t="array" aca="1" ref="F431" ca="1">INDIRECT("Filmes!F"&amp;(MATCH(A431,Filmes!$A$2:$A$226,0)+1))</f>
        <v>110000000</v>
      </c>
      <c r="G431" cm="1">
        <f t="array" aca="1" ref="G431" ca="1">INDIRECT("Filmes!G"&amp;(MATCH(A431,Filmes!$A$2:$A$226,0)+1))</f>
        <v>405400000</v>
      </c>
      <c r="H431" cm="1">
        <f t="array" aca="1" ref="H431" ca="1">INDIRECT("Filmes!H"&amp;(MATCH(A431,Filmes!$A$2:$A$226,0)+1))</f>
        <v>295400000</v>
      </c>
      <c r="I431" cm="1">
        <f t="array" aca="1" ref="I431" ca="1">INDIRECT("Filmes!I"&amp;(MATCH(A431,Filmes!$A$2:$A$226,0)+1))</f>
        <v>3.6854545454545455</v>
      </c>
    </row>
    <row r="432" spans="1:9" x14ac:dyDescent="0.3">
      <c r="A432" s="20" t="s">
        <v>110</v>
      </c>
      <c r="B432" cm="1">
        <f t="array" aca="1" ref="B432" ca="1">INDIRECT("Filmes!B"&amp;(MATCH(A432,Filmes!$A$2:$A$226,0)+1))</f>
        <v>2023</v>
      </c>
      <c r="C432" t="str" cm="1">
        <f t="array" aca="1" ref="C432" ca="1">INDIRECT("Filmes!C"&amp;(MATCH(A432,Filmes!$A$2:$A$226,0)+1))</f>
        <v>14</v>
      </c>
      <c r="D432" cm="1">
        <f t="array" aca="1" ref="D432" ca="1">INDIRECT("Filmes!D"&amp;(MATCH(A432,Filmes!$A$2:$A$226,0)+1))</f>
        <v>0.64</v>
      </c>
      <c r="E432" cm="1">
        <f t="array" aca="1" ref="E432" ca="1">INDIRECT("Filmes!E"&amp;(MATCH(A432,Filmes!$A$2:$A$226,0)+1))</f>
        <v>0.8</v>
      </c>
      <c r="F432" cm="1">
        <f t="array" aca="1" ref="F432" ca="1">INDIRECT("Filmes!F"&amp;(MATCH(A432,Filmes!$A$2:$A$226,0)+1))</f>
        <v>5000000</v>
      </c>
      <c r="G432" cm="1">
        <f t="array" aca="1" ref="G432" ca="1">INDIRECT("Filmes!G"&amp;(MATCH(A432,Filmes!$A$2:$A$226,0)+1))</f>
        <v>59256423</v>
      </c>
      <c r="H432" cm="1">
        <f t="array" aca="1" ref="H432" ca="1">INDIRECT("Filmes!H"&amp;(MATCH(A432,Filmes!$A$2:$A$226,0)+1))</f>
        <v>54256423</v>
      </c>
      <c r="I432" cm="1">
        <f t="array" aca="1" ref="I432" ca="1">INDIRECT("Filmes!I"&amp;(MATCH(A432,Filmes!$A$2:$A$226,0)+1))</f>
        <v>11.8512846</v>
      </c>
    </row>
    <row r="433" spans="1:9" x14ac:dyDescent="0.3">
      <c r="A433" s="21" t="s">
        <v>211</v>
      </c>
      <c r="B433" cm="1">
        <f t="array" aca="1" ref="B433" ca="1">INDIRECT("Filmes!B"&amp;(MATCH(A433,Filmes!$A$2:$A$226,0)+1))</f>
        <v>2016</v>
      </c>
      <c r="C433" t="str" cm="1">
        <f t="array" aca="1" ref="C433" ca="1">INDIRECT("Filmes!C"&amp;(MATCH(A433,Filmes!$A$2:$A$226,0)+1))</f>
        <v>12</v>
      </c>
      <c r="D433" cm="1">
        <f t="array" aca="1" ref="D433" ca="1">INDIRECT("Filmes!D"&amp;(MATCH(A433,Filmes!$A$2:$A$226,0)+1))</f>
        <v>0.68</v>
      </c>
      <c r="E433" cm="1">
        <f t="array" aca="1" ref="E433" ca="1">INDIRECT("Filmes!E"&amp;(MATCH(A433,Filmes!$A$2:$A$226,0)+1))</f>
        <v>0.69374999999999998</v>
      </c>
      <c r="F433" cm="1">
        <f t="array" aca="1" ref="F433" ca="1">INDIRECT("Filmes!F"&amp;(MATCH(A433,Filmes!$A$2:$A$226,0)+1))</f>
        <v>185000000</v>
      </c>
      <c r="G433" cm="1">
        <f t="array" aca="1" ref="G433" ca="1">INDIRECT("Filmes!G"&amp;(MATCH(A433,Filmes!$A$2:$A$226,0)+1))</f>
        <v>343471816</v>
      </c>
      <c r="H433" cm="1">
        <f t="array" aca="1" ref="H433" ca="1">INDIRECT("Filmes!H"&amp;(MATCH(A433,Filmes!$A$2:$A$226,0)+1))</f>
        <v>158471816</v>
      </c>
      <c r="I433" cm="1">
        <f t="array" aca="1" ref="I433" ca="1">INDIRECT("Filmes!I"&amp;(MATCH(A433,Filmes!$A$2:$A$226,0)+1))</f>
        <v>1.8566044108108108</v>
      </c>
    </row>
    <row r="434" spans="1:9" x14ac:dyDescent="0.3">
      <c r="A434" s="20" t="s">
        <v>100</v>
      </c>
      <c r="B434" cm="1">
        <f t="array" aca="1" ref="B434" ca="1">INDIRECT("Filmes!B"&amp;(MATCH(A434,Filmes!$A$2:$A$226,0)+1))</f>
        <v>1978</v>
      </c>
      <c r="C434" t="str" cm="1">
        <f t="array" aca="1" ref="C434" ca="1">INDIRECT("Filmes!C"&amp;(MATCH(A434,Filmes!$A$2:$A$226,0)+1))</f>
        <v>L</v>
      </c>
      <c r="D434" cm="1">
        <f t="array" aca="1" ref="D434" ca="1">INDIRECT("Filmes!D"&amp;(MATCH(A434,Filmes!$A$2:$A$226,0)+1))</f>
        <v>0.71</v>
      </c>
      <c r="E434" cm="1">
        <f t="array" aca="1" ref="E434" ca="1">INDIRECT("Filmes!E"&amp;(MATCH(A434,Filmes!$A$2:$A$226,0)+1))</f>
        <v>0.85</v>
      </c>
      <c r="F434" cm="1">
        <f t="array" aca="1" ref="F434" ca="1">INDIRECT("Filmes!F"&amp;(MATCH(A434,Filmes!$A$2:$A$226,0)+1))</f>
        <v>55000000</v>
      </c>
      <c r="G434" cm="1">
        <f t="array" aca="1" ref="G434" ca="1">INDIRECT("Filmes!G"&amp;(MATCH(A434,Filmes!$A$2:$A$226,0)+1))</f>
        <v>300500000</v>
      </c>
      <c r="H434" cm="1">
        <f t="array" aca="1" ref="H434" ca="1">INDIRECT("Filmes!H"&amp;(MATCH(A434,Filmes!$A$2:$A$226,0)+1))</f>
        <v>245500000</v>
      </c>
      <c r="I434" cm="1">
        <f t="array" aca="1" ref="I434" ca="1">INDIRECT("Filmes!I"&amp;(MATCH(A434,Filmes!$A$2:$A$226,0)+1))</f>
        <v>5.4636363636363638</v>
      </c>
    </row>
    <row r="435" spans="1:9" x14ac:dyDescent="0.3">
      <c r="A435" s="21" t="s">
        <v>41</v>
      </c>
      <c r="B435" cm="1">
        <f t="array" aca="1" ref="B435" ca="1">INDIRECT("Filmes!B"&amp;(MATCH(A435,Filmes!$A$2:$A$226,0)+1))</f>
        <v>2020</v>
      </c>
      <c r="C435" t="str" cm="1">
        <f t="array" aca="1" ref="C435" ca="1">INDIRECT("Filmes!C"&amp;(MATCH(A435,Filmes!$A$2:$A$226,0)+1))</f>
        <v>14</v>
      </c>
      <c r="D435" cm="1">
        <f t="array" aca="1" ref="D435" ca="1">INDIRECT("Filmes!D"&amp;(MATCH(A435,Filmes!$A$2:$A$226,0)+1))</f>
        <v>0.72</v>
      </c>
      <c r="E435" cm="1">
        <f t="array" aca="1" ref="E435" ca="1">INDIRECT("Filmes!E"&amp;(MATCH(A435,Filmes!$A$2:$A$226,0)+1))</f>
        <v>0.76666666666666661</v>
      </c>
      <c r="F435" cm="1">
        <f t="array" aca="1" ref="F435" ca="1">INDIRECT("Filmes!F"&amp;(MATCH(A435,Filmes!$A$2:$A$226,0)+1))</f>
        <v>205000000</v>
      </c>
      <c r="G435" cm="1">
        <f t="array" aca="1" ref="G435" ca="1">INDIRECT("Filmes!G"&amp;(MATCH(A435,Filmes!$A$2:$A$226,0)+1))</f>
        <v>365304105</v>
      </c>
      <c r="H435" cm="1">
        <f t="array" aca="1" ref="H435" ca="1">INDIRECT("Filmes!H"&amp;(MATCH(A435,Filmes!$A$2:$A$226,0)+1))</f>
        <v>160304105</v>
      </c>
      <c r="I435" cm="1">
        <f t="array" aca="1" ref="I435" ca="1">INDIRECT("Filmes!I"&amp;(MATCH(A435,Filmes!$A$2:$A$226,0)+1))</f>
        <v>1.7819712439024391</v>
      </c>
    </row>
    <row r="436" spans="1:9" x14ac:dyDescent="0.3">
      <c r="A436" s="20" t="s">
        <v>52</v>
      </c>
      <c r="B436" cm="1">
        <f t="array" aca="1" ref="B436" ca="1">INDIRECT("Filmes!B"&amp;(MATCH(A436,Filmes!$A$2:$A$226,0)+1))</f>
        <v>2023</v>
      </c>
      <c r="C436" t="str" cm="1">
        <f t="array" aca="1" ref="C436" ca="1">INDIRECT("Filmes!C"&amp;(MATCH(A436,Filmes!$A$2:$A$226,0)+1))</f>
        <v>14</v>
      </c>
      <c r="D436" cm="1">
        <f t="array" aca="1" ref="D436" ca="1">INDIRECT("Filmes!D"&amp;(MATCH(A436,Filmes!$A$2:$A$226,0)+1))</f>
        <v>0.67</v>
      </c>
      <c r="E436" cm="1">
        <f t="array" aca="1" ref="E436" ca="1">INDIRECT("Filmes!E"&amp;(MATCH(A436,Filmes!$A$2:$A$226,0)+1))</f>
        <v>0.71250000000000013</v>
      </c>
      <c r="F436" cm="1">
        <f t="array" aca="1" ref="F436" ca="1">INDIRECT("Filmes!F"&amp;(MATCH(A436,Filmes!$A$2:$A$226,0)+1))</f>
        <v>220000000</v>
      </c>
      <c r="G436" cm="1">
        <f t="array" aca="1" ref="G436" ca="1">INDIRECT("Filmes!G"&amp;(MATCH(A436,Filmes!$A$2:$A$226,0)+1))</f>
        <v>271333313</v>
      </c>
      <c r="H436" cm="1">
        <f t="array" aca="1" ref="H436" ca="1">INDIRECT("Filmes!H"&amp;(MATCH(A436,Filmes!$A$2:$A$226,0)+1))</f>
        <v>51333313</v>
      </c>
      <c r="I436" cm="1">
        <f t="array" aca="1" ref="I436" ca="1">INDIRECT("Filmes!I"&amp;(MATCH(A436,Filmes!$A$2:$A$226,0)+1))</f>
        <v>1.2333332409090909</v>
      </c>
    </row>
    <row r="437" spans="1:9" x14ac:dyDescent="0.3">
      <c r="A437" s="21" t="s">
        <v>217</v>
      </c>
      <c r="B437" cm="1">
        <f t="array" aca="1" ref="B437" ca="1">INDIRECT("Filmes!B"&amp;(MATCH(A437,Filmes!$A$2:$A$226,0)+1))</f>
        <v>2022</v>
      </c>
      <c r="C437" t="str" cm="1">
        <f t="array" aca="1" ref="C437" ca="1">INDIRECT("Filmes!C"&amp;(MATCH(A437,Filmes!$A$2:$A$226,0)+1))</f>
        <v>14</v>
      </c>
      <c r="D437" cm="1">
        <f t="array" aca="1" ref="D437" ca="1">INDIRECT("Filmes!D"&amp;(MATCH(A437,Filmes!$A$2:$A$226,0)+1))</f>
        <v>0.65</v>
      </c>
      <c r="E437" cm="1">
        <f t="array" aca="1" ref="E437" ca="1">INDIRECT("Filmes!E"&amp;(MATCH(A437,Filmes!$A$2:$A$226,0)+1))</f>
        <v>0.7</v>
      </c>
      <c r="F437" cm="1">
        <f t="array" aca="1" ref="F437" ca="1">INDIRECT("Filmes!F"&amp;(MATCH(A437,Filmes!$A$2:$A$226,0)+1))</f>
        <v>250000000</v>
      </c>
      <c r="G437" cm="1">
        <f t="array" aca="1" ref="G437" ca="1">INDIRECT("Filmes!G"&amp;(MATCH(A437,Filmes!$A$2:$A$226,0)+1))</f>
        <v>760900000</v>
      </c>
      <c r="H437" cm="1">
        <f t="array" aca="1" ref="H437" ca="1">INDIRECT("Filmes!H"&amp;(MATCH(A437,Filmes!$A$2:$A$226,0)+1))</f>
        <v>510900000</v>
      </c>
      <c r="I437" cm="1">
        <f t="array" aca="1" ref="I437" ca="1">INDIRECT("Filmes!I"&amp;(MATCH(A437,Filmes!$A$2:$A$226,0)+1))</f>
        <v>3.0436000000000001</v>
      </c>
    </row>
    <row r="438" spans="1:9" x14ac:dyDescent="0.3">
      <c r="A438" s="20" t="s">
        <v>51</v>
      </c>
      <c r="B438" cm="1">
        <f t="array" aca="1" ref="B438" ca="1">INDIRECT("Filmes!B"&amp;(MATCH(A438,Filmes!$A$2:$A$226,0)+1))</f>
        <v>2017</v>
      </c>
      <c r="C438" t="str" cm="1">
        <f t="array" aca="1" ref="C438" ca="1">INDIRECT("Filmes!C"&amp;(MATCH(A438,Filmes!$A$2:$A$226,0)+1))</f>
        <v>12</v>
      </c>
      <c r="D438" cm="1">
        <f t="array" aca="1" ref="D438" ca="1">INDIRECT("Filmes!D"&amp;(MATCH(A438,Filmes!$A$2:$A$226,0)+1))</f>
        <v>0.76</v>
      </c>
      <c r="E438" cm="1">
        <f t="array" aca="1" ref="E438" ca="1">INDIRECT("Filmes!E"&amp;(MATCH(A438,Filmes!$A$2:$A$226,0)+1))</f>
        <v>0.65</v>
      </c>
      <c r="F438" cm="1">
        <f t="array" aca="1" ref="F438" ca="1">INDIRECT("Filmes!F"&amp;(MATCH(A438,Filmes!$A$2:$A$226,0)+1))</f>
        <v>180000000</v>
      </c>
      <c r="G438" cm="1">
        <f t="array" aca="1" ref="G438" ca="1">INDIRECT("Filmes!G"&amp;(MATCH(A438,Filmes!$A$2:$A$226,0)+1))</f>
        <v>855301806</v>
      </c>
      <c r="H438" cm="1">
        <f t="array" aca="1" ref="H438" ca="1">INDIRECT("Filmes!H"&amp;(MATCH(A438,Filmes!$A$2:$A$226,0)+1))</f>
        <v>675301806</v>
      </c>
      <c r="I438" cm="1">
        <f t="array" aca="1" ref="I438" ca="1">INDIRECT("Filmes!I"&amp;(MATCH(A438,Filmes!$A$2:$A$226,0)+1))</f>
        <v>4.7516767</v>
      </c>
    </row>
    <row r="439" spans="1:9" x14ac:dyDescent="0.3">
      <c r="A439" s="21" t="s">
        <v>165</v>
      </c>
      <c r="B439" cm="1">
        <f t="array" aca="1" ref="B439" ca="1">INDIRECT("Filmes!B"&amp;(MATCH(A439,Filmes!$A$2:$A$226,0)+1))</f>
        <v>2022</v>
      </c>
      <c r="C439" t="str" cm="1">
        <f t="array" aca="1" ref="C439" ca="1">INDIRECT("Filmes!C"&amp;(MATCH(A439,Filmes!$A$2:$A$226,0)+1))</f>
        <v>12</v>
      </c>
      <c r="D439" cm="1">
        <f t="array" aca="1" ref="D439" ca="1">INDIRECT("Filmes!D"&amp;(MATCH(A439,Filmes!$A$2:$A$226,0)+1))</f>
        <v>0.82</v>
      </c>
      <c r="E439" cm="1">
        <f t="array" aca="1" ref="E439" ca="1">INDIRECT("Filmes!E"&amp;(MATCH(A439,Filmes!$A$2:$A$226,0)+1))</f>
        <v>0.8</v>
      </c>
      <c r="F439" cm="1">
        <f t="array" aca="1" ref="F439" ca="1">INDIRECT("Filmes!F"&amp;(MATCH(A439,Filmes!$A$2:$A$226,0)+1))</f>
        <v>170000000</v>
      </c>
      <c r="G439" cm="1">
        <f t="array" aca="1" ref="G439" ca="1">INDIRECT("Filmes!G"&amp;(MATCH(A439,Filmes!$A$2:$A$226,0)+1))</f>
        <v>1488732821</v>
      </c>
      <c r="H439" cm="1">
        <f t="array" aca="1" ref="H439" ca="1">INDIRECT("Filmes!H"&amp;(MATCH(A439,Filmes!$A$2:$A$226,0)+1))</f>
        <v>1318732821</v>
      </c>
      <c r="I439" cm="1">
        <f t="array" aca="1" ref="I439" ca="1">INDIRECT("Filmes!I"&amp;(MATCH(A439,Filmes!$A$2:$A$226,0)+1))</f>
        <v>8.7572518882352934</v>
      </c>
    </row>
    <row r="440" spans="1:9" x14ac:dyDescent="0.3">
      <c r="A440" s="20" t="s">
        <v>81</v>
      </c>
      <c r="B440" cm="1">
        <f t="array" aca="1" ref="B440" ca="1">INDIRECT("Filmes!B"&amp;(MATCH(A440,Filmes!$A$2:$A$226,0)+1))</f>
        <v>2023</v>
      </c>
      <c r="C440" t="str" cm="1">
        <f t="array" aca="1" ref="C440" ca="1">INDIRECT("Filmes!C"&amp;(MATCH(A440,Filmes!$A$2:$A$226,0)+1))</f>
        <v>PG-13</v>
      </c>
      <c r="D440" cm="1">
        <f t="array" aca="1" ref="D440" ca="1">INDIRECT("Filmes!D"&amp;(MATCH(A440,Filmes!$A$2:$A$226,0)+1))</f>
        <v>0.73</v>
      </c>
      <c r="E440" cm="1">
        <f t="array" aca="1" ref="E440" ca="1">INDIRECT("Filmes!E"&amp;(MATCH(A440,Filmes!$A$2:$A$226,0)+1))</f>
        <v>0.66666666666666663</v>
      </c>
      <c r="F440" cm="1">
        <f t="array" aca="1" ref="F440" ca="1">INDIRECT("Filmes!F"&amp;(MATCH(A440,Filmes!$A$2:$A$226,0)+1))</f>
        <v>195000000</v>
      </c>
      <c r="G440" cm="1">
        <f t="array" aca="1" ref="G440" ca="1">INDIRECT("Filmes!G"&amp;(MATCH(A440,Filmes!$A$2:$A$226,0)+1))</f>
        <v>439000000</v>
      </c>
      <c r="H440" cm="1">
        <f t="array" aca="1" ref="H440" ca="1">INDIRECT("Filmes!H"&amp;(MATCH(A440,Filmes!$A$2:$A$226,0)+1))</f>
        <v>244000000</v>
      </c>
      <c r="I440" cm="1">
        <f t="array" aca="1" ref="I440" ca="1">INDIRECT("Filmes!I"&amp;(MATCH(A440,Filmes!$A$2:$A$226,0)+1))</f>
        <v>2.2512820512820513</v>
      </c>
    </row>
    <row r="441" spans="1:9" x14ac:dyDescent="0.3">
      <c r="A441" s="21" t="s">
        <v>103</v>
      </c>
      <c r="B441" cm="1">
        <f t="array" aca="1" ref="B441" ca="1">INDIRECT("Filmes!B"&amp;(MATCH(A441,Filmes!$A$2:$A$226,0)+1))</f>
        <v>2002</v>
      </c>
      <c r="C441" t="str" cm="1">
        <f t="array" aca="1" ref="C441" ca="1">INDIRECT("Filmes!C"&amp;(MATCH(A441,Filmes!$A$2:$A$226,0)+1))</f>
        <v>12</v>
      </c>
      <c r="D441" cm="1">
        <f t="array" aca="1" ref="D441" ca="1">INDIRECT("Filmes!D"&amp;(MATCH(A441,Filmes!$A$2:$A$226,0)+1))</f>
        <v>0.59</v>
      </c>
      <c r="E441" cm="1">
        <f t="array" aca="1" ref="E441" ca="1">INDIRECT("Filmes!E"&amp;(MATCH(A441,Filmes!$A$2:$A$226,0)+1))</f>
        <v>0.9</v>
      </c>
      <c r="F441" cm="1">
        <f t="array" aca="1" ref="F441" ca="1">INDIRECT("Filmes!F"&amp;(MATCH(A441,Filmes!$A$2:$A$226,0)+1))</f>
        <v>70000000</v>
      </c>
      <c r="G441" cm="1">
        <f t="array" aca="1" ref="G441" ca="1">INDIRECT("Filmes!G"&amp;(MATCH(A441,Filmes!$A$2:$A$226,0)+1))</f>
        <v>277500000</v>
      </c>
      <c r="H441" cm="1">
        <f t="array" aca="1" ref="H441" ca="1">INDIRECT("Filmes!H"&amp;(MATCH(A441,Filmes!$A$2:$A$226,0)+1))</f>
        <v>207500000</v>
      </c>
      <c r="I441" cm="1">
        <f t="array" aca="1" ref="I441" ca="1">INDIRECT("Filmes!I"&amp;(MATCH(A441,Filmes!$A$2:$A$226,0)+1))</f>
        <v>3.9642857142857144</v>
      </c>
    </row>
    <row r="442" spans="1:9" x14ac:dyDescent="0.3">
      <c r="A442" s="20" t="s">
        <v>36</v>
      </c>
      <c r="B442" cm="1">
        <f t="array" aca="1" ref="B442" ca="1">INDIRECT("Filmes!B"&amp;(MATCH(A442,Filmes!$A$2:$A$226,0)+1))</f>
        <v>2023</v>
      </c>
      <c r="C442" t="str" cm="1">
        <f t="array" aca="1" ref="C442" ca="1">INDIRECT("Filmes!C"&amp;(MATCH(A442,Filmes!$A$2:$A$226,0)+1))</f>
        <v>14</v>
      </c>
      <c r="D442" cm="1">
        <f t="array" aca="1" ref="D442" ca="1">INDIRECT("Filmes!D"&amp;(MATCH(A442,Filmes!$A$2:$A$226,0)+1))</f>
        <v>0.71</v>
      </c>
      <c r="E442" cm="1">
        <f t="array" aca="1" ref="E442" ca="1">INDIRECT("Filmes!E"&amp;(MATCH(A442,Filmes!$A$2:$A$226,0)+1))</f>
        <v>0.82000000000000006</v>
      </c>
      <c r="F442" cm="1">
        <f t="array" aca="1" ref="F442" ca="1">INDIRECT("Filmes!F"&amp;(MATCH(A442,Filmes!$A$2:$A$226,0)+1))</f>
        <v>340000000</v>
      </c>
      <c r="G442" cm="1">
        <f t="array" aca="1" ref="G442" ca="1">INDIRECT("Filmes!G"&amp;(MATCH(A442,Filmes!$A$2:$A$226,0)+1))</f>
        <v>704709660</v>
      </c>
      <c r="H442" cm="1">
        <f t="array" aca="1" ref="H442" ca="1">INDIRECT("Filmes!H"&amp;(MATCH(A442,Filmes!$A$2:$A$226,0)+1))</f>
        <v>364709660</v>
      </c>
      <c r="I442" cm="1">
        <f t="array" aca="1" ref="I442" ca="1">INDIRECT("Filmes!I"&amp;(MATCH(A442,Filmes!$A$2:$A$226,0)+1))</f>
        <v>2.0726754705882353</v>
      </c>
    </row>
    <row r="443" spans="1:9" x14ac:dyDescent="0.3">
      <c r="A443" s="21" t="s">
        <v>86</v>
      </c>
      <c r="B443" cm="1">
        <f t="array" aca="1" ref="B443" ca="1">INDIRECT("Filmes!B"&amp;(MATCH(A443,Filmes!$A$2:$A$226,0)+1))</f>
        <v>2018</v>
      </c>
      <c r="C443" t="str" cm="1">
        <f t="array" aca="1" ref="C443" ca="1">INDIRECT("Filmes!C"&amp;(MATCH(A443,Filmes!$A$2:$A$226,0)+1))</f>
        <v>14</v>
      </c>
      <c r="D443" cm="1">
        <f t="array" aca="1" ref="D443" ca="1">INDIRECT("Filmes!D"&amp;(MATCH(A443,Filmes!$A$2:$A$226,0)+1))</f>
        <v>0.68</v>
      </c>
      <c r="E443" cm="1">
        <f t="array" aca="1" ref="E443" ca="1">INDIRECT("Filmes!E"&amp;(MATCH(A443,Filmes!$A$2:$A$226,0)+1))</f>
        <v>0.5</v>
      </c>
      <c r="F443" cm="1">
        <f t="array" aca="1" ref="F443" ca="1">INDIRECT("Filmes!F"&amp;(MATCH(A443,Filmes!$A$2:$A$226,0)+1))</f>
        <v>116000000</v>
      </c>
      <c r="G443" cm="1">
        <f t="array" aca="1" ref="G443" ca="1">INDIRECT("Filmes!G"&amp;(MATCH(A443,Filmes!$A$2:$A$226,0)+1))</f>
        <v>856085151</v>
      </c>
      <c r="H443" cm="1">
        <f t="array" aca="1" ref="H443" ca="1">INDIRECT("Filmes!H"&amp;(MATCH(A443,Filmes!$A$2:$A$226,0)+1))</f>
        <v>740085151</v>
      </c>
      <c r="I443" cm="1">
        <f t="array" aca="1" ref="I443" ca="1">INDIRECT("Filmes!I"&amp;(MATCH(A443,Filmes!$A$2:$A$226,0)+1))</f>
        <v>7.3800444051724137</v>
      </c>
    </row>
    <row r="444" spans="1:9" x14ac:dyDescent="0.3">
      <c r="A444" s="20" t="s">
        <v>173</v>
      </c>
      <c r="B444" cm="1">
        <f t="array" aca="1" ref="B444" ca="1">INDIRECT("Filmes!B"&amp;(MATCH(A444,Filmes!$A$2:$A$226,0)+1))</f>
        <v>2021</v>
      </c>
      <c r="C444" t="str" cm="1">
        <f t="array" aca="1" ref="C444" ca="1">INDIRECT("Filmes!C"&amp;(MATCH(A444,Filmes!$A$2:$A$226,0)+1))</f>
        <v>14</v>
      </c>
      <c r="D444" cm="1">
        <f t="array" aca="1" ref="D444" ca="1">INDIRECT("Filmes!D"&amp;(MATCH(A444,Filmes!$A$2:$A$226,0)+1))</f>
        <v>0.68</v>
      </c>
      <c r="E444" cm="1">
        <f t="array" aca="1" ref="E444" ca="1">INDIRECT("Filmes!E"&amp;(MATCH(A444,Filmes!$A$2:$A$226,0)+1))</f>
        <v>0.76249999999999996</v>
      </c>
      <c r="F444" cm="1">
        <f t="array" aca="1" ref="F444" ca="1">INDIRECT("Filmes!F"&amp;(MATCH(A444,Filmes!$A$2:$A$226,0)+1))</f>
        <v>110000000</v>
      </c>
      <c r="G444" cm="1">
        <f t="array" aca="1" ref="G444" ca="1">INDIRECT("Filmes!G"&amp;(MATCH(A444,Filmes!$A$2:$A$226,0)+1))</f>
        <v>506900000</v>
      </c>
      <c r="H444" cm="1">
        <f t="array" aca="1" ref="H444" ca="1">INDIRECT("Filmes!H"&amp;(MATCH(A444,Filmes!$A$2:$A$226,0)+1))</f>
        <v>396900000</v>
      </c>
      <c r="I444" cm="1">
        <f t="array" aca="1" ref="I444" ca="1">INDIRECT("Filmes!I"&amp;(MATCH(A444,Filmes!$A$2:$A$226,0)+1))</f>
        <v>4.6081818181818184</v>
      </c>
    </row>
    <row r="445" spans="1:9" x14ac:dyDescent="0.3">
      <c r="A445" s="21" t="s">
        <v>88</v>
      </c>
      <c r="B445" cm="1">
        <f t="array" aca="1" ref="B445" ca="1">INDIRECT("Filmes!B"&amp;(MATCH(A445,Filmes!$A$2:$A$226,0)+1))</f>
        <v>2018</v>
      </c>
      <c r="C445" t="str" cm="1">
        <f t="array" aca="1" ref="C445" ca="1">INDIRECT("Filmes!C"&amp;(MATCH(A445,Filmes!$A$2:$A$226,0)+1))</f>
        <v>12</v>
      </c>
      <c r="D445" cm="1">
        <f t="array" aca="1" ref="D445" ca="1">INDIRECT("Filmes!D"&amp;(MATCH(A445,Filmes!$A$2:$A$226,0)+1))</f>
        <v>0.82</v>
      </c>
      <c r="E445" cm="1">
        <f t="array" aca="1" ref="E445" ca="1">INDIRECT("Filmes!E"&amp;(MATCH(A445,Filmes!$A$2:$A$226,0)+1))</f>
        <v>0.71</v>
      </c>
      <c r="F445" cm="1">
        <f t="array" aca="1" ref="F445" ca="1">INDIRECT("Filmes!F"&amp;(MATCH(A445,Filmes!$A$2:$A$226,0)+1))</f>
        <v>300000000</v>
      </c>
      <c r="G445" cm="1">
        <f t="array" aca="1" ref="G445" ca="1">INDIRECT("Filmes!G"&amp;(MATCH(A445,Filmes!$A$2:$A$226,0)+1))</f>
        <v>2052415039</v>
      </c>
      <c r="H445" cm="1">
        <f t="array" aca="1" ref="H445" ca="1">INDIRECT("Filmes!H"&amp;(MATCH(A445,Filmes!$A$2:$A$226,0)+1))</f>
        <v>1752415039</v>
      </c>
      <c r="I445" cm="1">
        <f t="array" aca="1" ref="I445" ca="1">INDIRECT("Filmes!I"&amp;(MATCH(A445,Filmes!$A$2:$A$226,0)+1))</f>
        <v>6.841383463333333</v>
      </c>
    </row>
    <row r="446" spans="1:9" x14ac:dyDescent="0.3">
      <c r="A446" s="20" t="s">
        <v>157</v>
      </c>
      <c r="B446" cm="1">
        <f t="array" aca="1" ref="B446" ca="1">INDIRECT("Filmes!B"&amp;(MATCH(A446,Filmes!$A$2:$A$226,0)+1))</f>
        <v>2019</v>
      </c>
      <c r="C446" t="str" cm="1">
        <f t="array" aca="1" ref="C446" ca="1">INDIRECT("Filmes!C"&amp;(MATCH(A446,Filmes!$A$2:$A$226,0)+1))</f>
        <v>12</v>
      </c>
      <c r="D446" cm="1">
        <f t="array" aca="1" ref="D446" ca="1">INDIRECT("Filmes!D"&amp;(MATCH(A446,Filmes!$A$2:$A$226,0)+1))</f>
        <v>0.83</v>
      </c>
      <c r="E446" cm="1">
        <f t="array" aca="1" ref="E446" ca="1">INDIRECT("Filmes!E"&amp;(MATCH(A446,Filmes!$A$2:$A$226,0)+1))</f>
        <v>0.8</v>
      </c>
      <c r="F446" cm="1">
        <f t="array" aca="1" ref="F446" ca="1">INDIRECT("Filmes!F"&amp;(MATCH(A446,Filmes!$A$2:$A$226,0)+1))</f>
        <v>356000000</v>
      </c>
      <c r="G446" cm="1">
        <f t="array" aca="1" ref="G446" ca="1">INDIRECT("Filmes!G"&amp;(MATCH(A446,Filmes!$A$2:$A$226,0)+1))</f>
        <v>2800000000</v>
      </c>
      <c r="H446" cm="1">
        <f t="array" aca="1" ref="H446" ca="1">INDIRECT("Filmes!H"&amp;(MATCH(A446,Filmes!$A$2:$A$226,0)+1))</f>
        <v>2444000000</v>
      </c>
      <c r="I446" cm="1">
        <f t="array" aca="1" ref="I446" ca="1">INDIRECT("Filmes!I"&amp;(MATCH(A446,Filmes!$A$2:$A$226,0)+1))</f>
        <v>7.8651685393258424</v>
      </c>
    </row>
    <row r="447" spans="1:9" x14ac:dyDescent="0.3">
      <c r="A447" s="21" t="s">
        <v>140</v>
      </c>
      <c r="B447" cm="1">
        <f t="array" aca="1" ref="B447" ca="1">INDIRECT("Filmes!B"&amp;(MATCH(A447,Filmes!$A$2:$A$226,0)+1))</f>
        <v>2021</v>
      </c>
      <c r="C447" t="str" cm="1">
        <f t="array" aca="1" ref="C447" ca="1">INDIRECT("Filmes!C"&amp;(MATCH(A447,Filmes!$A$2:$A$226,0)+1))</f>
        <v>12</v>
      </c>
      <c r="D447" cm="1">
        <f t="array" aca="1" ref="D447" ca="1">INDIRECT("Filmes!D"&amp;(MATCH(A447,Filmes!$A$2:$A$226,0)+1))</f>
        <v>0.73</v>
      </c>
      <c r="E447" cm="1">
        <f t="array" aca="1" ref="E447" ca="1">INDIRECT("Filmes!E"&amp;(MATCH(A447,Filmes!$A$2:$A$226,0)+1))</f>
        <v>0.73499999999999999</v>
      </c>
      <c r="F447" cm="1">
        <f t="array" aca="1" ref="F447" ca="1">INDIRECT("Filmes!F"&amp;(MATCH(A447,Filmes!$A$2:$A$226,0)+1))</f>
        <v>200000000</v>
      </c>
      <c r="G447" cm="1">
        <f t="array" aca="1" ref="G447" ca="1">INDIRECT("Filmes!G"&amp;(MATCH(A447,Filmes!$A$2:$A$226,0)+1))</f>
        <v>379751131</v>
      </c>
      <c r="H447" cm="1">
        <f t="array" aca="1" ref="H447" ca="1">INDIRECT("Filmes!H"&amp;(MATCH(A447,Filmes!$A$2:$A$226,0)+1))</f>
        <v>179751131</v>
      </c>
      <c r="I447" cm="1">
        <f t="array" aca="1" ref="I447" ca="1">INDIRECT("Filmes!I"&amp;(MATCH(A447,Filmes!$A$2:$A$226,0)+1))</f>
        <v>1.898755655</v>
      </c>
    </row>
    <row r="448" spans="1:9" x14ac:dyDescent="0.3">
      <c r="A448" s="20" t="s">
        <v>118</v>
      </c>
      <c r="B448" cm="1">
        <f t="array" aca="1" ref="B448" ca="1">INDIRECT("Filmes!B"&amp;(MATCH(A448,Filmes!$A$2:$A$226,0)+1))</f>
        <v>2019</v>
      </c>
      <c r="C448" t="str" cm="1">
        <f t="array" aca="1" ref="C448" ca="1">INDIRECT("Filmes!C"&amp;(MATCH(A448,Filmes!$A$2:$A$226,0)+1))</f>
        <v>12</v>
      </c>
      <c r="D448" cm="1">
        <f t="array" aca="1" ref="D448" ca="1">INDIRECT("Filmes!D"&amp;(MATCH(A448,Filmes!$A$2:$A$226,0)+1))</f>
        <v>0.6</v>
      </c>
      <c r="E448" cm="1">
        <f t="array" aca="1" ref="E448" ca="1">INDIRECT("Filmes!E"&amp;(MATCH(A448,Filmes!$A$2:$A$226,0)+1))</f>
        <v>0.8</v>
      </c>
      <c r="F448" cm="1">
        <f t="array" aca="1" ref="F448" ca="1">INDIRECT("Filmes!F"&amp;(MATCH(A448,Filmes!$A$2:$A$226,0)+1))</f>
        <v>200000000</v>
      </c>
      <c r="G448" cm="1">
        <f t="array" aca="1" ref="G448" ca="1">INDIRECT("Filmes!G"&amp;(MATCH(A448,Filmes!$A$2:$A$226,0)+1))</f>
        <v>252442974</v>
      </c>
      <c r="H448" cm="1">
        <f t="array" aca="1" ref="H448" ca="1">INDIRECT("Filmes!H"&amp;(MATCH(A448,Filmes!$A$2:$A$226,0)+1))</f>
        <v>52442974</v>
      </c>
      <c r="I448" cm="1">
        <f t="array" aca="1" ref="I448" ca="1">INDIRECT("Filmes!I"&amp;(MATCH(A448,Filmes!$A$2:$A$226,0)+1))</f>
        <v>1.26221487</v>
      </c>
    </row>
    <row r="449" spans="1:14" x14ac:dyDescent="0.3">
      <c r="A449" s="21" t="s">
        <v>62</v>
      </c>
      <c r="B449" cm="1">
        <f t="array" aca="1" ref="B449" ca="1">INDIRECT("Filmes!B"&amp;(MATCH(A449,Filmes!$A$2:$A$226,0)+1))</f>
        <v>2024</v>
      </c>
      <c r="C449" t="str" cm="1">
        <f t="array" aca="1" ref="C449" ca="1">INDIRECT("Filmes!C"&amp;(MATCH(A449,Filmes!$A$2:$A$226,0)+1))</f>
        <v>16</v>
      </c>
      <c r="D449" cm="1">
        <f t="array" aca="1" ref="D449" ca="1">INDIRECT("Filmes!D"&amp;(MATCH(A449,Filmes!$A$2:$A$226,0)+1))</f>
        <v>0.73</v>
      </c>
      <c r="E449" cm="1">
        <f t="array" aca="1" ref="E449" ca="1">INDIRECT("Filmes!E"&amp;(MATCH(A449,Filmes!$A$2:$A$226,0)+1))</f>
        <v>0.64999999999999991</v>
      </c>
      <c r="F449" cm="1">
        <f t="array" aca="1" ref="F449" ca="1">INDIRECT("Filmes!F"&amp;(MATCH(A449,Filmes!$A$2:$A$226,0)+1))</f>
        <v>18000000</v>
      </c>
      <c r="G449" cm="1">
        <f t="array" aca="1" ref="G449" ca="1">INDIRECT("Filmes!G"&amp;(MATCH(A449,Filmes!$A$2:$A$226,0)+1))</f>
        <v>6461949</v>
      </c>
      <c r="H449" cm="1">
        <f t="array" aca="1" ref="H449" ca="1">INDIRECT("Filmes!H"&amp;(MATCH(A449,Filmes!$A$2:$A$226,0)+1))</f>
        <v>-11538051</v>
      </c>
      <c r="I449" cm="1">
        <f t="array" aca="1" ref="I449" ca="1">INDIRECT("Filmes!I"&amp;(MATCH(A449,Filmes!$A$2:$A$226,0)+1))</f>
        <v>0.35899716666666664</v>
      </c>
    </row>
    <row r="450" spans="1:14" x14ac:dyDescent="0.3">
      <c r="B450" t="e" cm="1">
        <f t="array" aca="1" ref="B450" ca="1">INDIRECT("Filmes!B"&amp;(MATCH(A450,Filmes!$A$2:$A$226,0)+1))</f>
        <v>#N/A</v>
      </c>
      <c r="C450" t="e" cm="1">
        <f t="array" aca="1" ref="C450" ca="1">INDIRECT("Filmes!C"&amp;(MATCH(A450,Filmes!$A$2:$A$226,0)+1))</f>
        <v>#N/A</v>
      </c>
      <c r="D450" t="e" cm="1">
        <f t="array" aca="1" ref="D450" ca="1">INDIRECT("Filmes!D"&amp;(MATCH(A450,Filmes!$A$2:$A$226,0)+1))</f>
        <v>#N/A</v>
      </c>
      <c r="E450" t="e" cm="1">
        <f t="array" aca="1" ref="E450" ca="1">INDIRECT("Filmes!E"&amp;(MATCH(A450,Filmes!$A$2:$A$226,0)+1))</f>
        <v>#N/A</v>
      </c>
      <c r="F450" t="e" cm="1">
        <f t="array" aca="1" ref="F450" ca="1">INDIRECT("Filmes!F"&amp;(MATCH(A450,Filmes!$A$2:$A$226,0)+1))</f>
        <v>#N/A</v>
      </c>
      <c r="G450" t="e" cm="1">
        <f t="array" aca="1" ref="G450" ca="1">INDIRECT("Filmes!G"&amp;(MATCH(A450,Filmes!$A$2:$A$226,0)+1))</f>
        <v>#N/A</v>
      </c>
      <c r="H450" t="e" cm="1">
        <f t="array" aca="1" ref="H450" ca="1">INDIRECT("Filmes!H"&amp;(MATCH(A450,Filmes!$A$2:$A$226,0)+1))</f>
        <v>#N/A</v>
      </c>
      <c r="I450" t="e" cm="1">
        <f t="array" aca="1" ref="I450" ca="1">INDIRECT("Filmes!I"&amp;(MATCH(A450,Filmes!$A$2:$A$226,0)+1))</f>
        <v>#N/A</v>
      </c>
    </row>
    <row r="451" spans="1:14" x14ac:dyDescent="0.3">
      <c r="A451" s="19" t="s">
        <v>244</v>
      </c>
      <c r="B451" s="13" t="s">
        <v>1</v>
      </c>
      <c r="C451" s="13" t="s">
        <v>3</v>
      </c>
      <c r="D451" s="25" t="s">
        <v>2</v>
      </c>
      <c r="E451" s="13" t="s">
        <v>1645</v>
      </c>
      <c r="F451" s="26" t="s">
        <v>4</v>
      </c>
      <c r="G451" s="26" t="s">
        <v>5</v>
      </c>
      <c r="H451" s="13" t="s">
        <v>1646</v>
      </c>
      <c r="I451" s="27" t="s">
        <v>1647</v>
      </c>
      <c r="J451">
        <f ca="1">AVERAGE(I452:I545)</f>
        <v>6.2012609379908437</v>
      </c>
      <c r="K451">
        <f ca="1">AVERAGE(D452:D545)</f>
        <v>0.73010638297872332</v>
      </c>
      <c r="L451">
        <f ca="1">AVERAGE(E452:E545)</f>
        <v>0.75148324045930426</v>
      </c>
      <c r="M451">
        <f ca="1">AVERAGE(F452:F545)</f>
        <v>152375531.91489363</v>
      </c>
      <c r="N451">
        <f ca="1">AVERAGE(G452:G545)</f>
        <v>692608874.59574473</v>
      </c>
    </row>
    <row r="452" spans="1:14" x14ac:dyDescent="0.3">
      <c r="A452" s="20" t="s">
        <v>96</v>
      </c>
      <c r="B452" cm="1">
        <f t="array" aca="1" ref="B452" ca="1">INDIRECT("Filmes!B"&amp;(MATCH(A452,Filmes!$A$2:$A$226,0)+1))</f>
        <v>2015</v>
      </c>
      <c r="C452" t="str" cm="1">
        <f t="array" aca="1" ref="C452" ca="1">INDIRECT("Filmes!C"&amp;(MATCH(A452,Filmes!$A$2:$A$226,0)+1))</f>
        <v>14</v>
      </c>
      <c r="D452" cm="1">
        <f t="array" aca="1" ref="D452" ca="1">INDIRECT("Filmes!D"&amp;(MATCH(A452,Filmes!$A$2:$A$226,0)+1))</f>
        <v>0.65</v>
      </c>
      <c r="E452" cm="1">
        <f t="array" aca="1" ref="E452" ca="1">INDIRECT("Filmes!E"&amp;(MATCH(A452,Filmes!$A$2:$A$226,0)+1))</f>
        <v>0.77500000000000002</v>
      </c>
      <c r="F452" cm="1">
        <f t="array" aca="1" ref="F452" ca="1">INDIRECT("Filmes!F"&amp;(MATCH(A452,Filmes!$A$2:$A$226,0)+1))</f>
        <v>245000000</v>
      </c>
      <c r="G452" cm="1">
        <f t="array" aca="1" ref="G452" ca="1">INDIRECT("Filmes!G"&amp;(MATCH(A452,Filmes!$A$2:$A$226,0)+1))</f>
        <v>880674609</v>
      </c>
      <c r="H452" cm="1">
        <f t="array" aca="1" ref="H452" ca="1">INDIRECT("Filmes!H"&amp;(MATCH(A452,Filmes!$A$2:$A$226,0)+1))</f>
        <v>635674609</v>
      </c>
      <c r="I452" cm="1">
        <f t="array" aca="1" ref="I452" ca="1">INDIRECT("Filmes!I"&amp;(MATCH(A452,Filmes!$A$2:$A$226,0)+1))</f>
        <v>3.5945902408163266</v>
      </c>
    </row>
    <row r="453" spans="1:14" x14ac:dyDescent="0.3">
      <c r="A453" s="21" t="s">
        <v>80</v>
      </c>
      <c r="B453" cm="1">
        <f t="array" aca="1" ref="B453" ca="1">INDIRECT("Filmes!B"&amp;(MATCH(A453,Filmes!$A$2:$A$226,0)+1))</f>
        <v>1968</v>
      </c>
      <c r="C453" t="str" cm="1">
        <f t="array" aca="1" ref="C453" ca="1">INDIRECT("Filmes!C"&amp;(MATCH(A453,Filmes!$A$2:$A$226,0)+1))</f>
        <v>L</v>
      </c>
      <c r="D453" cm="1">
        <f t="array" aca="1" ref="D453" ca="1">INDIRECT("Filmes!D"&amp;(MATCH(A453,Filmes!$A$2:$A$226,0)+1))</f>
        <v>0.81</v>
      </c>
      <c r="E453" cm="1">
        <f t="array" aca="1" ref="E453" ca="1">INDIRECT("Filmes!E"&amp;(MATCH(A453,Filmes!$A$2:$A$226,0)+1))</f>
        <v>0.68</v>
      </c>
      <c r="F453" cm="1">
        <f t="array" aca="1" ref="F453" ca="1">INDIRECT("Filmes!F"&amp;(MATCH(A453,Filmes!$A$2:$A$226,0)+1))</f>
        <v>12000000</v>
      </c>
      <c r="G453" cm="1">
        <f t="array" aca="1" ref="G453" ca="1">INDIRECT("Filmes!G"&amp;(MATCH(A453,Filmes!$A$2:$A$226,0)+1))</f>
        <v>71923560</v>
      </c>
      <c r="H453" cm="1">
        <f t="array" aca="1" ref="H453" ca="1">INDIRECT("Filmes!H"&amp;(MATCH(A453,Filmes!$A$2:$A$226,0)+1))</f>
        <v>59923560</v>
      </c>
      <c r="I453" cm="1">
        <f t="array" aca="1" ref="I453" ca="1">INDIRECT("Filmes!I"&amp;(MATCH(A453,Filmes!$A$2:$A$226,0)+1))</f>
        <v>5.9936299999999996</v>
      </c>
    </row>
    <row r="454" spans="1:14" x14ac:dyDescent="0.3">
      <c r="A454" s="20" t="s">
        <v>206</v>
      </c>
      <c r="B454" cm="1">
        <f t="array" aca="1" ref="B454" ca="1">INDIRECT("Filmes!B"&amp;(MATCH(A454,Filmes!$A$2:$A$226,0)+1))</f>
        <v>2021</v>
      </c>
      <c r="C454" t="str" cm="1">
        <f t="array" aca="1" ref="C454" ca="1">INDIRECT("Filmes!C"&amp;(MATCH(A454,Filmes!$A$2:$A$226,0)+1))</f>
        <v>14</v>
      </c>
      <c r="D454" cm="1">
        <f t="array" aca="1" ref="D454" ca="1">INDIRECT("Filmes!D"&amp;(MATCH(A454,Filmes!$A$2:$A$226,0)+1))</f>
        <v>0.75</v>
      </c>
      <c r="E454" cm="1">
        <f t="array" aca="1" ref="E454" ca="1">INDIRECT("Filmes!E"&amp;(MATCH(A454,Filmes!$A$2:$A$226,0)+1))</f>
        <v>0.77500000000000002</v>
      </c>
      <c r="F454" cm="1">
        <f t="array" aca="1" ref="F454" ca="1">INDIRECT("Filmes!F"&amp;(MATCH(A454,Filmes!$A$2:$A$226,0)+1))</f>
        <v>200000000</v>
      </c>
      <c r="G454" cm="1">
        <f t="array" aca="1" ref="G454" ca="1">INDIRECT("Filmes!G"&amp;(MATCH(A454,Filmes!$A$2:$A$226,0)+1))</f>
        <v>14400000</v>
      </c>
      <c r="H454" cm="1">
        <f t="array" aca="1" ref="H454" ca="1">INDIRECT("Filmes!H"&amp;(MATCH(A454,Filmes!$A$2:$A$226,0)+1))</f>
        <v>-185600000</v>
      </c>
      <c r="I454" cm="1">
        <f t="array" aca="1" ref="I454" ca="1">INDIRECT("Filmes!I"&amp;(MATCH(A454,Filmes!$A$2:$A$226,0)+1))</f>
        <v>7.1999999999999995E-2</v>
      </c>
    </row>
    <row r="455" spans="1:14" x14ac:dyDescent="0.3">
      <c r="A455" s="21" t="s">
        <v>176</v>
      </c>
      <c r="B455" cm="1">
        <f t="array" aca="1" ref="B455" ca="1">INDIRECT("Filmes!B"&amp;(MATCH(A455,Filmes!$A$2:$A$226,0)+1))</f>
        <v>2017</v>
      </c>
      <c r="C455" t="str" cm="1">
        <f t="array" aca="1" ref="C455" ca="1">INDIRECT("Filmes!C"&amp;(MATCH(A455,Filmes!$A$2:$A$226,0)+1))</f>
        <v>12</v>
      </c>
      <c r="D455" cm="1">
        <f t="array" aca="1" ref="D455" ca="1">INDIRECT("Filmes!D"&amp;(MATCH(A455,Filmes!$A$2:$A$226,0)+1))</f>
        <v>0.55000000000000004</v>
      </c>
      <c r="E455" cm="1">
        <f t="array" aca="1" ref="E455" ca="1">INDIRECT("Filmes!E"&amp;(MATCH(A455,Filmes!$A$2:$A$226,0)+1))</f>
        <v>0.73571428571428577</v>
      </c>
      <c r="F455" cm="1">
        <f t="array" aca="1" ref="F455" ca="1">INDIRECT("Filmes!F"&amp;(MATCH(A455,Filmes!$A$2:$A$226,0)+1))</f>
        <v>125000000</v>
      </c>
      <c r="G455" cm="1">
        <f t="array" aca="1" ref="G455" ca="1">INDIRECT("Filmes!G"&amp;(MATCH(A455,Filmes!$A$2:$A$226,0)+1))</f>
        <v>409231607</v>
      </c>
      <c r="H455" cm="1">
        <f t="array" aca="1" ref="H455" ca="1">INDIRECT("Filmes!H"&amp;(MATCH(A455,Filmes!$A$2:$A$226,0)+1))</f>
        <v>284231607</v>
      </c>
      <c r="I455" cm="1">
        <f t="array" aca="1" ref="I455" ca="1">INDIRECT("Filmes!I"&amp;(MATCH(A455,Filmes!$A$2:$A$226,0)+1))</f>
        <v>3.273852856</v>
      </c>
    </row>
    <row r="456" spans="1:14" x14ac:dyDescent="0.3">
      <c r="A456" s="20" t="s">
        <v>93</v>
      </c>
      <c r="B456" cm="1">
        <f t="array" aca="1" ref="B456" ca="1">INDIRECT("Filmes!B"&amp;(MATCH(A456,Filmes!$A$2:$A$226,0)+1))</f>
        <v>2010</v>
      </c>
      <c r="C456" t="str" cm="1">
        <f t="array" aca="1" ref="C456" ca="1">INDIRECT("Filmes!C"&amp;(MATCH(A456,Filmes!$A$2:$A$226,0)+1))</f>
        <v>14</v>
      </c>
      <c r="D456" cm="1">
        <f t="array" aca="1" ref="D456" ca="1">INDIRECT("Filmes!D"&amp;(MATCH(A456,Filmes!$A$2:$A$226,0)+1))</f>
        <v>0.84</v>
      </c>
      <c r="E456" cm="1">
        <f t="array" aca="1" ref="E456" ca="1">INDIRECT("Filmes!E"&amp;(MATCH(A456,Filmes!$A$2:$A$226,0)+1))</f>
        <v>0.66428571428571426</v>
      </c>
      <c r="F456" cm="1">
        <f t="array" aca="1" ref="F456" ca="1">INDIRECT("Filmes!F"&amp;(MATCH(A456,Filmes!$A$2:$A$226,0)+1))</f>
        <v>160000000</v>
      </c>
      <c r="G456" cm="1">
        <f t="array" aca="1" ref="G456" ca="1">INDIRECT("Filmes!G"&amp;(MATCH(A456,Filmes!$A$2:$A$226,0)+1))</f>
        <v>825532764</v>
      </c>
      <c r="H456" cm="1">
        <f t="array" aca="1" ref="H456" ca="1">INDIRECT("Filmes!H"&amp;(MATCH(A456,Filmes!$A$2:$A$226,0)+1))</f>
        <v>665532764</v>
      </c>
      <c r="I456" cm="1">
        <f t="array" aca="1" ref="I456" ca="1">INDIRECT("Filmes!I"&amp;(MATCH(A456,Filmes!$A$2:$A$226,0)+1))</f>
        <v>5.1595797750000001</v>
      </c>
    </row>
    <row r="457" spans="1:14" x14ac:dyDescent="0.3">
      <c r="A457" s="21" t="s">
        <v>168</v>
      </c>
      <c r="B457" cm="1">
        <f t="array" aca="1" ref="B457" ca="1">INDIRECT("Filmes!B"&amp;(MATCH(A457,Filmes!$A$2:$A$226,0)+1))</f>
        <v>2023</v>
      </c>
      <c r="C457" t="str" cm="1">
        <f t="array" aca="1" ref="C457" ca="1">INDIRECT("Filmes!C"&amp;(MATCH(A457,Filmes!$A$2:$A$226,0)+1))</f>
        <v>10</v>
      </c>
      <c r="D457" cm="1">
        <f t="array" aca="1" ref="D457" ca="1">INDIRECT("Filmes!D"&amp;(MATCH(A457,Filmes!$A$2:$A$226,0)+1))</f>
        <v>0.64</v>
      </c>
      <c r="E457" cm="1">
        <f t="array" aca="1" ref="E457" ca="1">INDIRECT("Filmes!E"&amp;(MATCH(A457,Filmes!$A$2:$A$226,0)+1))</f>
        <v>0.6399999999999999</v>
      </c>
      <c r="F457" cm="1">
        <f t="array" aca="1" ref="F457" ca="1">INDIRECT("Filmes!F"&amp;(MATCH(A457,Filmes!$A$2:$A$226,0)+1))</f>
        <v>297000000</v>
      </c>
      <c r="G457" cm="1">
        <f t="array" aca="1" ref="G457" ca="1">INDIRECT("Filmes!G"&amp;(MATCH(A457,Filmes!$A$2:$A$226,0)+1))</f>
        <v>569626289</v>
      </c>
      <c r="H457" cm="1">
        <f t="array" aca="1" ref="H457" ca="1">INDIRECT("Filmes!H"&amp;(MATCH(A457,Filmes!$A$2:$A$226,0)+1))</f>
        <v>272626289</v>
      </c>
      <c r="I457" cm="1">
        <f t="array" aca="1" ref="I457" ca="1">INDIRECT("Filmes!I"&amp;(MATCH(A457,Filmes!$A$2:$A$226,0)+1))</f>
        <v>1.917933632996633</v>
      </c>
    </row>
    <row r="458" spans="1:14" x14ac:dyDescent="0.3">
      <c r="A458" s="20" t="s">
        <v>39</v>
      </c>
      <c r="B458" cm="1">
        <f t="array" aca="1" ref="B458" ca="1">INDIRECT("Filmes!B"&amp;(MATCH(A458,Filmes!$A$2:$A$226,0)+1))</f>
        <v>2022</v>
      </c>
      <c r="C458" t="str" cm="1">
        <f t="array" aca="1" ref="C458" ca="1">INDIRECT("Filmes!C"&amp;(MATCH(A458,Filmes!$A$2:$A$226,0)+1))</f>
        <v>12</v>
      </c>
      <c r="D458" cm="1">
        <f t="array" aca="1" ref="D458" ca="1">INDIRECT("Filmes!D"&amp;(MATCH(A458,Filmes!$A$2:$A$226,0)+1))</f>
        <v>0.69</v>
      </c>
      <c r="E458" cm="1">
        <f t="array" aca="1" ref="E458" ca="1">INDIRECT("Filmes!E"&amp;(MATCH(A458,Filmes!$A$2:$A$226,0)+1))</f>
        <v>0.7</v>
      </c>
      <c r="F458" cm="1">
        <f t="array" aca="1" ref="F458" ca="1">INDIRECT("Filmes!F"&amp;(MATCH(A458,Filmes!$A$2:$A$226,0)+1))</f>
        <v>24500000</v>
      </c>
      <c r="G458" cm="1">
        <f t="array" aca="1" ref="G458" ca="1">INDIRECT("Filmes!G"&amp;(MATCH(A458,Filmes!$A$2:$A$226,0)+1))</f>
        <v>12600000</v>
      </c>
      <c r="H458" cm="1">
        <f t="array" aca="1" ref="H458" ca="1">INDIRECT("Filmes!H"&amp;(MATCH(A458,Filmes!$A$2:$A$226,0)+1))</f>
        <v>-11900000</v>
      </c>
      <c r="I458" cm="1">
        <f t="array" aca="1" ref="I458" ca="1">INDIRECT("Filmes!I"&amp;(MATCH(A458,Filmes!$A$2:$A$226,0)+1))</f>
        <v>0.51428571428571423</v>
      </c>
    </row>
    <row r="459" spans="1:14" x14ac:dyDescent="0.3">
      <c r="A459" s="21" t="s">
        <v>70</v>
      </c>
      <c r="B459" cm="1">
        <f t="array" aca="1" ref="B459" ca="1">INDIRECT("Filmes!B"&amp;(MATCH(A459,Filmes!$A$2:$A$226,0)+1))</f>
        <v>2018</v>
      </c>
      <c r="C459" t="str" cm="1">
        <f t="array" aca="1" ref="C459" ca="1">INDIRECT("Filmes!C"&amp;(MATCH(A459,Filmes!$A$2:$A$226,0)+1))</f>
        <v>12</v>
      </c>
      <c r="D459" cm="1">
        <f t="array" aca="1" ref="D459" ca="1">INDIRECT("Filmes!D"&amp;(MATCH(A459,Filmes!$A$2:$A$226,0)+1))</f>
        <v>0.69</v>
      </c>
      <c r="E459" cm="1">
        <f t="array" aca="1" ref="E459" ca="1">INDIRECT("Filmes!E"&amp;(MATCH(A459,Filmes!$A$2:$A$226,0)+1))</f>
        <v>0.6</v>
      </c>
      <c r="F459" cm="1">
        <f t="array" aca="1" ref="F459" ca="1">INDIRECT("Filmes!F"&amp;(MATCH(A459,Filmes!$A$2:$A$226,0)+1))</f>
        <v>160000000</v>
      </c>
      <c r="G459" cm="1">
        <f t="array" aca="1" ref="G459" ca="1">INDIRECT("Filmes!G"&amp;(MATCH(A459,Filmes!$A$2:$A$226,0)+1))</f>
        <v>1152028393</v>
      </c>
      <c r="H459" cm="1">
        <f t="array" aca="1" ref="H459" ca="1">INDIRECT("Filmes!H"&amp;(MATCH(A459,Filmes!$A$2:$A$226,0)+1))</f>
        <v>992028393</v>
      </c>
      <c r="I459" cm="1">
        <f t="array" aca="1" ref="I459" ca="1">INDIRECT("Filmes!I"&amp;(MATCH(A459,Filmes!$A$2:$A$226,0)+1))</f>
        <v>7.2001774562499996</v>
      </c>
    </row>
    <row r="460" spans="1:14" x14ac:dyDescent="0.3">
      <c r="A460" s="20" t="s">
        <v>116</v>
      </c>
      <c r="B460" cm="1">
        <f t="array" aca="1" ref="B460" ca="1">INDIRECT("Filmes!B"&amp;(MATCH(A460,Filmes!$A$2:$A$226,0)+1))</f>
        <v>2023</v>
      </c>
      <c r="C460" t="str" cm="1">
        <f t="array" aca="1" ref="C460" ca="1">INDIRECT("Filmes!C"&amp;(MATCH(A460,Filmes!$A$2:$A$226,0)+1))</f>
        <v>12</v>
      </c>
      <c r="D460" cm="1">
        <f t="array" aca="1" ref="D460" ca="1">INDIRECT("Filmes!D"&amp;(MATCH(A460,Filmes!$A$2:$A$226,0)+1))</f>
        <v>0.68</v>
      </c>
      <c r="E460" cm="1">
        <f t="array" aca="1" ref="E460" ca="1">INDIRECT("Filmes!E"&amp;(MATCH(A460,Filmes!$A$2:$A$226,0)+1))</f>
        <v>0.78500000000000003</v>
      </c>
      <c r="F460" cm="1">
        <f t="array" aca="1" ref="F460" ca="1">INDIRECT("Filmes!F"&amp;(MATCH(A460,Filmes!$A$2:$A$226,0)+1))</f>
        <v>205000000</v>
      </c>
      <c r="G460" cm="1">
        <f t="array" aca="1" ref="G460" ca="1">INDIRECT("Filmes!G"&amp;(MATCH(A460,Filmes!$A$2:$A$226,0)+1))</f>
        <v>434381226</v>
      </c>
      <c r="H460" cm="1">
        <f t="array" aca="1" ref="H460" ca="1">INDIRECT("Filmes!H"&amp;(MATCH(A460,Filmes!$A$2:$A$226,0)+1))</f>
        <v>229381226</v>
      </c>
      <c r="I460" cm="1">
        <f t="array" aca="1" ref="I460" ca="1">INDIRECT("Filmes!I"&amp;(MATCH(A460,Filmes!$A$2:$A$226,0)+1))</f>
        <v>2.1189328097560978</v>
      </c>
    </row>
    <row r="461" spans="1:14" x14ac:dyDescent="0.3">
      <c r="A461" s="21" t="s">
        <v>210</v>
      </c>
      <c r="B461" cm="1">
        <f t="array" aca="1" ref="B461" ca="1">INDIRECT("Filmes!B"&amp;(MATCH(A461,Filmes!$A$2:$A$226,0)+1))</f>
        <v>2024</v>
      </c>
      <c r="C461" t="str" cm="1">
        <f t="array" aca="1" ref="C461" ca="1">INDIRECT("Filmes!C"&amp;(MATCH(A461,Filmes!$A$2:$A$226,0)+1))</f>
        <v>14</v>
      </c>
      <c r="D461" cm="1">
        <f t="array" aca="1" ref="D461" ca="1">INDIRECT("Filmes!D"&amp;(MATCH(A461,Filmes!$A$2:$A$226,0)+1))</f>
        <v>0.61</v>
      </c>
      <c r="E461" cm="1">
        <f t="array" aca="1" ref="E461" ca="1">INDIRECT("Filmes!E"&amp;(MATCH(A461,Filmes!$A$2:$A$226,0)+1))</f>
        <v>0.82</v>
      </c>
      <c r="F461" cm="1">
        <f t="array" aca="1" ref="F461" ca="1">INDIRECT("Filmes!F"&amp;(MATCH(A461,Filmes!$A$2:$A$226,0)+1))</f>
        <v>200000000</v>
      </c>
      <c r="G461" cm="1">
        <f t="array" aca="1" ref="G461" ca="1">INDIRECT("Filmes!G"&amp;(MATCH(A461,Filmes!$A$2:$A$226,0)+1))</f>
        <v>96175599</v>
      </c>
      <c r="H461" cm="1">
        <f t="array" aca="1" ref="H461" ca="1">INDIRECT("Filmes!H"&amp;(MATCH(A461,Filmes!$A$2:$A$226,0)+1))</f>
        <v>-103824401</v>
      </c>
      <c r="I461" cm="1">
        <f t="array" aca="1" ref="I461" ca="1">INDIRECT("Filmes!I"&amp;(MATCH(A461,Filmes!$A$2:$A$226,0)+1))</f>
        <v>0.480877995</v>
      </c>
    </row>
    <row r="462" spans="1:14" x14ac:dyDescent="0.3">
      <c r="A462" s="20" t="s">
        <v>208</v>
      </c>
      <c r="B462" cm="1">
        <f t="array" aca="1" ref="B462" ca="1">INDIRECT("Filmes!B"&amp;(MATCH(A462,Filmes!$A$2:$A$226,0)+1))</f>
        <v>2018</v>
      </c>
      <c r="C462" t="str" cm="1">
        <f t="array" aca="1" ref="C462" ca="1">INDIRECT("Filmes!C"&amp;(MATCH(A462,Filmes!$A$2:$A$226,0)+1))</f>
        <v>14</v>
      </c>
      <c r="D462" cm="1">
        <f t="array" aca="1" ref="D462" ca="1">INDIRECT("Filmes!D"&amp;(MATCH(A462,Filmes!$A$2:$A$226,0)+1))</f>
        <v>0.63</v>
      </c>
      <c r="E462" cm="1">
        <f t="array" aca="1" ref="E462" ca="1">INDIRECT("Filmes!E"&amp;(MATCH(A462,Filmes!$A$2:$A$226,0)+1))</f>
        <v>0.70000000000000007</v>
      </c>
      <c r="F462" cm="1">
        <f t="array" aca="1" ref="F462" ca="1">INDIRECT("Filmes!F"&amp;(MATCH(A462,Filmes!$A$2:$A$226,0)+1))</f>
        <v>125000000</v>
      </c>
      <c r="G462" cm="1">
        <f t="array" aca="1" ref="G462" ca="1">INDIRECT("Filmes!G"&amp;(MATCH(A462,Filmes!$A$2:$A$226,0)+1))</f>
        <v>292400000</v>
      </c>
      <c r="H462" cm="1">
        <f t="array" aca="1" ref="H462" ca="1">INDIRECT("Filmes!H"&amp;(MATCH(A462,Filmes!$A$2:$A$226,0)+1))</f>
        <v>167400000</v>
      </c>
      <c r="I462" cm="1">
        <f t="array" aca="1" ref="I462" ca="1">INDIRECT("Filmes!I"&amp;(MATCH(A462,Filmes!$A$2:$A$226,0)+1))</f>
        <v>2.3391999999999999</v>
      </c>
    </row>
    <row r="463" spans="1:14" x14ac:dyDescent="0.3">
      <c r="A463" s="21" t="s">
        <v>177</v>
      </c>
      <c r="B463" cm="1">
        <f t="array" aca="1" ref="B463" ca="1">INDIRECT("Filmes!B"&amp;(MATCH(A463,Filmes!$A$2:$A$226,0)+1))</f>
        <v>2005</v>
      </c>
      <c r="C463" t="str" cm="1">
        <f t="array" aca="1" ref="C463" ca="1">INDIRECT("Filmes!C"&amp;(MATCH(A463,Filmes!$A$2:$A$226,0)+1))</f>
        <v>12</v>
      </c>
      <c r="D463" cm="1">
        <f t="array" aca="1" ref="D463" ca="1">INDIRECT("Filmes!D"&amp;(MATCH(A463,Filmes!$A$2:$A$226,0)+1))</f>
        <v>0.71</v>
      </c>
      <c r="E463" cm="1">
        <f t="array" aca="1" ref="E463" ca="1">INDIRECT("Filmes!E"&amp;(MATCH(A463,Filmes!$A$2:$A$226,0)+1))</f>
        <v>0.6</v>
      </c>
      <c r="F463" cm="1">
        <f t="array" aca="1" ref="F463" ca="1">INDIRECT("Filmes!F"&amp;(MATCH(A463,Filmes!$A$2:$A$226,0)+1))</f>
        <v>180000000</v>
      </c>
      <c r="G463" cm="1">
        <f t="array" aca="1" ref="G463" ca="1">INDIRECT("Filmes!G"&amp;(MATCH(A463,Filmes!$A$2:$A$226,0)+1))</f>
        <v>745013115</v>
      </c>
      <c r="H463" cm="1">
        <f t="array" aca="1" ref="H463" ca="1">INDIRECT("Filmes!H"&amp;(MATCH(A463,Filmes!$A$2:$A$226,0)+1))</f>
        <v>565013115</v>
      </c>
      <c r="I463" cm="1">
        <f t="array" aca="1" ref="I463" ca="1">INDIRECT("Filmes!I"&amp;(MATCH(A463,Filmes!$A$2:$A$226,0)+1))</f>
        <v>4.13896175</v>
      </c>
    </row>
    <row r="464" spans="1:14" x14ac:dyDescent="0.3">
      <c r="A464" s="20" t="s">
        <v>61</v>
      </c>
      <c r="B464" cm="1">
        <f t="array" aca="1" ref="B464" ca="1">INDIRECT("Filmes!B"&amp;(MATCH(A464,Filmes!$A$2:$A$226,0)+1))</f>
        <v>2023</v>
      </c>
      <c r="C464" t="str" cm="1">
        <f t="array" aca="1" ref="C464" ca="1">INDIRECT("Filmes!C"&amp;(MATCH(A464,Filmes!$A$2:$A$226,0)+1))</f>
        <v>12</v>
      </c>
      <c r="D464" cm="1">
        <f t="array" aca="1" ref="D464" ca="1">INDIRECT("Filmes!D"&amp;(MATCH(A464,Filmes!$A$2:$A$226,0)+1))</f>
        <v>0.61</v>
      </c>
      <c r="E464" cm="1">
        <f t="array" aca="1" ref="E464" ca="1">INDIRECT("Filmes!E"&amp;(MATCH(A464,Filmes!$A$2:$A$226,0)+1))</f>
        <v>0.8</v>
      </c>
      <c r="F464" cm="1">
        <f t="array" aca="1" ref="F464" ca="1">INDIRECT("Filmes!F"&amp;(MATCH(A464,Filmes!$A$2:$A$226,0)+1))</f>
        <v>274800000</v>
      </c>
      <c r="G464" cm="1">
        <f t="array" aca="1" ref="G464" ca="1">INDIRECT("Filmes!G"&amp;(MATCH(A464,Filmes!$A$2:$A$226,0)+1))</f>
        <v>207089999</v>
      </c>
      <c r="H464" cm="1">
        <f t="array" aca="1" ref="H464" ca="1">INDIRECT("Filmes!H"&amp;(MATCH(A464,Filmes!$A$2:$A$226,0)+1))</f>
        <v>-67710001</v>
      </c>
      <c r="I464" cm="1">
        <f t="array" aca="1" ref="I464" ca="1">INDIRECT("Filmes!I"&amp;(MATCH(A464,Filmes!$A$2:$A$226,0)+1))</f>
        <v>0.75360261644832605</v>
      </c>
    </row>
    <row r="465" spans="1:9" x14ac:dyDescent="0.3">
      <c r="A465" s="21" t="s">
        <v>143</v>
      </c>
      <c r="B465" cm="1">
        <f t="array" aca="1" ref="B465" ca="1">INDIRECT("Filmes!B"&amp;(MATCH(A465,Filmes!$A$2:$A$226,0)+1))</f>
        <v>2022</v>
      </c>
      <c r="C465" t="str" cm="1">
        <f t="array" aca="1" ref="C465" ca="1">INDIRECT("Filmes!C"&amp;(MATCH(A465,Filmes!$A$2:$A$226,0)+1))</f>
        <v>14</v>
      </c>
      <c r="D465" cm="1">
        <f t="array" aca="1" ref="D465" ca="1">INDIRECT("Filmes!D"&amp;(MATCH(A465,Filmes!$A$2:$A$226,0)+1))</f>
        <v>0.76</v>
      </c>
      <c r="E465" cm="1">
        <f t="array" aca="1" ref="E465" ca="1">INDIRECT("Filmes!E"&amp;(MATCH(A465,Filmes!$A$2:$A$226,0)+1))</f>
        <v>0.64999999999999991</v>
      </c>
      <c r="F465" cm="1">
        <f t="array" aca="1" ref="F465" ca="1">INDIRECT("Filmes!F"&amp;(MATCH(A465,Filmes!$A$2:$A$226,0)+1))</f>
        <v>460000000</v>
      </c>
      <c r="G465" cm="1">
        <f t="array" aca="1" ref="G465" ca="1">INDIRECT("Filmes!G"&amp;(MATCH(A465,Filmes!$A$2:$A$226,0)+1))</f>
        <v>2320250281</v>
      </c>
      <c r="H465" cm="1">
        <f t="array" aca="1" ref="H465" ca="1">INDIRECT("Filmes!H"&amp;(MATCH(A465,Filmes!$A$2:$A$226,0)+1))</f>
        <v>1860250281</v>
      </c>
      <c r="I465" cm="1">
        <f t="array" aca="1" ref="I465" ca="1">INDIRECT("Filmes!I"&amp;(MATCH(A465,Filmes!$A$2:$A$226,0)+1))</f>
        <v>5.0440223499999997</v>
      </c>
    </row>
    <row r="466" spans="1:9" x14ac:dyDescent="0.3">
      <c r="A466" s="20" t="s">
        <v>53</v>
      </c>
      <c r="B466" cm="1">
        <f t="array" aca="1" ref="B466" ca="1">INDIRECT("Filmes!B"&amp;(MATCH(A466,Filmes!$A$2:$A$226,0)+1))</f>
        <v>2023</v>
      </c>
      <c r="C466" t="str" cm="1">
        <f t="array" aca="1" ref="C466" ca="1">INDIRECT("Filmes!C"&amp;(MATCH(A466,Filmes!$A$2:$A$226,0)+1))</f>
        <v>12</v>
      </c>
      <c r="D466" cm="1">
        <f t="array" aca="1" ref="D466" ca="1">INDIRECT("Filmes!D"&amp;(MATCH(A466,Filmes!$A$2:$A$226,0)+1))</f>
        <v>0.7</v>
      </c>
      <c r="E466" cm="1">
        <f t="array" aca="1" ref="E466" ca="1">INDIRECT("Filmes!E"&amp;(MATCH(A466,Filmes!$A$2:$A$226,0)+1))</f>
        <v>0.86428571428571443</v>
      </c>
      <c r="F466" cm="1">
        <f t="array" aca="1" ref="F466" ca="1">INDIRECT("Filmes!F"&amp;(MATCH(A466,Filmes!$A$2:$A$226,0)+1))</f>
        <v>145000000</v>
      </c>
      <c r="G466" cm="1">
        <f t="array" aca="1" ref="G466" ca="1">INDIRECT("Filmes!G"&amp;(MATCH(A466,Filmes!$A$2:$A$226,0)+1))</f>
        <v>1445638421</v>
      </c>
      <c r="H466" cm="1">
        <f t="array" aca="1" ref="H466" ca="1">INDIRECT("Filmes!H"&amp;(MATCH(A466,Filmes!$A$2:$A$226,0)+1))</f>
        <v>1300638421</v>
      </c>
      <c r="I466" cm="1">
        <f t="array" aca="1" ref="I466" ca="1">INDIRECT("Filmes!I"&amp;(MATCH(A466,Filmes!$A$2:$A$226,0)+1))</f>
        <v>9.9699201448275865</v>
      </c>
    </row>
    <row r="467" spans="1:9" x14ac:dyDescent="0.3">
      <c r="A467" s="21" t="s">
        <v>214</v>
      </c>
      <c r="B467" cm="1">
        <f t="array" aca="1" ref="B467" ca="1">INDIRECT("Filmes!B"&amp;(MATCH(A467,Filmes!$A$2:$A$226,0)+1))</f>
        <v>2023</v>
      </c>
      <c r="C467" t="str" cm="1">
        <f t="array" aca="1" ref="C467" ca="1">INDIRECT("Filmes!C"&amp;(MATCH(A467,Filmes!$A$2:$A$226,0)+1))</f>
        <v>14</v>
      </c>
      <c r="D467" cm="1">
        <f t="array" aca="1" ref="D467" ca="1">INDIRECT("Filmes!D"&amp;(MATCH(A467,Filmes!$A$2:$A$226,0)+1))</f>
        <v>0.68</v>
      </c>
      <c r="E467" cm="1">
        <f t="array" aca="1" ref="E467" ca="1">INDIRECT("Filmes!E"&amp;(MATCH(A467,Filmes!$A$2:$A$226,0)+1))</f>
        <v>0.7350000000000001</v>
      </c>
      <c r="F467" cm="1">
        <f t="array" aca="1" ref="F467" ca="1">INDIRECT("Filmes!F"&amp;(MATCH(A467,Filmes!$A$2:$A$226,0)+1))</f>
        <v>104000000</v>
      </c>
      <c r="G467" cm="1">
        <f t="array" aca="1" ref="G467" ca="1">INDIRECT("Filmes!G"&amp;(MATCH(A467,Filmes!$A$2:$A$226,0)+1))</f>
        <v>130788072</v>
      </c>
      <c r="H467" cm="1">
        <f t="array" aca="1" ref="H467" ca="1">INDIRECT("Filmes!H"&amp;(MATCH(A467,Filmes!$A$2:$A$226,0)+1))</f>
        <v>26788072</v>
      </c>
      <c r="I467" cm="1">
        <f t="array" aca="1" ref="I467" ca="1">INDIRECT("Filmes!I"&amp;(MATCH(A467,Filmes!$A$2:$A$226,0)+1))</f>
        <v>1.2575776153846154</v>
      </c>
    </row>
    <row r="468" spans="1:9" x14ac:dyDescent="0.3">
      <c r="A468" s="20" t="s">
        <v>64</v>
      </c>
      <c r="B468" cm="1">
        <f t="array" aca="1" ref="B468" ca="1">INDIRECT("Filmes!B"&amp;(MATCH(A468,Filmes!$A$2:$A$226,0)+1))</f>
        <v>2019</v>
      </c>
      <c r="C468" t="str" cm="1">
        <f t="array" aca="1" ref="C468" ca="1">INDIRECT("Filmes!C"&amp;(MATCH(A468,Filmes!$A$2:$A$226,0)+1))</f>
        <v>12</v>
      </c>
      <c r="D468" cm="1">
        <f t="array" aca="1" ref="D468" ca="1">INDIRECT("Filmes!D"&amp;(MATCH(A468,Filmes!$A$2:$A$226,0)+1))</f>
        <v>0.68</v>
      </c>
      <c r="E468" cm="1">
        <f t="array" aca="1" ref="E468" ca="1">INDIRECT("Filmes!E"&amp;(MATCH(A468,Filmes!$A$2:$A$226,0)+1))</f>
        <v>0.8</v>
      </c>
      <c r="F468" cm="1">
        <f t="array" aca="1" ref="F468" ca="1">INDIRECT("Filmes!F"&amp;(MATCH(A468,Filmes!$A$2:$A$226,0)+1))</f>
        <v>152000000</v>
      </c>
      <c r="G468" cm="1">
        <f t="array" aca="1" ref="G468" ca="1">INDIRECT("Filmes!G"&amp;(MATCH(A468,Filmes!$A$2:$A$226,0)+1))</f>
        <v>1131416446</v>
      </c>
      <c r="H468" cm="1">
        <f t="array" aca="1" ref="H468" ca="1">INDIRECT("Filmes!H"&amp;(MATCH(A468,Filmes!$A$2:$A$226,0)+1))</f>
        <v>979416446</v>
      </c>
      <c r="I468" cm="1">
        <f t="array" aca="1" ref="I468" ca="1">INDIRECT("Filmes!I"&amp;(MATCH(A468,Filmes!$A$2:$A$226,0)+1))</f>
        <v>7.4435292500000001</v>
      </c>
    </row>
    <row r="469" spans="1:9" x14ac:dyDescent="0.3">
      <c r="A469" s="21" t="s">
        <v>58</v>
      </c>
      <c r="B469" cm="1">
        <f t="array" aca="1" ref="B469" ca="1">INDIRECT("Filmes!B"&amp;(MATCH(A469,Filmes!$A$2:$A$226,0)+1))</f>
        <v>2016</v>
      </c>
      <c r="C469" t="str" cm="1">
        <f t="array" aca="1" ref="C469" ca="1">INDIRECT("Filmes!C"&amp;(MATCH(A469,Filmes!$A$2:$A$226,0)+1))</f>
        <v>16</v>
      </c>
      <c r="D469" cm="1">
        <f t="array" aca="1" ref="D469" ca="1">INDIRECT("Filmes!D"&amp;(MATCH(A469,Filmes!$A$2:$A$226,0)+1))</f>
        <v>0.76</v>
      </c>
      <c r="E469" cm="1">
        <f t="array" aca="1" ref="E469" ca="1">INDIRECT("Filmes!E"&amp;(MATCH(A469,Filmes!$A$2:$A$226,0)+1))</f>
        <v>0.76666666666666661</v>
      </c>
      <c r="F469" cm="1">
        <f t="array" aca="1" ref="F469" ca="1">INDIRECT("Filmes!F"&amp;(MATCH(A469,Filmes!$A$2:$A$226,0)+1))</f>
        <v>58000000</v>
      </c>
      <c r="G469" cm="1">
        <f t="array" aca="1" ref="G469" ca="1">INDIRECT("Filmes!G"&amp;(MATCH(A469,Filmes!$A$2:$A$226,0)+1))</f>
        <v>782837347</v>
      </c>
      <c r="H469" cm="1">
        <f t="array" aca="1" ref="H469" ca="1">INDIRECT("Filmes!H"&amp;(MATCH(A469,Filmes!$A$2:$A$226,0)+1))</f>
        <v>724837347</v>
      </c>
      <c r="I469" cm="1">
        <f t="array" aca="1" ref="I469" ca="1">INDIRECT("Filmes!I"&amp;(MATCH(A469,Filmes!$A$2:$A$226,0)+1))</f>
        <v>13.497195637931034</v>
      </c>
    </row>
    <row r="470" spans="1:9" x14ac:dyDescent="0.3">
      <c r="A470" s="20" t="s">
        <v>104</v>
      </c>
      <c r="B470" cm="1">
        <f t="array" aca="1" ref="B470" ca="1">INDIRECT("Filmes!B"&amp;(MATCH(A470,Filmes!$A$2:$A$226,0)+1))</f>
        <v>2018</v>
      </c>
      <c r="C470" t="str" cm="1">
        <f t="array" aca="1" ref="C470" ca="1">INDIRECT("Filmes!C"&amp;(MATCH(A470,Filmes!$A$2:$A$226,0)+1))</f>
        <v>16</v>
      </c>
      <c r="D470" cm="1">
        <f t="array" aca="1" ref="D470" ca="1">INDIRECT("Filmes!D"&amp;(MATCH(A470,Filmes!$A$2:$A$226,0)+1))</f>
        <v>0.75</v>
      </c>
      <c r="E470" cm="1">
        <f t="array" aca="1" ref="E470" ca="1">INDIRECT("Filmes!E"&amp;(MATCH(A470,Filmes!$A$2:$A$226,0)+1))</f>
        <v>0.66999999999999993</v>
      </c>
      <c r="F470" cm="1">
        <f t="array" aca="1" ref="F470" ca="1">INDIRECT("Filmes!F"&amp;(MATCH(A470,Filmes!$A$2:$A$226,0)+1))</f>
        <v>110000000</v>
      </c>
      <c r="G470" cm="1">
        <f t="array" aca="1" ref="G470" ca="1">INDIRECT("Filmes!G"&amp;(MATCH(A470,Filmes!$A$2:$A$226,0)+1))</f>
        <v>785896632</v>
      </c>
      <c r="H470" cm="1">
        <f t="array" aca="1" ref="H470" ca="1">INDIRECT("Filmes!H"&amp;(MATCH(A470,Filmes!$A$2:$A$226,0)+1))</f>
        <v>675896632</v>
      </c>
      <c r="I470" cm="1">
        <f t="array" aca="1" ref="I470" ca="1">INDIRECT("Filmes!I"&amp;(MATCH(A470,Filmes!$A$2:$A$226,0)+1))</f>
        <v>7.1445148363636362</v>
      </c>
    </row>
    <row r="471" spans="1:9" x14ac:dyDescent="0.3">
      <c r="A471" s="21" t="s">
        <v>10</v>
      </c>
      <c r="B471" cm="1">
        <f t="array" aca="1" ref="B471" ca="1">INDIRECT("Filmes!B"&amp;(MATCH(A471,Filmes!$A$2:$A$226,0)+1))</f>
        <v>2015</v>
      </c>
      <c r="C471" t="str" cm="1">
        <f t="array" aca="1" ref="C471" ca="1">INDIRECT("Filmes!C"&amp;(MATCH(A471,Filmes!$A$2:$A$226,0)+1))</f>
        <v>L</v>
      </c>
      <c r="D471" cm="1">
        <f t="array" aca="1" ref="D471" ca="1">INDIRECT("Filmes!D"&amp;(MATCH(A471,Filmes!$A$2:$A$226,0)+1))</f>
        <v>0.79</v>
      </c>
      <c r="E471" cm="1">
        <f t="array" aca="1" ref="E471" ca="1">INDIRECT("Filmes!E"&amp;(MATCH(A471,Filmes!$A$2:$A$226,0)+1))</f>
        <v>0.71666666666666667</v>
      </c>
      <c r="F471" cm="1">
        <f t="array" aca="1" ref="F471" ca="1">INDIRECT("Filmes!F"&amp;(MATCH(A471,Filmes!$A$2:$A$226,0)+1))</f>
        <v>175000000</v>
      </c>
      <c r="G471" cm="1">
        <f t="array" aca="1" ref="G471" ca="1">INDIRECT("Filmes!G"&amp;(MATCH(A471,Filmes!$A$2:$A$226,0)+1))</f>
        <v>857611174</v>
      </c>
      <c r="H471" cm="1">
        <f t="array" aca="1" ref="H471" ca="1">INDIRECT("Filmes!H"&amp;(MATCH(A471,Filmes!$A$2:$A$226,0)+1))</f>
        <v>682611174</v>
      </c>
      <c r="I471" cm="1">
        <f t="array" aca="1" ref="I471" ca="1">INDIRECT("Filmes!I"&amp;(MATCH(A471,Filmes!$A$2:$A$226,0)+1))</f>
        <v>4.9006352800000004</v>
      </c>
    </row>
    <row r="472" spans="1:9" x14ac:dyDescent="0.3">
      <c r="A472" s="20" t="s">
        <v>6</v>
      </c>
      <c r="B472" cm="1">
        <f t="array" aca="1" ref="B472" ca="1">INDIRECT("Filmes!B"&amp;(MATCH(A472,Filmes!$A$2:$A$226,0)+1))</f>
        <v>2024</v>
      </c>
      <c r="C472" t="str" cm="1">
        <f t="array" aca="1" ref="C472" ca="1">INDIRECT("Filmes!C"&amp;(MATCH(A472,Filmes!$A$2:$A$226,0)+1))</f>
        <v>L</v>
      </c>
      <c r="D472" cm="1">
        <f t="array" aca="1" ref="D472" ca="1">INDIRECT("Filmes!D"&amp;(MATCH(A472,Filmes!$A$2:$A$226,0)+1))</f>
        <v>0.78</v>
      </c>
      <c r="E472" cm="1">
        <f t="array" aca="1" ref="E472" ca="1">INDIRECT("Filmes!E"&amp;(MATCH(A472,Filmes!$A$2:$A$226,0)+1))</f>
        <v>0.74444444444444446</v>
      </c>
      <c r="F472" cm="1">
        <f t="array" aca="1" ref="F472" ca="1">INDIRECT("Filmes!F"&amp;(MATCH(A472,Filmes!$A$2:$A$226,0)+1))</f>
        <v>200000000</v>
      </c>
      <c r="G472" cm="1">
        <f t="array" aca="1" ref="G472" ca="1">INDIRECT("Filmes!G"&amp;(MATCH(A472,Filmes!$A$2:$A$226,0)+1))</f>
        <v>724383116</v>
      </c>
      <c r="H472" cm="1">
        <f t="array" aca="1" ref="H472" ca="1">INDIRECT("Filmes!H"&amp;(MATCH(A472,Filmes!$A$2:$A$226,0)+1))</f>
        <v>524383116</v>
      </c>
      <c r="I472" cm="1">
        <f t="array" aca="1" ref="I472" ca="1">INDIRECT("Filmes!I"&amp;(MATCH(A472,Filmes!$A$2:$A$226,0)+1))</f>
        <v>3.62191558</v>
      </c>
    </row>
    <row r="473" spans="1:9" x14ac:dyDescent="0.3">
      <c r="A473" s="21" t="s">
        <v>78</v>
      </c>
      <c r="B473" cm="1">
        <f t="array" aca="1" ref="B473" ca="1">INDIRECT("Filmes!B"&amp;(MATCH(A473,Filmes!$A$2:$A$226,0)+1))</f>
        <v>2024</v>
      </c>
      <c r="C473" t="str" cm="1">
        <f t="array" aca="1" ref="C473" ca="1">INDIRECT("Filmes!C"&amp;(MATCH(A473,Filmes!$A$2:$A$226,0)+1))</f>
        <v>12</v>
      </c>
      <c r="D473" cm="1">
        <f t="array" aca="1" ref="D473" ca="1">INDIRECT("Filmes!D"&amp;(MATCH(A473,Filmes!$A$2:$A$226,0)+1))</f>
        <v>0.71</v>
      </c>
      <c r="E473" cm="1">
        <f t="array" aca="1" ref="E473" ca="1">INDIRECT("Filmes!E"&amp;(MATCH(A473,Filmes!$A$2:$A$226,0)+1))</f>
        <v>0.73000000000000009</v>
      </c>
      <c r="F473" cm="1">
        <f t="array" aca="1" ref="F473" ca="1">INDIRECT("Filmes!F"&amp;(MATCH(A473,Filmes!$A$2:$A$226,0)+1))</f>
        <v>60000000</v>
      </c>
      <c r="G473" cm="1">
        <f t="array" aca="1" ref="G473" ca="1">INDIRECT("Filmes!G"&amp;(MATCH(A473,Filmes!$A$2:$A$226,0)+1))</f>
        <v>5000</v>
      </c>
      <c r="H473" cm="1">
        <f t="array" aca="1" ref="H473" ca="1">INDIRECT("Filmes!H"&amp;(MATCH(A473,Filmes!$A$2:$A$226,0)+1))</f>
        <v>-59995000</v>
      </c>
      <c r="I473" cm="1">
        <f t="array" aca="1" ref="I473" ca="1">INDIRECT("Filmes!I"&amp;(MATCH(A473,Filmes!$A$2:$A$226,0)+1))</f>
        <v>8.3333333333333331E-5</v>
      </c>
    </row>
    <row r="474" spans="1:9" x14ac:dyDescent="0.3">
      <c r="A474" s="20" t="s">
        <v>122</v>
      </c>
      <c r="B474" cm="1">
        <f t="array" aca="1" ref="B474" ca="1">INDIRECT("Filmes!B"&amp;(MATCH(A474,Filmes!$A$2:$A$226,0)+1))</f>
        <v>2016</v>
      </c>
      <c r="C474" t="str" cm="1">
        <f t="array" aca="1" ref="C474" ca="1">INDIRECT("Filmes!C"&amp;(MATCH(A474,Filmes!$A$2:$A$226,0)+1))</f>
        <v>12</v>
      </c>
      <c r="D474" cm="1">
        <f t="array" aca="1" ref="D474" ca="1">INDIRECT("Filmes!D"&amp;(MATCH(A474,Filmes!$A$2:$A$226,0)+1))</f>
        <v>0.74</v>
      </c>
      <c r="E474" cm="1">
        <f t="array" aca="1" ref="E474" ca="1">INDIRECT("Filmes!E"&amp;(MATCH(A474,Filmes!$A$2:$A$226,0)+1))</f>
        <v>0.72857142857142854</v>
      </c>
      <c r="F474" cm="1">
        <f t="array" aca="1" ref="F474" ca="1">INDIRECT("Filmes!F"&amp;(MATCH(A474,Filmes!$A$2:$A$226,0)+1))</f>
        <v>180000000</v>
      </c>
      <c r="G474" cm="1">
        <f t="array" aca="1" ref="G474" ca="1">INDIRECT("Filmes!G"&amp;(MATCH(A474,Filmes!$A$2:$A$226,0)+1))</f>
        <v>676343174</v>
      </c>
      <c r="H474" cm="1">
        <f t="array" aca="1" ref="H474" ca="1">INDIRECT("Filmes!H"&amp;(MATCH(A474,Filmes!$A$2:$A$226,0)+1))</f>
        <v>496343174</v>
      </c>
      <c r="I474" cm="1">
        <f t="array" aca="1" ref="I474" ca="1">INDIRECT("Filmes!I"&amp;(MATCH(A474,Filmes!$A$2:$A$226,0)+1))</f>
        <v>3.7574620777777779</v>
      </c>
    </row>
    <row r="475" spans="1:9" x14ac:dyDescent="0.3">
      <c r="A475" s="21" t="s">
        <v>47</v>
      </c>
      <c r="B475" cm="1">
        <f t="array" aca="1" ref="B475" ca="1">INDIRECT("Filmes!B"&amp;(MATCH(A475,Filmes!$A$2:$A$226,0)+1))</f>
        <v>2021</v>
      </c>
      <c r="C475" t="str" cm="1">
        <f t="array" aca="1" ref="C475" ca="1">INDIRECT("Filmes!C"&amp;(MATCH(A475,Filmes!$A$2:$A$226,0)+1))</f>
        <v>14</v>
      </c>
      <c r="D475" cm="1">
        <f t="array" aca="1" ref="D475" ca="1">INDIRECT("Filmes!D"&amp;(MATCH(A475,Filmes!$A$2:$A$226,0)+1))</f>
        <v>0.78</v>
      </c>
      <c r="E475" cm="1">
        <f t="array" aca="1" ref="E475" ca="1">INDIRECT("Filmes!E"&amp;(MATCH(A475,Filmes!$A$2:$A$226,0)+1))</f>
        <v>0.86666666666666681</v>
      </c>
      <c r="F475" cm="1">
        <f t="array" aca="1" ref="F475" ca="1">INDIRECT("Filmes!F"&amp;(MATCH(A475,Filmes!$A$2:$A$226,0)+1))</f>
        <v>165000000</v>
      </c>
      <c r="G475" cm="1">
        <f t="array" aca="1" ref="G475" ca="1">INDIRECT("Filmes!G"&amp;(MATCH(A475,Filmes!$A$2:$A$226,0)+1))</f>
        <v>407573628</v>
      </c>
      <c r="H475" cm="1">
        <f t="array" aca="1" ref="H475" ca="1">INDIRECT("Filmes!H"&amp;(MATCH(A475,Filmes!$A$2:$A$226,0)+1))</f>
        <v>242573628</v>
      </c>
      <c r="I475" cm="1">
        <f t="array" aca="1" ref="I475" ca="1">INDIRECT("Filmes!I"&amp;(MATCH(A475,Filmes!$A$2:$A$226,0)+1))</f>
        <v>2.4701431999999999</v>
      </c>
    </row>
    <row r="476" spans="1:9" x14ac:dyDescent="0.3">
      <c r="A476" s="20" t="s">
        <v>21</v>
      </c>
      <c r="B476" cm="1">
        <f t="array" aca="1" ref="B476" ca="1">INDIRECT("Filmes!B"&amp;(MATCH(A476,Filmes!$A$2:$A$226,0)+1))</f>
        <v>2024</v>
      </c>
      <c r="C476" t="str" cm="1">
        <f t="array" aca="1" ref="C476" ca="1">INDIRECT("Filmes!C"&amp;(MATCH(A476,Filmes!$A$2:$A$226,0)+1))</f>
        <v>14</v>
      </c>
      <c r="D476" cm="1">
        <f t="array" aca="1" ref="D476" ca="1">INDIRECT("Filmes!D"&amp;(MATCH(A476,Filmes!$A$2:$A$226,0)+1))</f>
        <v>0.82</v>
      </c>
      <c r="E476" cm="1">
        <f t="array" aca="1" ref="E476" ca="1">INDIRECT("Filmes!E"&amp;(MATCH(A476,Filmes!$A$2:$A$226,0)+1))</f>
        <v>0.79999999999999993</v>
      </c>
      <c r="F476" cm="1">
        <f t="array" aca="1" ref="F476" ca="1">INDIRECT("Filmes!F"&amp;(MATCH(A476,Filmes!$A$2:$A$226,0)+1))</f>
        <v>190000000</v>
      </c>
      <c r="G476" cm="1">
        <f t="array" aca="1" ref="G476" ca="1">INDIRECT("Filmes!G"&amp;(MATCH(A476,Filmes!$A$2:$A$226,0)+1))</f>
        <v>711844359</v>
      </c>
      <c r="H476" cm="1">
        <f t="array" aca="1" ref="H476" ca="1">INDIRECT("Filmes!H"&amp;(MATCH(A476,Filmes!$A$2:$A$226,0)+1))</f>
        <v>521844359</v>
      </c>
      <c r="I476" cm="1">
        <f t="array" aca="1" ref="I476" ca="1">INDIRECT("Filmes!I"&amp;(MATCH(A476,Filmes!$A$2:$A$226,0)+1))</f>
        <v>3.746549257894737</v>
      </c>
    </row>
    <row r="477" spans="1:9" x14ac:dyDescent="0.3">
      <c r="A477" s="21" t="s">
        <v>22</v>
      </c>
      <c r="B477" cm="1">
        <f t="array" aca="1" ref="B477" ca="1">INDIRECT("Filmes!B"&amp;(MATCH(A477,Filmes!$A$2:$A$226,0)+1))</f>
        <v>2024</v>
      </c>
      <c r="C477" t="str" cm="1">
        <f t="array" aca="1" ref="C477" ca="1">INDIRECT("Filmes!C"&amp;(MATCH(A477,Filmes!$A$2:$A$226,0)+1))</f>
        <v>16</v>
      </c>
      <c r="D477" cm="1">
        <f t="array" aca="1" ref="D477" ca="1">INDIRECT("Filmes!D"&amp;(MATCH(A477,Filmes!$A$2:$A$226,0)+1))</f>
        <v>0.76</v>
      </c>
      <c r="E477" cm="1">
        <f t="array" aca="1" ref="E477" ca="1">INDIRECT("Filmes!E"&amp;(MATCH(A477,Filmes!$A$2:$A$226,0)+1))</f>
        <v>0.74285714285714288</v>
      </c>
      <c r="F477" cm="1">
        <f t="array" aca="1" ref="F477" ca="1">INDIRECT("Filmes!F"&amp;(MATCH(A477,Filmes!$A$2:$A$226,0)+1))</f>
        <v>168000000</v>
      </c>
      <c r="G477" cm="1">
        <f t="array" aca="1" ref="G477" ca="1">INDIRECT("Filmes!G"&amp;(MATCH(A477,Filmes!$A$2:$A$226,0)+1))</f>
        <v>160620267</v>
      </c>
      <c r="H477" cm="1">
        <f t="array" aca="1" ref="H477" ca="1">INDIRECT("Filmes!H"&amp;(MATCH(A477,Filmes!$A$2:$A$226,0)+1))</f>
        <v>-7379733</v>
      </c>
      <c r="I477" cm="1">
        <f t="array" aca="1" ref="I477" ca="1">INDIRECT("Filmes!I"&amp;(MATCH(A477,Filmes!$A$2:$A$226,0)+1))</f>
        <v>0.95607301785714283</v>
      </c>
    </row>
    <row r="478" spans="1:9" x14ac:dyDescent="0.3">
      <c r="A478" s="20" t="s">
        <v>26</v>
      </c>
      <c r="B478" cm="1">
        <f t="array" aca="1" ref="B478" ca="1">INDIRECT("Filmes!B"&amp;(MATCH(A478,Filmes!$A$2:$A$226,0)+1))</f>
        <v>2024</v>
      </c>
      <c r="C478" t="str" cm="1">
        <f t="array" aca="1" ref="C478" ca="1">INDIRECT("Filmes!C"&amp;(MATCH(A478,Filmes!$A$2:$A$226,0)+1))</f>
        <v>L</v>
      </c>
      <c r="D478" cm="1">
        <f t="array" aca="1" ref="D478" ca="1">INDIRECT("Filmes!D"&amp;(MATCH(A478,Filmes!$A$2:$A$226,0)+1))</f>
        <v>0.67</v>
      </c>
      <c r="E478" cm="1">
        <f t="array" aca="1" ref="E478" ca="1">INDIRECT("Filmes!E"&amp;(MATCH(A478,Filmes!$A$2:$A$226,0)+1))</f>
        <v>0.7649999999999999</v>
      </c>
      <c r="F478" cm="1">
        <f t="array" aca="1" ref="F478" ca="1">INDIRECT("Filmes!F"&amp;(MATCH(A478,Filmes!$A$2:$A$226,0)+1))</f>
        <v>60000000</v>
      </c>
      <c r="G478" cm="1">
        <f t="array" aca="1" ref="G478" ca="1">INDIRECT("Filmes!G"&amp;(MATCH(A478,Filmes!$A$2:$A$226,0)+1))</f>
        <v>199143268</v>
      </c>
      <c r="H478" cm="1">
        <f t="array" aca="1" ref="H478" ca="1">INDIRECT("Filmes!H"&amp;(MATCH(A478,Filmes!$A$2:$A$226,0)+1))</f>
        <v>139143268</v>
      </c>
      <c r="I478" cm="1">
        <f t="array" aca="1" ref="I478" ca="1">INDIRECT("Filmes!I"&amp;(MATCH(A478,Filmes!$A$2:$A$226,0)+1))</f>
        <v>3.3190544666666666</v>
      </c>
    </row>
    <row r="479" spans="1:9" x14ac:dyDescent="0.3">
      <c r="A479" s="21" t="s">
        <v>101</v>
      </c>
      <c r="B479" cm="1">
        <f t="array" aca="1" ref="B479" ca="1">INDIRECT("Filmes!B"&amp;(MATCH(A479,Filmes!$A$2:$A$226,0)+1))</f>
        <v>2022</v>
      </c>
      <c r="C479" t="str" cm="1">
        <f t="array" aca="1" ref="C479" ca="1">INDIRECT("Filmes!C"&amp;(MATCH(A479,Filmes!$A$2:$A$226,0)+1))</f>
        <v>L</v>
      </c>
      <c r="D479" cm="1">
        <f t="array" aca="1" ref="D479" ca="1">INDIRECT("Filmes!D"&amp;(MATCH(A479,Filmes!$A$2:$A$226,0)+1))</f>
        <v>0.82</v>
      </c>
      <c r="E479" cm="1">
        <f t="array" aca="1" ref="E479" ca="1">INDIRECT("Filmes!E"&amp;(MATCH(A479,Filmes!$A$2:$A$226,0)+1))</f>
        <v>0.76111111111111118</v>
      </c>
      <c r="F479" cm="1">
        <f t="array" aca="1" ref="F479" ca="1">INDIRECT("Filmes!F"&amp;(MATCH(A479,Filmes!$A$2:$A$226,0)+1))</f>
        <v>90000000</v>
      </c>
      <c r="G479" cm="1">
        <f t="array" aca="1" ref="G479" ca="1">INDIRECT("Filmes!G"&amp;(MATCH(A479,Filmes!$A$2:$A$226,0)+1))</f>
        <v>484700000</v>
      </c>
      <c r="H479" cm="1">
        <f t="array" aca="1" ref="H479" ca="1">INDIRECT("Filmes!H"&amp;(MATCH(A479,Filmes!$A$2:$A$226,0)+1))</f>
        <v>394700000</v>
      </c>
      <c r="I479" cm="1">
        <f t="array" aca="1" ref="I479" ca="1">INDIRECT("Filmes!I"&amp;(MATCH(A479,Filmes!$A$2:$A$226,0)+1))</f>
        <v>5.3855555555555554</v>
      </c>
    </row>
    <row r="480" spans="1:9" x14ac:dyDescent="0.3">
      <c r="A480" s="20" t="s">
        <v>34</v>
      </c>
      <c r="B480" cm="1">
        <f t="array" aca="1" ref="B480" ca="1">INDIRECT("Filmes!B"&amp;(MATCH(A480,Filmes!$A$2:$A$226,0)+1))</f>
        <v>2024</v>
      </c>
      <c r="C480" t="str" cm="1">
        <f t="array" aca="1" ref="C480" ca="1">INDIRECT("Filmes!C"&amp;(MATCH(A480,Filmes!$A$2:$A$226,0)+1))</f>
        <v>12</v>
      </c>
      <c r="D480" cm="1">
        <f t="array" aca="1" ref="D480" ca="1">INDIRECT("Filmes!D"&amp;(MATCH(A480,Filmes!$A$2:$A$226,0)+1))</f>
        <v>0.67</v>
      </c>
      <c r="E480" cm="1">
        <f t="array" aca="1" ref="E480" ca="1">INDIRECT("Filmes!E"&amp;(MATCH(A480,Filmes!$A$2:$A$226,0)+1))</f>
        <v>0.72500000000000009</v>
      </c>
      <c r="F480" cm="1">
        <f t="array" aca="1" ref="F480" ca="1">INDIRECT("Filmes!F"&amp;(MATCH(A480,Filmes!$A$2:$A$226,0)+1))</f>
        <v>100000000</v>
      </c>
      <c r="G480" cm="1">
        <f t="array" aca="1" ref="G480" ca="1">INDIRECT("Filmes!G"&amp;(MATCH(A480,Filmes!$A$2:$A$226,0)+1))</f>
        <v>200567933</v>
      </c>
      <c r="H480" cm="1">
        <f t="array" aca="1" ref="H480" ca="1">INDIRECT("Filmes!H"&amp;(MATCH(A480,Filmes!$A$2:$A$226,0)+1))</f>
        <v>100567933</v>
      </c>
      <c r="I480" cm="1">
        <f t="array" aca="1" ref="I480" ca="1">INDIRECT("Filmes!I"&amp;(MATCH(A480,Filmes!$A$2:$A$226,0)+1))</f>
        <v>2.00567933</v>
      </c>
    </row>
    <row r="481" spans="1:9" x14ac:dyDescent="0.3">
      <c r="A481" s="21" t="s">
        <v>14</v>
      </c>
      <c r="B481" cm="1">
        <f t="array" aca="1" ref="B481" ca="1">INDIRECT("Filmes!B"&amp;(MATCH(A481,Filmes!$A$2:$A$226,0)+1))</f>
        <v>2024</v>
      </c>
      <c r="C481" t="str" cm="1">
        <f t="array" aca="1" ref="C481" ca="1">INDIRECT("Filmes!C"&amp;(MATCH(A481,Filmes!$A$2:$A$226,0)+1))</f>
        <v>PG-13</v>
      </c>
      <c r="D481" cm="1">
        <f t="array" aca="1" ref="D481" ca="1">INDIRECT("Filmes!D"&amp;(MATCH(A481,Filmes!$A$2:$A$226,0)+1))</f>
        <v>0.72</v>
      </c>
      <c r="E481" cm="1">
        <f t="array" aca="1" ref="E481" ca="1">INDIRECT("Filmes!E"&amp;(MATCH(A481,Filmes!$A$2:$A$226,0)+1))</f>
        <v>0.83333333333333337</v>
      </c>
      <c r="F481" cm="1">
        <f t="array" aca="1" ref="F481" ca="1">INDIRECT("Filmes!F"&amp;(MATCH(A481,Filmes!$A$2:$A$226,0)+1))</f>
        <v>150000000</v>
      </c>
      <c r="G481" cm="1">
        <f t="array" aca="1" ref="G481" ca="1">INDIRECT("Filmes!G"&amp;(MATCH(A481,Filmes!$A$2:$A$226,0)+1))</f>
        <v>567156493</v>
      </c>
      <c r="H481" cm="1">
        <f t="array" aca="1" ref="H481" ca="1">INDIRECT("Filmes!H"&amp;(MATCH(A481,Filmes!$A$2:$A$226,0)+1))</f>
        <v>417156493</v>
      </c>
      <c r="I481" cm="1">
        <f t="array" aca="1" ref="I481" ca="1">INDIRECT("Filmes!I"&amp;(MATCH(A481,Filmes!$A$2:$A$226,0)+1))</f>
        <v>3.7810432866666668</v>
      </c>
    </row>
    <row r="482" spans="1:9" x14ac:dyDescent="0.3">
      <c r="A482" s="20" t="s">
        <v>234</v>
      </c>
      <c r="B482" cm="1">
        <f t="array" aca="1" ref="B482" ca="1">INDIRECT("Filmes!B"&amp;(MATCH(A482,Filmes!$A$2:$A$226,0)+1))</f>
        <v>2017</v>
      </c>
      <c r="C482" t="str" cm="1">
        <f t="array" aca="1" ref="C482" ca="1">INDIRECT("Filmes!C"&amp;(MATCH(A482,Filmes!$A$2:$A$226,0)+1))</f>
        <v>12</v>
      </c>
      <c r="D482" cm="1">
        <f t="array" aca="1" ref="D482" ca="1">INDIRECT("Filmes!D"&amp;(MATCH(A482,Filmes!$A$2:$A$226,0)+1))</f>
        <v>0.76</v>
      </c>
      <c r="E482" cm="1">
        <f t="array" aca="1" ref="E482" ca="1">INDIRECT("Filmes!E"&amp;(MATCH(A482,Filmes!$A$2:$A$226,0)+1))</f>
        <v>0.8</v>
      </c>
      <c r="F482" cm="1">
        <f t="array" aca="1" ref="F482" ca="1">INDIRECT("Filmes!F"&amp;(MATCH(A482,Filmes!$A$2:$A$226,0)+1))</f>
        <v>200000000</v>
      </c>
      <c r="G482" cm="1">
        <f t="array" aca="1" ref="G482" ca="1">INDIRECT("Filmes!G"&amp;(MATCH(A482,Filmes!$A$2:$A$226,0)+1))</f>
        <v>863756051</v>
      </c>
      <c r="H482" cm="1">
        <f t="array" aca="1" ref="H482" ca="1">INDIRECT("Filmes!H"&amp;(MATCH(A482,Filmes!$A$2:$A$226,0)+1))</f>
        <v>663756051</v>
      </c>
      <c r="I482" cm="1">
        <f t="array" aca="1" ref="I482" ca="1">INDIRECT("Filmes!I"&amp;(MATCH(A482,Filmes!$A$2:$A$226,0)+1))</f>
        <v>4.3187802550000001</v>
      </c>
    </row>
    <row r="483" spans="1:9" x14ac:dyDescent="0.3">
      <c r="A483" s="21" t="s">
        <v>179</v>
      </c>
      <c r="B483" cm="1">
        <f t="array" aca="1" ref="B483" ca="1">INDIRECT("Filmes!B"&amp;(MATCH(A483,Filmes!$A$2:$A$226,0)+1))</f>
        <v>2023</v>
      </c>
      <c r="C483" t="str" cm="1">
        <f t="array" aca="1" ref="C483" ca="1">INDIRECT("Filmes!C"&amp;(MATCH(A483,Filmes!$A$2:$A$226,0)+1))</f>
        <v>14</v>
      </c>
      <c r="D483" cm="1">
        <f t="array" aca="1" ref="D483" ca="1">INDIRECT("Filmes!D"&amp;(MATCH(A483,Filmes!$A$2:$A$226,0)+1))</f>
        <v>0.8</v>
      </c>
      <c r="E483" cm="1">
        <f t="array" aca="1" ref="E483" ca="1">INDIRECT("Filmes!E"&amp;(MATCH(A483,Filmes!$A$2:$A$226,0)+1))</f>
        <v>0.78</v>
      </c>
      <c r="F483" cm="1">
        <f t="array" aca="1" ref="F483" ca="1">INDIRECT("Filmes!F"&amp;(MATCH(A483,Filmes!$A$2:$A$226,0)+1))</f>
        <v>250000000</v>
      </c>
      <c r="G483" cm="1">
        <f t="array" aca="1" ref="G483" ca="1">INDIRECT("Filmes!G"&amp;(MATCH(A483,Filmes!$A$2:$A$226,0)+1))</f>
        <v>845600000</v>
      </c>
      <c r="H483" cm="1">
        <f t="array" aca="1" ref="H483" ca="1">INDIRECT("Filmes!H"&amp;(MATCH(A483,Filmes!$A$2:$A$226,0)+1))</f>
        <v>595600000</v>
      </c>
      <c r="I483" cm="1">
        <f t="array" aca="1" ref="I483" ca="1">INDIRECT("Filmes!I"&amp;(MATCH(A483,Filmes!$A$2:$A$226,0)+1))</f>
        <v>3.3824000000000001</v>
      </c>
    </row>
    <row r="484" spans="1:9" x14ac:dyDescent="0.3">
      <c r="A484" s="20" t="s">
        <v>82</v>
      </c>
      <c r="B484" cm="1">
        <f t="array" aca="1" ref="B484" ca="1">INDIRECT("Filmes!B"&amp;(MATCH(A484,Filmes!$A$2:$A$226,0)+1))</f>
        <v>1977</v>
      </c>
      <c r="C484" t="str" cm="1">
        <f t="array" aca="1" ref="C484" ca="1">INDIRECT("Filmes!C"&amp;(MATCH(A484,Filmes!$A$2:$A$226,0)+1))</f>
        <v>10</v>
      </c>
      <c r="D484" cm="1">
        <f t="array" aca="1" ref="D484" ca="1">INDIRECT("Filmes!D"&amp;(MATCH(A484,Filmes!$A$2:$A$226,0)+1))</f>
        <v>0.82</v>
      </c>
      <c r="E484" cm="1">
        <f t="array" aca="1" ref="E484" ca="1">INDIRECT("Filmes!E"&amp;(MATCH(A484,Filmes!$A$2:$A$226,0)+1))</f>
        <v>0.76250000000000007</v>
      </c>
      <c r="F484" cm="1">
        <f t="array" aca="1" ref="F484" ca="1">INDIRECT("Filmes!F"&amp;(MATCH(A484,Filmes!$A$2:$A$226,0)+1))</f>
        <v>11000000</v>
      </c>
      <c r="G484" cm="1">
        <f t="array" aca="1" ref="G484" ca="1">INDIRECT("Filmes!G"&amp;(MATCH(A484,Filmes!$A$2:$A$226,0)+1))</f>
        <v>775398007</v>
      </c>
      <c r="H484" cm="1">
        <f t="array" aca="1" ref="H484" ca="1">INDIRECT("Filmes!H"&amp;(MATCH(A484,Filmes!$A$2:$A$226,0)+1))</f>
        <v>764398007</v>
      </c>
      <c r="I484" cm="1">
        <f t="array" aca="1" ref="I484" ca="1">INDIRECT("Filmes!I"&amp;(MATCH(A484,Filmes!$A$2:$A$226,0)+1))</f>
        <v>70.490727909090907</v>
      </c>
    </row>
    <row r="485" spans="1:9" x14ac:dyDescent="0.3">
      <c r="A485" s="21" t="s">
        <v>228</v>
      </c>
      <c r="B485" cm="1">
        <f t="array" aca="1" ref="B485" ca="1">INDIRECT("Filmes!B"&amp;(MATCH(A485,Filmes!$A$2:$A$226,0)+1))</f>
        <v>2002</v>
      </c>
      <c r="C485" t="str" cm="1">
        <f t="array" aca="1" ref="C485" ca="1">INDIRECT("Filmes!C"&amp;(MATCH(A485,Filmes!$A$2:$A$226,0)+1))</f>
        <v>L</v>
      </c>
      <c r="D485" cm="1">
        <f t="array" aca="1" ref="D485" ca="1">INDIRECT("Filmes!D"&amp;(MATCH(A485,Filmes!$A$2:$A$226,0)+1))</f>
        <v>0.77</v>
      </c>
      <c r="E485" cm="1">
        <f t="array" aca="1" ref="E485" ca="1">INDIRECT("Filmes!E"&amp;(MATCH(A485,Filmes!$A$2:$A$226,0)+1))</f>
        <v>0.93333333333333324</v>
      </c>
      <c r="F485" cm="1">
        <f t="array" aca="1" ref="F485" ca="1">INDIRECT("Filmes!F"&amp;(MATCH(A485,Filmes!$A$2:$A$226,0)+1))</f>
        <v>100000000</v>
      </c>
      <c r="G485" cm="1">
        <f t="array" aca="1" ref="G485" ca="1">INDIRECT("Filmes!G"&amp;(MATCH(A485,Filmes!$A$2:$A$226,0)+1))</f>
        <v>876688482</v>
      </c>
      <c r="H485" cm="1">
        <f t="array" aca="1" ref="H485" ca="1">INDIRECT("Filmes!H"&amp;(MATCH(A485,Filmes!$A$2:$A$226,0)+1))</f>
        <v>776688482</v>
      </c>
      <c r="I485" cm="1">
        <f t="array" aca="1" ref="I485" ca="1">INDIRECT("Filmes!I"&amp;(MATCH(A485,Filmes!$A$2:$A$226,0)+1))</f>
        <v>8.7668848199999996</v>
      </c>
    </row>
    <row r="486" spans="1:9" x14ac:dyDescent="0.3">
      <c r="A486" s="20" t="s">
        <v>138</v>
      </c>
      <c r="B486" cm="1">
        <f t="array" aca="1" ref="B486" ca="1">INDIRECT("Filmes!B"&amp;(MATCH(A486,Filmes!$A$2:$A$226,0)+1))</f>
        <v>2001</v>
      </c>
      <c r="C486" t="str" cm="1">
        <f t="array" aca="1" ref="C486" ca="1">INDIRECT("Filmes!C"&amp;(MATCH(A486,Filmes!$A$2:$A$226,0)+1))</f>
        <v>L</v>
      </c>
      <c r="D486" cm="1">
        <f t="array" aca="1" ref="D486" ca="1">INDIRECT("Filmes!D"&amp;(MATCH(A486,Filmes!$A$2:$A$226,0)+1))</f>
        <v>0.79</v>
      </c>
      <c r="E486" cm="1">
        <f t="array" aca="1" ref="E486" ca="1">INDIRECT("Filmes!E"&amp;(MATCH(A486,Filmes!$A$2:$A$226,0)+1))</f>
        <v>0.7</v>
      </c>
      <c r="F486" cm="1">
        <f t="array" aca="1" ref="F486" ca="1">INDIRECT("Filmes!F"&amp;(MATCH(A486,Filmes!$A$2:$A$226,0)+1))</f>
        <v>125000000</v>
      </c>
      <c r="G486" cm="1">
        <f t="array" aca="1" ref="G486" ca="1">INDIRECT("Filmes!G"&amp;(MATCH(A486,Filmes!$A$2:$A$226,0)+1))</f>
        <v>976475550</v>
      </c>
      <c r="H486" cm="1">
        <f t="array" aca="1" ref="H486" ca="1">INDIRECT("Filmes!H"&amp;(MATCH(A486,Filmes!$A$2:$A$226,0)+1))</f>
        <v>851475550</v>
      </c>
      <c r="I486" cm="1">
        <f t="array" aca="1" ref="I486" ca="1">INDIRECT("Filmes!I"&amp;(MATCH(A486,Filmes!$A$2:$A$226,0)+1))</f>
        <v>7.8118043999999998</v>
      </c>
    </row>
    <row r="487" spans="1:9" x14ac:dyDescent="0.3">
      <c r="A487" s="21" t="s">
        <v>233</v>
      </c>
      <c r="B487" cm="1">
        <f t="array" aca="1" ref="B487" ca="1">INDIRECT("Filmes!B"&amp;(MATCH(A487,Filmes!$A$2:$A$226,0)+1))</f>
        <v>2011</v>
      </c>
      <c r="C487" t="str" cm="1">
        <f t="array" aca="1" ref="C487" ca="1">INDIRECT("Filmes!C"&amp;(MATCH(A487,Filmes!$A$2:$A$226,0)+1))</f>
        <v>12</v>
      </c>
      <c r="D487" cm="1">
        <f t="array" aca="1" ref="D487" ca="1">INDIRECT("Filmes!D"&amp;(MATCH(A487,Filmes!$A$2:$A$226,0)+1))</f>
        <v>0.81</v>
      </c>
      <c r="E487" cm="1">
        <f t="array" aca="1" ref="E487" ca="1">INDIRECT("Filmes!E"&amp;(MATCH(A487,Filmes!$A$2:$A$226,0)+1))</f>
        <v>0.68333333333333324</v>
      </c>
      <c r="F487" cm="1">
        <f t="array" aca="1" ref="F487" ca="1">INDIRECT("Filmes!F"&amp;(MATCH(A487,Filmes!$A$2:$A$226,0)+1))</f>
        <v>125000000</v>
      </c>
      <c r="G487" cm="1">
        <f t="array" aca="1" ref="G487" ca="1">INDIRECT("Filmes!G"&amp;(MATCH(A487,Filmes!$A$2:$A$226,0)+1))</f>
        <v>1341511219</v>
      </c>
      <c r="H487" cm="1">
        <f t="array" aca="1" ref="H487" ca="1">INDIRECT("Filmes!H"&amp;(MATCH(A487,Filmes!$A$2:$A$226,0)+1))</f>
        <v>1216511219</v>
      </c>
      <c r="I487" cm="1">
        <f t="array" aca="1" ref="I487" ca="1">INDIRECT("Filmes!I"&amp;(MATCH(A487,Filmes!$A$2:$A$226,0)+1))</f>
        <v>10.732089752</v>
      </c>
    </row>
    <row r="488" spans="1:9" x14ac:dyDescent="0.3">
      <c r="A488" s="20" t="s">
        <v>219</v>
      </c>
      <c r="B488" cm="1">
        <f t="array" aca="1" ref="B488" ca="1">INDIRECT("Filmes!B"&amp;(MATCH(A488,Filmes!$A$2:$A$226,0)+1))</f>
        <v>2005</v>
      </c>
      <c r="C488" t="str" cm="1">
        <f t="array" aca="1" ref="C488" ca="1">INDIRECT("Filmes!C"&amp;(MATCH(A488,Filmes!$A$2:$A$226,0)+1))</f>
        <v>10</v>
      </c>
      <c r="D488" cm="1">
        <f t="array" aca="1" ref="D488" ca="1">INDIRECT("Filmes!D"&amp;(MATCH(A488,Filmes!$A$2:$A$226,0)+1))</f>
        <v>0.78</v>
      </c>
      <c r="E488" cm="1">
        <f t="array" aca="1" ref="E488" ca="1">INDIRECT("Filmes!E"&amp;(MATCH(A488,Filmes!$A$2:$A$226,0)+1))</f>
        <v>0.71</v>
      </c>
      <c r="F488" cm="1">
        <f t="array" aca="1" ref="F488" ca="1">INDIRECT("Filmes!F"&amp;(MATCH(A488,Filmes!$A$2:$A$226,0)+1))</f>
        <v>150000000</v>
      </c>
      <c r="G488" cm="1">
        <f t="array" aca="1" ref="G488" ca="1">INDIRECT("Filmes!G"&amp;(MATCH(A488,Filmes!$A$2:$A$226,0)+1))</f>
        <v>895921036</v>
      </c>
      <c r="H488" cm="1">
        <f t="array" aca="1" ref="H488" ca="1">INDIRECT("Filmes!H"&amp;(MATCH(A488,Filmes!$A$2:$A$226,0)+1))</f>
        <v>745921036</v>
      </c>
      <c r="I488" cm="1">
        <f t="array" aca="1" ref="I488" ca="1">INDIRECT("Filmes!I"&amp;(MATCH(A488,Filmes!$A$2:$A$226,0)+1))</f>
        <v>5.9728069066666665</v>
      </c>
    </row>
    <row r="489" spans="1:9" x14ac:dyDescent="0.3">
      <c r="A489" s="21" t="s">
        <v>240</v>
      </c>
      <c r="B489" cm="1">
        <f t="array" aca="1" ref="B489" ca="1">INDIRECT("Filmes!B"&amp;(MATCH(A489,Filmes!$A$2:$A$226,0)+1))</f>
        <v>2009</v>
      </c>
      <c r="C489" t="str" cm="1">
        <f t="array" aca="1" ref="C489" ca="1">INDIRECT("Filmes!C"&amp;(MATCH(A489,Filmes!$A$2:$A$226,0)+1))</f>
        <v>12</v>
      </c>
      <c r="D489" cm="1">
        <f t="array" aca="1" ref="D489" ca="1">INDIRECT("Filmes!D"&amp;(MATCH(A489,Filmes!$A$2:$A$226,0)+1))</f>
        <v>0.77</v>
      </c>
      <c r="E489" cm="1">
        <f t="array" aca="1" ref="E489" ca="1">INDIRECT("Filmes!E"&amp;(MATCH(A489,Filmes!$A$2:$A$226,0)+1))</f>
        <v>0.7857142857142857</v>
      </c>
      <c r="F489" cm="1">
        <f t="array" aca="1" ref="F489" ca="1">INDIRECT("Filmes!F"&amp;(MATCH(A489,Filmes!$A$2:$A$226,0)+1))</f>
        <v>250000000</v>
      </c>
      <c r="G489" cm="1">
        <f t="array" aca="1" ref="G489" ca="1">INDIRECT("Filmes!G"&amp;(MATCH(A489,Filmes!$A$2:$A$226,0)+1))</f>
        <v>933959197</v>
      </c>
      <c r="H489" cm="1">
        <f t="array" aca="1" ref="H489" ca="1">INDIRECT("Filmes!H"&amp;(MATCH(A489,Filmes!$A$2:$A$226,0)+1))</f>
        <v>683959197</v>
      </c>
      <c r="I489" cm="1">
        <f t="array" aca="1" ref="I489" ca="1">INDIRECT("Filmes!I"&amp;(MATCH(A489,Filmes!$A$2:$A$226,0)+1))</f>
        <v>3.7358367879999999</v>
      </c>
    </row>
    <row r="490" spans="1:9" x14ac:dyDescent="0.3">
      <c r="A490" s="20" t="s">
        <v>190</v>
      </c>
      <c r="B490" cm="1">
        <f t="array" aca="1" ref="B490" ca="1">INDIRECT("Filmes!B"&amp;(MATCH(A490,Filmes!$A$2:$A$226,0)+1))</f>
        <v>2004</v>
      </c>
      <c r="C490" t="str" cm="1">
        <f t="array" aca="1" ref="C490" ca="1">INDIRECT("Filmes!C"&amp;(MATCH(A490,Filmes!$A$2:$A$226,0)+1))</f>
        <v>L</v>
      </c>
      <c r="D490" cm="1">
        <f t="array" aca="1" ref="D490" ca="1">INDIRECT("Filmes!D"&amp;(MATCH(A490,Filmes!$A$2:$A$226,0)+1))</f>
        <v>0.8</v>
      </c>
      <c r="E490" cm="1">
        <f t="array" aca="1" ref="E490" ca="1">INDIRECT("Filmes!E"&amp;(MATCH(A490,Filmes!$A$2:$A$226,0)+1))</f>
        <v>0.625</v>
      </c>
      <c r="F490" cm="1">
        <f t="array" aca="1" ref="F490" ca="1">INDIRECT("Filmes!F"&amp;(MATCH(A490,Filmes!$A$2:$A$226,0)+1))</f>
        <v>130000000</v>
      </c>
      <c r="G490" cm="1">
        <f t="array" aca="1" ref="G490" ca="1">INDIRECT("Filmes!G"&amp;(MATCH(A490,Filmes!$A$2:$A$226,0)+1))</f>
        <v>789804554</v>
      </c>
      <c r="H490" cm="1">
        <f t="array" aca="1" ref="H490" ca="1">INDIRECT("Filmes!H"&amp;(MATCH(A490,Filmes!$A$2:$A$226,0)+1))</f>
        <v>659804554</v>
      </c>
      <c r="I490" cm="1">
        <f t="array" aca="1" ref="I490" ca="1">INDIRECT("Filmes!I"&amp;(MATCH(A490,Filmes!$A$2:$A$226,0)+1))</f>
        <v>6.0754196461538461</v>
      </c>
    </row>
    <row r="491" spans="1:9" x14ac:dyDescent="0.3">
      <c r="A491" s="21" t="s">
        <v>75</v>
      </c>
      <c r="B491" cm="1">
        <f t="array" aca="1" ref="B491" ca="1">INDIRECT("Filmes!B"&amp;(MATCH(A491,Filmes!$A$2:$A$226,0)+1))</f>
        <v>2010</v>
      </c>
      <c r="C491" t="str" cm="1">
        <f t="array" aca="1" ref="C491" ca="1">INDIRECT("Filmes!C"&amp;(MATCH(A491,Filmes!$A$2:$A$226,0)+1))</f>
        <v>12</v>
      </c>
      <c r="D491" cm="1">
        <f t="array" aca="1" ref="D491" ca="1">INDIRECT("Filmes!D"&amp;(MATCH(A491,Filmes!$A$2:$A$226,0)+1))</f>
        <v>0.68</v>
      </c>
      <c r="E491" cm="1">
        <f t="array" aca="1" ref="E491" ca="1">INDIRECT("Filmes!E"&amp;(MATCH(A491,Filmes!$A$2:$A$226,0)+1))</f>
        <v>0.72857142857142854</v>
      </c>
      <c r="F491" cm="1">
        <f t="array" aca="1" ref="F491" ca="1">INDIRECT("Filmes!F"&amp;(MATCH(A491,Filmes!$A$2:$A$226,0)+1))</f>
        <v>200000000</v>
      </c>
      <c r="G491" cm="1">
        <f t="array" aca="1" ref="G491" ca="1">INDIRECT("Filmes!G"&amp;(MATCH(A491,Filmes!$A$2:$A$226,0)+1))</f>
        <v>623933331</v>
      </c>
      <c r="H491" cm="1">
        <f t="array" aca="1" ref="H491" ca="1">INDIRECT("Filmes!H"&amp;(MATCH(A491,Filmes!$A$2:$A$226,0)+1))</f>
        <v>423933331</v>
      </c>
      <c r="I491" cm="1">
        <f t="array" aca="1" ref="I491" ca="1">INDIRECT("Filmes!I"&amp;(MATCH(A491,Filmes!$A$2:$A$226,0)+1))</f>
        <v>3.1196666550000001</v>
      </c>
    </row>
    <row r="492" spans="1:9" x14ac:dyDescent="0.3">
      <c r="A492" s="20" t="s">
        <v>216</v>
      </c>
      <c r="B492" cm="1">
        <f t="array" aca="1" ref="B492" ca="1">INDIRECT("Filmes!B"&amp;(MATCH(A492,Filmes!$A$2:$A$226,0)+1))</f>
        <v>2013</v>
      </c>
      <c r="C492" t="str" cm="1">
        <f t="array" aca="1" ref="C492" ca="1">INDIRECT("Filmes!C"&amp;(MATCH(A492,Filmes!$A$2:$A$226,0)+1))</f>
        <v>12</v>
      </c>
      <c r="D492" cm="1">
        <f t="array" aca="1" ref="D492" ca="1">INDIRECT("Filmes!D"&amp;(MATCH(A492,Filmes!$A$2:$A$226,0)+1))</f>
        <v>0.69</v>
      </c>
      <c r="E492" cm="1">
        <f t="array" aca="1" ref="E492" ca="1">INDIRECT("Filmes!E"&amp;(MATCH(A492,Filmes!$A$2:$A$226,0)+1))</f>
        <v>0.69000000000000006</v>
      </c>
      <c r="F492" cm="1">
        <f t="array" aca="1" ref="F492" ca="1">INDIRECT("Filmes!F"&amp;(MATCH(A492,Filmes!$A$2:$A$226,0)+1))</f>
        <v>200000000</v>
      </c>
      <c r="G492" cm="1">
        <f t="array" aca="1" ref="G492" ca="1">INDIRECT("Filmes!G"&amp;(MATCH(A492,Filmes!$A$2:$A$226,0)+1))</f>
        <v>1215577205</v>
      </c>
      <c r="H492" cm="1">
        <f t="array" aca="1" ref="H492" ca="1">INDIRECT("Filmes!H"&amp;(MATCH(A492,Filmes!$A$2:$A$226,0)+1))</f>
        <v>1015577205</v>
      </c>
      <c r="I492" cm="1">
        <f t="array" aca="1" ref="I492" ca="1">INDIRECT("Filmes!I"&amp;(MATCH(A492,Filmes!$A$2:$A$226,0)+1))</f>
        <v>6.0778860249999997</v>
      </c>
    </row>
    <row r="493" spans="1:9" x14ac:dyDescent="0.3">
      <c r="A493" s="21" t="s">
        <v>84</v>
      </c>
      <c r="B493" cm="1">
        <f t="array" aca="1" ref="B493" ca="1">INDIRECT("Filmes!B"&amp;(MATCH(A493,Filmes!$A$2:$A$226,0)+1))</f>
        <v>2023</v>
      </c>
      <c r="C493" t="str" cm="1">
        <f t="array" aca="1" ref="C493" ca="1">INDIRECT("Filmes!C"&amp;(MATCH(A493,Filmes!$A$2:$A$226,0)+1))</f>
        <v>10</v>
      </c>
      <c r="D493" cm="1">
        <f t="array" aca="1" ref="D493" ca="1">INDIRECT("Filmes!D"&amp;(MATCH(A493,Filmes!$A$2:$A$226,0)+1))</f>
        <v>0.84</v>
      </c>
      <c r="E493" cm="1">
        <f t="array" aca="1" ref="E493" ca="1">INDIRECT("Filmes!E"&amp;(MATCH(A493,Filmes!$A$2:$A$226,0)+1))</f>
        <v>0.69000000000000006</v>
      </c>
      <c r="F493" cm="1">
        <f t="array" aca="1" ref="F493" ca="1">INDIRECT("Filmes!F"&amp;(MATCH(A493,Filmes!$A$2:$A$226,0)+1))</f>
        <v>100000000</v>
      </c>
      <c r="G493" cm="1">
        <f t="array" aca="1" ref="G493" ca="1">INDIRECT("Filmes!G"&amp;(MATCH(A493,Filmes!$A$2:$A$226,0)+1))</f>
        <v>690897910</v>
      </c>
      <c r="H493" cm="1">
        <f t="array" aca="1" ref="H493" ca="1">INDIRECT("Filmes!H"&amp;(MATCH(A493,Filmes!$A$2:$A$226,0)+1))</f>
        <v>590897910</v>
      </c>
      <c r="I493" cm="1">
        <f t="array" aca="1" ref="I493" ca="1">INDIRECT("Filmes!I"&amp;(MATCH(A493,Filmes!$A$2:$A$226,0)+1))</f>
        <v>6.9089790999999998</v>
      </c>
    </row>
    <row r="494" spans="1:9" x14ac:dyDescent="0.3">
      <c r="A494" s="20" t="s">
        <v>137</v>
      </c>
      <c r="B494" cm="1">
        <f t="array" aca="1" ref="B494" ca="1">INDIRECT("Filmes!B"&amp;(MATCH(A494,Filmes!$A$2:$A$226,0)+1))</f>
        <v>2017</v>
      </c>
      <c r="C494" t="str" cm="1">
        <f t="array" aca="1" ref="C494" ca="1">INDIRECT("Filmes!C"&amp;(MATCH(A494,Filmes!$A$2:$A$226,0)+1))</f>
        <v>12</v>
      </c>
      <c r="D494" cm="1">
        <f t="array" aca="1" ref="D494" ca="1">INDIRECT("Filmes!D"&amp;(MATCH(A494,Filmes!$A$2:$A$226,0)+1))</f>
        <v>0.73</v>
      </c>
      <c r="E494" cm="1">
        <f t="array" aca="1" ref="E494" ca="1">INDIRECT("Filmes!E"&amp;(MATCH(A494,Filmes!$A$2:$A$226,0)+1))</f>
        <v>0.81500000000000006</v>
      </c>
      <c r="F494" cm="1">
        <f t="array" aca="1" ref="F494" ca="1">INDIRECT("Filmes!F"&amp;(MATCH(A494,Filmes!$A$2:$A$226,0)+1))</f>
        <v>175000000</v>
      </c>
      <c r="G494" cm="1">
        <f t="array" aca="1" ref="G494" ca="1">INDIRECT("Filmes!G"&amp;(MATCH(A494,Filmes!$A$2:$A$226,0)+1))</f>
        <v>880166924</v>
      </c>
      <c r="H494" cm="1">
        <f t="array" aca="1" ref="H494" ca="1">INDIRECT("Filmes!H"&amp;(MATCH(A494,Filmes!$A$2:$A$226,0)+1))</f>
        <v>705166924</v>
      </c>
      <c r="I494" cm="1">
        <f t="array" aca="1" ref="I494" ca="1">INDIRECT("Filmes!I"&amp;(MATCH(A494,Filmes!$A$2:$A$226,0)+1))</f>
        <v>5.0295252799999997</v>
      </c>
    </row>
    <row r="495" spans="1:9" x14ac:dyDescent="0.3">
      <c r="A495" s="21" t="s">
        <v>89</v>
      </c>
      <c r="B495" cm="1">
        <f t="array" aca="1" ref="B495" ca="1">INDIRECT("Filmes!B"&amp;(MATCH(A495,Filmes!$A$2:$A$226,0)+1))</f>
        <v>2021</v>
      </c>
      <c r="C495" t="str" cm="1">
        <f t="array" aca="1" ref="C495" ca="1">INDIRECT("Filmes!C"&amp;(MATCH(A495,Filmes!$A$2:$A$226,0)+1))</f>
        <v>12</v>
      </c>
      <c r="D495" cm="1">
        <f t="array" aca="1" ref="D495" ca="1">INDIRECT("Filmes!D"&amp;(MATCH(A495,Filmes!$A$2:$A$226,0)+1))</f>
        <v>0.8</v>
      </c>
      <c r="E495" cm="1">
        <f t="array" aca="1" ref="E495" ca="1">INDIRECT("Filmes!E"&amp;(MATCH(A495,Filmes!$A$2:$A$226,0)+1))</f>
        <v>0.8</v>
      </c>
      <c r="F495" cm="1">
        <f t="array" aca="1" ref="F495" ca="1">INDIRECT("Filmes!F"&amp;(MATCH(A495,Filmes!$A$2:$A$226,0)+1))</f>
        <v>200000000</v>
      </c>
      <c r="G495" cm="1">
        <f t="array" aca="1" ref="G495" ca="1">INDIRECT("Filmes!G"&amp;(MATCH(A495,Filmes!$A$2:$A$226,0)+1))</f>
        <v>1921847111</v>
      </c>
      <c r="H495" cm="1">
        <f t="array" aca="1" ref="H495" ca="1">INDIRECT("Filmes!H"&amp;(MATCH(A495,Filmes!$A$2:$A$226,0)+1))</f>
        <v>1721847111</v>
      </c>
      <c r="I495" cm="1">
        <f t="array" aca="1" ref="I495" ca="1">INDIRECT("Filmes!I"&amp;(MATCH(A495,Filmes!$A$2:$A$226,0)+1))</f>
        <v>9.6092355549999997</v>
      </c>
    </row>
    <row r="496" spans="1:9" x14ac:dyDescent="0.3">
      <c r="A496" s="20" t="s">
        <v>66</v>
      </c>
      <c r="B496" cm="1">
        <f t="array" aca="1" ref="B496" ca="1">INDIRECT("Filmes!B"&amp;(MATCH(A496,Filmes!$A$2:$A$226,0)+1))</f>
        <v>2014</v>
      </c>
      <c r="C496" t="str" cm="1">
        <f t="array" aca="1" ref="C496" ca="1">INDIRECT("Filmes!C"&amp;(MATCH(A496,Filmes!$A$2:$A$226,0)+1))</f>
        <v>10</v>
      </c>
      <c r="D496" cm="1">
        <f t="array" aca="1" ref="D496" ca="1">INDIRECT("Filmes!D"&amp;(MATCH(A496,Filmes!$A$2:$A$226,0)+1))</f>
        <v>0.84</v>
      </c>
      <c r="E496" cm="1">
        <f t="array" aca="1" ref="E496" ca="1">INDIRECT("Filmes!E"&amp;(MATCH(A496,Filmes!$A$2:$A$226,0)+1))</f>
        <v>0.89999999999999991</v>
      </c>
      <c r="F496" cm="1">
        <f t="array" aca="1" ref="F496" ca="1">INDIRECT("Filmes!F"&amp;(MATCH(A496,Filmes!$A$2:$A$226,0)+1))</f>
        <v>165000000</v>
      </c>
      <c r="G496" cm="1">
        <f t="array" aca="1" ref="G496" ca="1">INDIRECT("Filmes!G"&amp;(MATCH(A496,Filmes!$A$2:$A$226,0)+1))</f>
        <v>701729206</v>
      </c>
      <c r="H496" cm="1">
        <f t="array" aca="1" ref="H496" ca="1">INDIRECT("Filmes!H"&amp;(MATCH(A496,Filmes!$A$2:$A$226,0)+1))</f>
        <v>536729206</v>
      </c>
      <c r="I496" cm="1">
        <f t="array" aca="1" ref="I496" ca="1">INDIRECT("Filmes!I"&amp;(MATCH(A496,Filmes!$A$2:$A$226,0)+1))</f>
        <v>4.252904278787879</v>
      </c>
    </row>
    <row r="497" spans="1:9" x14ac:dyDescent="0.3">
      <c r="A497" s="21" t="s">
        <v>183</v>
      </c>
      <c r="B497" cm="1">
        <f t="array" aca="1" ref="B497" ca="1">INDIRECT("Filmes!B"&amp;(MATCH(A497,Filmes!$A$2:$A$226,0)+1))</f>
        <v>2022</v>
      </c>
      <c r="C497" t="str" cm="1">
        <f t="array" aca="1" ref="C497" ca="1">INDIRECT("Filmes!C"&amp;(MATCH(A497,Filmes!$A$2:$A$226,0)+1))</f>
        <v>12</v>
      </c>
      <c r="D497" cm="1">
        <f t="array" aca="1" ref="D497" ca="1">INDIRECT("Filmes!D"&amp;(MATCH(A497,Filmes!$A$2:$A$226,0)+1))</f>
        <v>0.67</v>
      </c>
      <c r="E497" cm="1">
        <f t="array" aca="1" ref="E497" ca="1">INDIRECT("Filmes!E"&amp;(MATCH(A497,Filmes!$A$2:$A$226,0)+1))</f>
        <v>0.71000000000000008</v>
      </c>
      <c r="F497" cm="1">
        <f t="array" aca="1" ref="F497" ca="1">INDIRECT("Filmes!F"&amp;(MATCH(A497,Filmes!$A$2:$A$226,0)+1))</f>
        <v>165000000</v>
      </c>
      <c r="G497" cm="1">
        <f t="array" aca="1" ref="G497" ca="1">INDIRECT("Filmes!G"&amp;(MATCH(A497,Filmes!$A$2:$A$226,0)+1))</f>
        <v>1001978080</v>
      </c>
      <c r="H497" cm="1">
        <f t="array" aca="1" ref="H497" ca="1">INDIRECT("Filmes!H"&amp;(MATCH(A497,Filmes!$A$2:$A$226,0)+1))</f>
        <v>836978080</v>
      </c>
      <c r="I497" cm="1">
        <f t="array" aca="1" ref="I497" ca="1">INDIRECT("Filmes!I"&amp;(MATCH(A497,Filmes!$A$2:$A$226,0)+1))</f>
        <v>6.0725944242424239</v>
      </c>
    </row>
    <row r="498" spans="1:9" x14ac:dyDescent="0.3">
      <c r="A498" s="20" t="s">
        <v>204</v>
      </c>
      <c r="B498" cm="1">
        <f t="array" aca="1" ref="B498" ca="1">INDIRECT("Filmes!B"&amp;(MATCH(A498,Filmes!$A$2:$A$226,0)+1))</f>
        <v>2018</v>
      </c>
      <c r="C498" t="str" cm="1">
        <f t="array" aca="1" ref="C498" ca="1">INDIRECT("Filmes!C"&amp;(MATCH(A498,Filmes!$A$2:$A$226,0)+1))</f>
        <v>12</v>
      </c>
      <c r="D498" cm="1">
        <f t="array" aca="1" ref="D498" ca="1">INDIRECT("Filmes!D"&amp;(MATCH(A498,Filmes!$A$2:$A$226,0)+1))</f>
        <v>0.65</v>
      </c>
      <c r="E498" cm="1">
        <f t="array" aca="1" ref="E498" ca="1">INDIRECT("Filmes!E"&amp;(MATCH(A498,Filmes!$A$2:$A$226,0)+1))</f>
        <v>0.6</v>
      </c>
      <c r="F498" cm="1">
        <f t="array" aca="1" ref="F498" ca="1">INDIRECT("Filmes!F"&amp;(MATCH(A498,Filmes!$A$2:$A$226,0)+1))</f>
        <v>170000000</v>
      </c>
      <c r="G498" cm="1">
        <f t="array" aca="1" ref="G498" ca="1">INDIRECT("Filmes!G"&amp;(MATCH(A498,Filmes!$A$2:$A$226,0)+1))</f>
        <v>1310466296</v>
      </c>
      <c r="H498" cm="1">
        <f t="array" aca="1" ref="H498" ca="1">INDIRECT("Filmes!H"&amp;(MATCH(A498,Filmes!$A$2:$A$226,0)+1))</f>
        <v>1140466296</v>
      </c>
      <c r="I498" cm="1">
        <f t="array" aca="1" ref="I498" ca="1">INDIRECT("Filmes!I"&amp;(MATCH(A498,Filmes!$A$2:$A$226,0)+1))</f>
        <v>7.708625270588235</v>
      </c>
    </row>
    <row r="499" spans="1:9" x14ac:dyDescent="0.3">
      <c r="A499" s="21" t="s">
        <v>153</v>
      </c>
      <c r="B499" cm="1">
        <f t="array" aca="1" ref="B499" ca="1">INDIRECT("Filmes!B"&amp;(MATCH(A499,Filmes!$A$2:$A$226,0)+1))</f>
        <v>2017</v>
      </c>
      <c r="C499" t="str" cm="1">
        <f t="array" aca="1" ref="C499" ca="1">INDIRECT("Filmes!C"&amp;(MATCH(A499,Filmes!$A$2:$A$226,0)+1))</f>
        <v>12</v>
      </c>
      <c r="D499" cm="1">
        <f t="array" aca="1" ref="D499" ca="1">INDIRECT("Filmes!D"&amp;(MATCH(A499,Filmes!$A$2:$A$226,0)+1))</f>
        <v>0.61</v>
      </c>
      <c r="E499" cm="1">
        <f t="array" aca="1" ref="E499" ca="1">INDIRECT("Filmes!E"&amp;(MATCH(A499,Filmes!$A$2:$A$226,0)+1))</f>
        <v>0.77</v>
      </c>
      <c r="F499" cm="1">
        <f t="array" aca="1" ref="F499" ca="1">INDIRECT("Filmes!F"&amp;(MATCH(A499,Filmes!$A$2:$A$226,0)+1))</f>
        <v>300000000</v>
      </c>
      <c r="G499" cm="1">
        <f t="array" aca="1" ref="G499" ca="1">INDIRECT("Filmes!G"&amp;(MATCH(A499,Filmes!$A$2:$A$226,0)+1))</f>
        <v>661326987</v>
      </c>
      <c r="H499" cm="1">
        <f t="array" aca="1" ref="H499" ca="1">INDIRECT("Filmes!H"&amp;(MATCH(A499,Filmes!$A$2:$A$226,0)+1))</f>
        <v>361326987</v>
      </c>
      <c r="I499" cm="1">
        <f t="array" aca="1" ref="I499" ca="1">INDIRECT("Filmes!I"&amp;(MATCH(A499,Filmes!$A$2:$A$226,0)+1))</f>
        <v>2.2044232899999998</v>
      </c>
    </row>
    <row r="500" spans="1:9" x14ac:dyDescent="0.3">
      <c r="A500" s="20" t="s">
        <v>108</v>
      </c>
      <c r="B500" cm="1">
        <f t="array" aca="1" ref="B500" ca="1">INDIRECT("Filmes!B"&amp;(MATCH(A500,Filmes!$A$2:$A$226,0)+1))</f>
        <v>2015</v>
      </c>
      <c r="C500" t="str" cm="1">
        <f t="array" aca="1" ref="C500" ca="1">INDIRECT("Filmes!C"&amp;(MATCH(A500,Filmes!$A$2:$A$226,0)+1))</f>
        <v>16</v>
      </c>
      <c r="D500" cm="1">
        <f t="array" aca="1" ref="D500" ca="1">INDIRECT("Filmes!D"&amp;(MATCH(A500,Filmes!$A$2:$A$226,0)+1))</f>
        <v>0.76</v>
      </c>
      <c r="E500" cm="1">
        <f t="array" aca="1" ref="E500" ca="1">INDIRECT("Filmes!E"&amp;(MATCH(A500,Filmes!$A$2:$A$226,0)+1))</f>
        <v>0.76500000000000001</v>
      </c>
      <c r="F500" cm="1">
        <f t="array" aca="1" ref="F500" ca="1">INDIRECT("Filmes!F"&amp;(MATCH(A500,Filmes!$A$2:$A$226,0)+1))</f>
        <v>150000000</v>
      </c>
      <c r="G500" cm="1">
        <f t="array" aca="1" ref="G500" ca="1">INDIRECT("Filmes!G"&amp;(MATCH(A500,Filmes!$A$2:$A$226,0)+1))</f>
        <v>378858340</v>
      </c>
      <c r="H500" cm="1">
        <f t="array" aca="1" ref="H500" ca="1">INDIRECT("Filmes!H"&amp;(MATCH(A500,Filmes!$A$2:$A$226,0)+1))</f>
        <v>228858340</v>
      </c>
      <c r="I500" cm="1">
        <f t="array" aca="1" ref="I500" ca="1">INDIRECT("Filmes!I"&amp;(MATCH(A500,Filmes!$A$2:$A$226,0)+1))</f>
        <v>2.5257222666666665</v>
      </c>
    </row>
    <row r="501" spans="1:9" x14ac:dyDescent="0.3">
      <c r="A501" s="21" t="s">
        <v>235</v>
      </c>
      <c r="B501" cm="1">
        <f t="array" aca="1" ref="B501" ca="1">INDIRECT("Filmes!B"&amp;(MATCH(A501,Filmes!$A$2:$A$226,0)+1))</f>
        <v>2017</v>
      </c>
      <c r="C501" t="str" cm="1">
        <f t="array" aca="1" ref="C501" ca="1">INDIRECT("Filmes!C"&amp;(MATCH(A501,Filmes!$A$2:$A$226,0)+1))</f>
        <v>L</v>
      </c>
      <c r="D501" cm="1">
        <f t="array" aca="1" ref="D501" ca="1">INDIRECT("Filmes!D"&amp;(MATCH(A501,Filmes!$A$2:$A$226,0)+1))</f>
        <v>0.65</v>
      </c>
      <c r="E501" cm="1">
        <f t="array" aca="1" ref="E501" ca="1">INDIRECT("Filmes!E"&amp;(MATCH(A501,Filmes!$A$2:$A$226,0)+1))</f>
        <v>0.73333333333333339</v>
      </c>
      <c r="F501" cm="1">
        <f t="array" aca="1" ref="F501" ca="1">INDIRECT("Filmes!F"&amp;(MATCH(A501,Filmes!$A$2:$A$226,0)+1))</f>
        <v>80000000</v>
      </c>
      <c r="G501" cm="1">
        <f t="array" aca="1" ref="G501" ca="1">INDIRECT("Filmes!G"&amp;(MATCH(A501,Filmes!$A$2:$A$226,0)+1))</f>
        <v>1034800131</v>
      </c>
      <c r="H501" cm="1">
        <f t="array" aca="1" ref="H501" ca="1">INDIRECT("Filmes!H"&amp;(MATCH(A501,Filmes!$A$2:$A$226,0)+1))</f>
        <v>954800131</v>
      </c>
      <c r="I501" cm="1">
        <f t="array" aca="1" ref="I501" ca="1">INDIRECT("Filmes!I"&amp;(MATCH(A501,Filmes!$A$2:$A$226,0)+1))</f>
        <v>12.935001637499999</v>
      </c>
    </row>
    <row r="502" spans="1:9" x14ac:dyDescent="0.3">
      <c r="A502" s="20" t="s">
        <v>180</v>
      </c>
      <c r="B502" cm="1">
        <f t="array" aca="1" ref="B502" ca="1">INDIRECT("Filmes!B"&amp;(MATCH(A502,Filmes!$A$2:$A$226,0)+1))</f>
        <v>2022</v>
      </c>
      <c r="C502" t="str" cm="1">
        <f t="array" aca="1" ref="C502" ca="1">INDIRECT("Filmes!C"&amp;(MATCH(A502,Filmes!$A$2:$A$226,0)+1))</f>
        <v>L</v>
      </c>
      <c r="D502" cm="1">
        <f t="array" aca="1" ref="D502" ca="1">INDIRECT("Filmes!D"&amp;(MATCH(A502,Filmes!$A$2:$A$226,0)+1))</f>
        <v>0.73</v>
      </c>
      <c r="E502" cm="1">
        <f t="array" aca="1" ref="E502" ca="1">INDIRECT("Filmes!E"&amp;(MATCH(A502,Filmes!$A$2:$A$226,0)+1))</f>
        <v>0.8</v>
      </c>
      <c r="F502" cm="1">
        <f t="array" aca="1" ref="F502" ca="1">INDIRECT("Filmes!F"&amp;(MATCH(A502,Filmes!$A$2:$A$226,0)+1))</f>
        <v>85000000</v>
      </c>
      <c r="G502" cm="1">
        <f t="array" aca="1" ref="G502" ca="1">INDIRECT("Filmes!G"&amp;(MATCH(A502,Filmes!$A$2:$A$226,0)+1))</f>
        <v>940203765</v>
      </c>
      <c r="H502" cm="1">
        <f t="array" aca="1" ref="H502" ca="1">INDIRECT("Filmes!H"&amp;(MATCH(A502,Filmes!$A$2:$A$226,0)+1))</f>
        <v>855203765</v>
      </c>
      <c r="I502" cm="1">
        <f t="array" aca="1" ref="I502" ca="1">INDIRECT("Filmes!I"&amp;(MATCH(A502,Filmes!$A$2:$A$226,0)+1))</f>
        <v>11.061220764705883</v>
      </c>
    </row>
    <row r="503" spans="1:9" x14ac:dyDescent="0.3">
      <c r="A503" s="21" t="s">
        <v>155</v>
      </c>
      <c r="B503" cm="1">
        <f t="array" aca="1" ref="B503" ca="1">INDIRECT("Filmes!B"&amp;(MATCH(A503,Filmes!$A$2:$A$226,0)+1))</f>
        <v>2018</v>
      </c>
      <c r="C503" t="str" cm="1">
        <f t="array" aca="1" ref="C503" ca="1">INDIRECT("Filmes!C"&amp;(MATCH(A503,Filmes!$A$2:$A$226,0)+1))</f>
        <v>14</v>
      </c>
      <c r="D503" cm="1">
        <f t="array" aca="1" ref="D503" ca="1">INDIRECT("Filmes!D"&amp;(MATCH(A503,Filmes!$A$2:$A$226,0)+1))</f>
        <v>0.74</v>
      </c>
      <c r="E503" cm="1">
        <f t="array" aca="1" ref="E503" ca="1">INDIRECT("Filmes!E"&amp;(MATCH(A503,Filmes!$A$2:$A$226,0)+1))</f>
        <v>0.72</v>
      </c>
      <c r="F503" cm="1">
        <f t="array" aca="1" ref="F503" ca="1">INDIRECT("Filmes!F"&amp;(MATCH(A503,Filmes!$A$2:$A$226,0)+1))</f>
        <v>178000000</v>
      </c>
      <c r="G503" cm="1">
        <f t="array" aca="1" ref="G503" ca="1">INDIRECT("Filmes!G"&amp;(MATCH(A503,Filmes!$A$2:$A$226,0)+1))</f>
        <v>791700000</v>
      </c>
      <c r="H503" cm="1">
        <f t="array" aca="1" ref="H503" ca="1">INDIRECT("Filmes!H"&amp;(MATCH(A503,Filmes!$A$2:$A$226,0)+1))</f>
        <v>613700000</v>
      </c>
      <c r="I503" cm="1">
        <f t="array" aca="1" ref="I503" ca="1">INDIRECT("Filmes!I"&amp;(MATCH(A503,Filmes!$A$2:$A$226,0)+1))</f>
        <v>4.4477528089887644</v>
      </c>
    </row>
    <row r="504" spans="1:9" x14ac:dyDescent="0.3">
      <c r="A504" s="20" t="s">
        <v>50</v>
      </c>
      <c r="B504" cm="1">
        <f t="array" aca="1" ref="B504" ca="1">INDIRECT("Filmes!B"&amp;(MATCH(A504,Filmes!$A$2:$A$226,0)+1))</f>
        <v>2017</v>
      </c>
      <c r="C504" t="str" cm="1">
        <f t="array" aca="1" ref="C504" ca="1">INDIRECT("Filmes!C"&amp;(MATCH(A504,Filmes!$A$2:$A$226,0)+1))</f>
        <v>12</v>
      </c>
      <c r="D504" cm="1">
        <f t="array" aca="1" ref="D504" ca="1">INDIRECT("Filmes!D"&amp;(MATCH(A504,Filmes!$A$2:$A$226,0)+1))</f>
        <v>0.72</v>
      </c>
      <c r="E504" cm="1">
        <f t="array" aca="1" ref="E504" ca="1">INDIRECT("Filmes!E"&amp;(MATCH(A504,Filmes!$A$2:$A$226,0)+1))</f>
        <v>0.84000000000000008</v>
      </c>
      <c r="F504" cm="1">
        <f t="array" aca="1" ref="F504" ca="1">INDIRECT("Filmes!F"&amp;(MATCH(A504,Filmes!$A$2:$A$226,0)+1))</f>
        <v>149000000</v>
      </c>
      <c r="G504" cm="1">
        <f t="array" aca="1" ref="G504" ca="1">INDIRECT("Filmes!G"&amp;(MATCH(A504,Filmes!$A$2:$A$226,0)+1))</f>
        <v>823970682</v>
      </c>
      <c r="H504" cm="1">
        <f t="array" aca="1" ref="H504" ca="1">INDIRECT("Filmes!H"&amp;(MATCH(A504,Filmes!$A$2:$A$226,0)+1))</f>
        <v>674970682</v>
      </c>
      <c r="I504" cm="1">
        <f t="array" aca="1" ref="I504" ca="1">INDIRECT("Filmes!I"&amp;(MATCH(A504,Filmes!$A$2:$A$226,0)+1))</f>
        <v>5.5300045771812076</v>
      </c>
    </row>
    <row r="505" spans="1:9" x14ac:dyDescent="0.3">
      <c r="A505" s="21" t="s">
        <v>207</v>
      </c>
      <c r="B505" cm="1">
        <f t="array" aca="1" ref="B505" ca="1">INDIRECT("Filmes!B"&amp;(MATCH(A505,Filmes!$A$2:$A$226,0)+1))</f>
        <v>2020</v>
      </c>
      <c r="C505" t="str" cm="1">
        <f t="array" aca="1" ref="C505" ca="1">INDIRECT("Filmes!C"&amp;(MATCH(A505,Filmes!$A$2:$A$226,0)+1))</f>
        <v>12</v>
      </c>
      <c r="D505" cm="1">
        <f t="array" aca="1" ref="D505" ca="1">INDIRECT("Filmes!D"&amp;(MATCH(A505,Filmes!$A$2:$A$226,0)+1))</f>
        <v>0.64</v>
      </c>
      <c r="E505" cm="1">
        <f t="array" aca="1" ref="E505" ca="1">INDIRECT("Filmes!E"&amp;(MATCH(A505,Filmes!$A$2:$A$226,0)+1))</f>
        <v>0.7857142857142857</v>
      </c>
      <c r="F505" cm="1">
        <f t="array" aca="1" ref="F505" ca="1">INDIRECT("Filmes!F"&amp;(MATCH(A505,Filmes!$A$2:$A$226,0)+1))</f>
        <v>200000000</v>
      </c>
      <c r="G505" cm="1">
        <f t="array" aca="1" ref="G505" ca="1">INDIRECT("Filmes!G"&amp;(MATCH(A505,Filmes!$A$2:$A$226,0)+1))</f>
        <v>169601036</v>
      </c>
      <c r="H505" cm="1">
        <f t="array" aca="1" ref="H505" ca="1">INDIRECT("Filmes!H"&amp;(MATCH(A505,Filmes!$A$2:$A$226,0)+1))</f>
        <v>-30398964</v>
      </c>
      <c r="I505" cm="1">
        <f t="array" aca="1" ref="I505" ca="1">INDIRECT("Filmes!I"&amp;(MATCH(A505,Filmes!$A$2:$A$226,0)+1))</f>
        <v>0.84800518000000003</v>
      </c>
    </row>
    <row r="506" spans="1:9" x14ac:dyDescent="0.3">
      <c r="A506" s="20" t="s">
        <v>147</v>
      </c>
      <c r="B506" cm="1">
        <f t="array" aca="1" ref="B506" ca="1">INDIRECT("Filmes!B"&amp;(MATCH(A506,Filmes!$A$2:$A$226,0)+1))</f>
        <v>2021</v>
      </c>
      <c r="C506" t="str" cm="1">
        <f t="array" aca="1" ref="C506" ca="1">INDIRECT("Filmes!C"&amp;(MATCH(A506,Filmes!$A$2:$A$226,0)+1))</f>
        <v>16</v>
      </c>
      <c r="D506" cm="1">
        <f t="array" aca="1" ref="D506" ca="1">INDIRECT("Filmes!D"&amp;(MATCH(A506,Filmes!$A$2:$A$226,0)+1))</f>
        <v>0.75</v>
      </c>
      <c r="E506" cm="1">
        <f t="array" aca="1" ref="E506" ca="1">INDIRECT("Filmes!E"&amp;(MATCH(A506,Filmes!$A$2:$A$226,0)+1))</f>
        <v>0.71666666666666667</v>
      </c>
      <c r="F506" cm="1">
        <f t="array" aca="1" ref="F506" ca="1">INDIRECT("Filmes!F"&amp;(MATCH(A506,Filmes!$A$2:$A$226,0)+1))</f>
        <v>185000000</v>
      </c>
      <c r="G506" cm="1">
        <f t="array" aca="1" ref="G506" ca="1">INDIRECT("Filmes!G"&amp;(MATCH(A506,Filmes!$A$2:$A$226,0)+1))</f>
        <v>168717425</v>
      </c>
      <c r="H506" cm="1">
        <f t="array" aca="1" ref="H506" ca="1">INDIRECT("Filmes!H"&amp;(MATCH(A506,Filmes!$A$2:$A$226,0)+1))</f>
        <v>-16282575</v>
      </c>
      <c r="I506" cm="1">
        <f t="array" aca="1" ref="I506" ca="1">INDIRECT("Filmes!I"&amp;(MATCH(A506,Filmes!$A$2:$A$226,0)+1))</f>
        <v>0.91198608108108103</v>
      </c>
    </row>
    <row r="507" spans="1:9" x14ac:dyDescent="0.3">
      <c r="A507" s="21" t="s">
        <v>163</v>
      </c>
      <c r="B507" cm="1">
        <f t="array" aca="1" ref="B507" ca="1">INDIRECT("Filmes!B"&amp;(MATCH(A507,Filmes!$A$2:$A$226,0)+1))</f>
        <v>2014</v>
      </c>
      <c r="C507" t="str" cm="1">
        <f t="array" aca="1" ref="C507" ca="1">INDIRECT("Filmes!C"&amp;(MATCH(A507,Filmes!$A$2:$A$226,0)+1))</f>
        <v>12</v>
      </c>
      <c r="D507" cm="1">
        <f t="array" aca="1" ref="D507" ca="1">INDIRECT("Filmes!D"&amp;(MATCH(A507,Filmes!$A$2:$A$226,0)+1))</f>
        <v>0.73</v>
      </c>
      <c r="E507" cm="1">
        <f t="array" aca="1" ref="E507" ca="1">INDIRECT("Filmes!E"&amp;(MATCH(A507,Filmes!$A$2:$A$226,0)+1))</f>
        <v>0.79000000000000015</v>
      </c>
      <c r="F507" cm="1">
        <f t="array" aca="1" ref="F507" ca="1">INDIRECT("Filmes!F"&amp;(MATCH(A507,Filmes!$A$2:$A$226,0)+1))</f>
        <v>250000000</v>
      </c>
      <c r="G507" cm="1">
        <f t="array" aca="1" ref="G507" ca="1">INDIRECT("Filmes!G"&amp;(MATCH(A507,Filmes!$A$2:$A$226,0)+1))</f>
        <v>956019788</v>
      </c>
      <c r="H507" cm="1">
        <f t="array" aca="1" ref="H507" ca="1">INDIRECT("Filmes!H"&amp;(MATCH(A507,Filmes!$A$2:$A$226,0)+1))</f>
        <v>706019788</v>
      </c>
      <c r="I507" cm="1">
        <f t="array" aca="1" ref="I507" ca="1">INDIRECT("Filmes!I"&amp;(MATCH(A507,Filmes!$A$2:$A$226,0)+1))</f>
        <v>3.8240791519999999</v>
      </c>
    </row>
    <row r="508" spans="1:9" x14ac:dyDescent="0.3">
      <c r="A508" s="20" t="s">
        <v>90</v>
      </c>
      <c r="B508" cm="1">
        <f t="array" aca="1" ref="B508" ca="1">INDIRECT("Filmes!B"&amp;(MATCH(A508,Filmes!$A$2:$A$226,0)+1))</f>
        <v>1987</v>
      </c>
      <c r="C508" t="str" cm="1">
        <f t="array" aca="1" ref="C508" ca="1">INDIRECT("Filmes!C"&amp;(MATCH(A508,Filmes!$A$2:$A$226,0)+1))</f>
        <v>16</v>
      </c>
      <c r="D508" cm="1">
        <f t="array" aca="1" ref="D508" ca="1">INDIRECT("Filmes!D"&amp;(MATCH(A508,Filmes!$A$2:$A$226,0)+1))</f>
        <v>0.75</v>
      </c>
      <c r="E508" cm="1">
        <f t="array" aca="1" ref="E508" ca="1">INDIRECT("Filmes!E"&amp;(MATCH(A508,Filmes!$A$2:$A$226,0)+1))</f>
        <v>0.75</v>
      </c>
      <c r="F508" cm="1">
        <f t="array" aca="1" ref="F508" ca="1">INDIRECT("Filmes!F"&amp;(MATCH(A508,Filmes!$A$2:$A$226,0)+1))</f>
        <v>15000000</v>
      </c>
      <c r="G508" cm="1">
        <f t="array" aca="1" ref="G508" ca="1">INDIRECT("Filmes!G"&amp;(MATCH(A508,Filmes!$A$2:$A$226,0)+1))</f>
        <v>98267558</v>
      </c>
      <c r="H508" cm="1">
        <f t="array" aca="1" ref="H508" ca="1">INDIRECT("Filmes!H"&amp;(MATCH(A508,Filmes!$A$2:$A$226,0)+1))</f>
        <v>83267558</v>
      </c>
      <c r="I508" cm="1">
        <f t="array" aca="1" ref="I508" ca="1">INDIRECT("Filmes!I"&amp;(MATCH(A508,Filmes!$A$2:$A$226,0)+1))</f>
        <v>6.551170533333333</v>
      </c>
    </row>
    <row r="509" spans="1:9" x14ac:dyDescent="0.3">
      <c r="A509" s="21" t="s">
        <v>196</v>
      </c>
      <c r="B509" cm="1">
        <f t="array" aca="1" ref="B509" ca="1">INDIRECT("Filmes!B"&amp;(MATCH(A509,Filmes!$A$2:$A$226,0)+1))</f>
        <v>2019</v>
      </c>
      <c r="C509" t="str" cm="1">
        <f t="array" aca="1" ref="C509" ca="1">INDIRECT("Filmes!C"&amp;(MATCH(A509,Filmes!$A$2:$A$226,0)+1))</f>
        <v>L</v>
      </c>
      <c r="D509" cm="1">
        <f t="array" aca="1" ref="D509" ca="1">INDIRECT("Filmes!D"&amp;(MATCH(A509,Filmes!$A$2:$A$226,0)+1))</f>
        <v>0.71</v>
      </c>
      <c r="E509" cm="1">
        <f t="array" aca="1" ref="E509" ca="1">INDIRECT("Filmes!E"&amp;(MATCH(A509,Filmes!$A$2:$A$226,0)+1))</f>
        <v>0.80499999999999994</v>
      </c>
      <c r="F509" cm="1">
        <f t="array" aca="1" ref="F509" ca="1">INDIRECT("Filmes!F"&amp;(MATCH(A509,Filmes!$A$2:$A$226,0)+1))</f>
        <v>260000000</v>
      </c>
      <c r="G509" cm="1">
        <f t="array" aca="1" ref="G509" ca="1">INDIRECT("Filmes!G"&amp;(MATCH(A509,Filmes!$A$2:$A$226,0)+1))</f>
        <v>1663000000</v>
      </c>
      <c r="H509" cm="1">
        <f t="array" aca="1" ref="H509" ca="1">INDIRECT("Filmes!H"&amp;(MATCH(A509,Filmes!$A$2:$A$226,0)+1))</f>
        <v>1403000000</v>
      </c>
      <c r="I509" cm="1">
        <f t="array" aca="1" ref="I509" ca="1">INDIRECT("Filmes!I"&amp;(MATCH(A509,Filmes!$A$2:$A$226,0)+1))</f>
        <v>6.3961538461538465</v>
      </c>
    </row>
    <row r="510" spans="1:9" x14ac:dyDescent="0.3">
      <c r="A510" s="20" t="s">
        <v>212</v>
      </c>
      <c r="B510" cm="1">
        <f t="array" aca="1" ref="B510" ca="1">INDIRECT("Filmes!B"&amp;(MATCH(A510,Filmes!$A$2:$A$226,0)+1))</f>
        <v>1989</v>
      </c>
      <c r="C510" t="str" cm="1">
        <f t="array" aca="1" ref="C510" ca="1">INDIRECT("Filmes!C"&amp;(MATCH(A510,Filmes!$A$2:$A$226,0)+1))</f>
        <v>L</v>
      </c>
      <c r="D510" cm="1">
        <f t="array" aca="1" ref="D510" ca="1">INDIRECT("Filmes!D"&amp;(MATCH(A510,Filmes!$A$2:$A$226,0)+1))</f>
        <v>0.73</v>
      </c>
      <c r="E510" cm="1">
        <f t="array" aca="1" ref="E510" ca="1">INDIRECT("Filmes!E"&amp;(MATCH(A510,Filmes!$A$2:$A$226,0)+1))</f>
        <v>0.69999999999999984</v>
      </c>
      <c r="F510" cm="1">
        <f t="array" aca="1" ref="F510" ca="1">INDIRECT("Filmes!F"&amp;(MATCH(A510,Filmes!$A$2:$A$226,0)+1))</f>
        <v>70000000</v>
      </c>
      <c r="G510" cm="1">
        <f t="array" aca="1" ref="G510" ca="1">INDIRECT("Filmes!G"&amp;(MATCH(A510,Filmes!$A$2:$A$226,0)+1))</f>
        <v>90000098</v>
      </c>
      <c r="H510" cm="1">
        <f t="array" aca="1" ref="H510" ca="1">INDIRECT("Filmes!H"&amp;(MATCH(A510,Filmes!$A$2:$A$226,0)+1))</f>
        <v>20000098</v>
      </c>
      <c r="I510" cm="1">
        <f t="array" aca="1" ref="I510" ca="1">INDIRECT("Filmes!I"&amp;(MATCH(A510,Filmes!$A$2:$A$226,0)+1))</f>
        <v>1.2857156857142857</v>
      </c>
    </row>
    <row r="511" spans="1:9" x14ac:dyDescent="0.3">
      <c r="A511" s="21" t="s">
        <v>164</v>
      </c>
      <c r="B511" cm="1">
        <f t="array" aca="1" ref="B511" ca="1">INDIRECT("Filmes!B"&amp;(MATCH(A511,Filmes!$A$2:$A$226,0)+1))</f>
        <v>2001</v>
      </c>
      <c r="C511" t="str" cm="1">
        <f t="array" aca="1" ref="C511" ca="1">INDIRECT("Filmes!C"&amp;(MATCH(A511,Filmes!$A$2:$A$226,0)+1))</f>
        <v>12</v>
      </c>
      <c r="D511" cm="1">
        <f t="array" aca="1" ref="D511" ca="1">INDIRECT("Filmes!D"&amp;(MATCH(A511,Filmes!$A$2:$A$226,0)+1))</f>
        <v>0.84</v>
      </c>
      <c r="E511" cm="1">
        <f t="array" aca="1" ref="E511" ca="1">INDIRECT("Filmes!E"&amp;(MATCH(A511,Filmes!$A$2:$A$226,0)+1))</f>
        <v>0.65</v>
      </c>
      <c r="F511" cm="1">
        <f t="array" aca="1" ref="F511" ca="1">INDIRECT("Filmes!F"&amp;(MATCH(A511,Filmes!$A$2:$A$226,0)+1))</f>
        <v>93000000</v>
      </c>
      <c r="G511" cm="1">
        <f t="array" aca="1" ref="G511" ca="1">INDIRECT("Filmes!G"&amp;(MATCH(A511,Filmes!$A$2:$A$226,0)+1))</f>
        <v>871368364</v>
      </c>
      <c r="H511" cm="1">
        <f t="array" aca="1" ref="H511" ca="1">INDIRECT("Filmes!H"&amp;(MATCH(A511,Filmes!$A$2:$A$226,0)+1))</f>
        <v>778368364</v>
      </c>
      <c r="I511" cm="1">
        <f t="array" aca="1" ref="I511" ca="1">INDIRECT("Filmes!I"&amp;(MATCH(A511,Filmes!$A$2:$A$226,0)+1))</f>
        <v>9.3695523010752684</v>
      </c>
    </row>
    <row r="512" spans="1:9" x14ac:dyDescent="0.3">
      <c r="A512" s="20" t="s">
        <v>223</v>
      </c>
      <c r="B512" cm="1">
        <f t="array" aca="1" ref="B512" ca="1">INDIRECT("Filmes!B"&amp;(MATCH(A512,Filmes!$A$2:$A$226,0)+1))</f>
        <v>2003</v>
      </c>
      <c r="C512" t="str" cm="1">
        <f t="array" aca="1" ref="C512" ca="1">INDIRECT("Filmes!C"&amp;(MATCH(A512,Filmes!$A$2:$A$226,0)+1))</f>
        <v>12</v>
      </c>
      <c r="D512" cm="1">
        <f t="array" aca="1" ref="D512" ca="1">INDIRECT("Filmes!D"&amp;(MATCH(A512,Filmes!$A$2:$A$226,0)+1))</f>
        <v>0.85</v>
      </c>
      <c r="E512" cm="1">
        <f t="array" aca="1" ref="E512" ca="1">INDIRECT("Filmes!E"&amp;(MATCH(A512,Filmes!$A$2:$A$226,0)+1))</f>
        <v>0.73333333333333339</v>
      </c>
      <c r="F512" cm="1">
        <f t="array" aca="1" ref="F512" ca="1">INDIRECT("Filmes!F"&amp;(MATCH(A512,Filmes!$A$2:$A$226,0)+1))</f>
        <v>94000000</v>
      </c>
      <c r="G512" cm="1">
        <f t="array" aca="1" ref="G512" ca="1">INDIRECT("Filmes!G"&amp;(MATCH(A512,Filmes!$A$2:$A$226,0)+1))</f>
        <v>1118888979</v>
      </c>
      <c r="H512" cm="1">
        <f t="array" aca="1" ref="H512" ca="1">INDIRECT("Filmes!H"&amp;(MATCH(A512,Filmes!$A$2:$A$226,0)+1))</f>
        <v>1024888979</v>
      </c>
      <c r="I512" cm="1">
        <f t="array" aca="1" ref="I512" ca="1">INDIRECT("Filmes!I"&amp;(MATCH(A512,Filmes!$A$2:$A$226,0)+1))</f>
        <v>11.903074244680852</v>
      </c>
    </row>
    <row r="513" spans="1:9" x14ac:dyDescent="0.3">
      <c r="A513" s="21" t="s">
        <v>142</v>
      </c>
      <c r="B513" cm="1">
        <f t="array" aca="1" ref="B513" ca="1">INDIRECT("Filmes!B"&amp;(MATCH(A513,Filmes!$A$2:$A$226,0)+1))</f>
        <v>2014</v>
      </c>
      <c r="C513" t="str" cm="1">
        <f t="array" aca="1" ref="C513" ca="1">INDIRECT("Filmes!C"&amp;(MATCH(A513,Filmes!$A$2:$A$226,0)+1))</f>
        <v>L</v>
      </c>
      <c r="D513" cm="1">
        <f t="array" aca="1" ref="D513" ca="1">INDIRECT("Filmes!D"&amp;(MATCH(A513,Filmes!$A$2:$A$226,0)+1))</f>
        <v>0.77</v>
      </c>
      <c r="E513" cm="1">
        <f t="array" aca="1" ref="E513" ca="1">INDIRECT("Filmes!E"&amp;(MATCH(A513,Filmes!$A$2:$A$226,0)+1))</f>
        <v>0.79</v>
      </c>
      <c r="F513" cm="1">
        <f t="array" aca="1" ref="F513" ca="1">INDIRECT("Filmes!F"&amp;(MATCH(A513,Filmes!$A$2:$A$226,0)+1))</f>
        <v>165000000</v>
      </c>
      <c r="G513" cm="1">
        <f t="array" aca="1" ref="G513" ca="1">INDIRECT("Filmes!G"&amp;(MATCH(A513,Filmes!$A$2:$A$226,0)+1))</f>
        <v>657827828</v>
      </c>
      <c r="H513" cm="1">
        <f t="array" aca="1" ref="H513" ca="1">INDIRECT("Filmes!H"&amp;(MATCH(A513,Filmes!$A$2:$A$226,0)+1))</f>
        <v>492827828</v>
      </c>
      <c r="I513" cm="1">
        <f t="array" aca="1" ref="I513" ca="1">INDIRECT("Filmes!I"&amp;(MATCH(A513,Filmes!$A$2:$A$226,0)+1))</f>
        <v>3.986835321212121</v>
      </c>
    </row>
    <row r="514" spans="1:9" x14ac:dyDescent="0.3">
      <c r="A514" s="20" t="s">
        <v>134</v>
      </c>
      <c r="B514" cm="1">
        <f t="array" aca="1" ref="B514" ca="1">INDIRECT("Filmes!B"&amp;(MATCH(A514,Filmes!$A$2:$A$226,0)+1))</f>
        <v>2023</v>
      </c>
      <c r="C514" t="str" cm="1">
        <f t="array" aca="1" ref="C514" ca="1">INDIRECT("Filmes!C"&amp;(MATCH(A514,Filmes!$A$2:$A$226,0)+1))</f>
        <v>18</v>
      </c>
      <c r="D514" cm="1">
        <f t="array" aca="1" ref="D514" ca="1">INDIRECT("Filmes!D"&amp;(MATCH(A514,Filmes!$A$2:$A$226,0)+1))</f>
        <v>0.63</v>
      </c>
      <c r="E514" cm="1">
        <f t="array" aca="1" ref="E514" ca="1">INDIRECT("Filmes!E"&amp;(MATCH(A514,Filmes!$A$2:$A$226,0)+1))</f>
        <v>0.84000000000000008</v>
      </c>
      <c r="F514" cm="1">
        <f t="array" aca="1" ref="F514" ca="1">INDIRECT("Filmes!F"&amp;(MATCH(A514,Filmes!$A$2:$A$226,0)+1))</f>
        <v>100000000</v>
      </c>
      <c r="G514" cm="1">
        <f t="array" aca="1" ref="G514" ca="1">INDIRECT("Filmes!G"&amp;(MATCH(A514,Filmes!$A$2:$A$226,0)+1))</f>
        <v>58000000</v>
      </c>
      <c r="H514" cm="1">
        <f t="array" aca="1" ref="H514" ca="1">INDIRECT("Filmes!H"&amp;(MATCH(A514,Filmes!$A$2:$A$226,0)+1))</f>
        <v>-42000000</v>
      </c>
      <c r="I514" cm="1">
        <f t="array" aca="1" ref="I514" ca="1">INDIRECT("Filmes!I"&amp;(MATCH(A514,Filmes!$A$2:$A$226,0)+1))</f>
        <v>0.57999999999999996</v>
      </c>
    </row>
    <row r="515" spans="1:9" x14ac:dyDescent="0.3">
      <c r="A515" s="21" t="s">
        <v>67</v>
      </c>
      <c r="B515" cm="1">
        <f t="array" aca="1" ref="B515" ca="1">INDIRECT("Filmes!B"&amp;(MATCH(A515,Filmes!$A$2:$A$226,0)+1))</f>
        <v>2023</v>
      </c>
      <c r="C515" t="str" cm="1">
        <f t="array" aca="1" ref="C515" ca="1">INDIRECT("Filmes!C"&amp;(MATCH(A515,Filmes!$A$2:$A$226,0)+1))</f>
        <v>TP</v>
      </c>
      <c r="D515" cm="1">
        <f t="array" aca="1" ref="D515" ca="1">INDIRECT("Filmes!D"&amp;(MATCH(A515,Filmes!$A$2:$A$226,0)+1))</f>
        <v>0.65</v>
      </c>
      <c r="E515" cm="1">
        <f t="array" aca="1" ref="E515" ca="1">INDIRECT("Filmes!E"&amp;(MATCH(A515,Filmes!$A$2:$A$226,0)+1))</f>
        <v>0.76</v>
      </c>
      <c r="F515" cm="1">
        <f t="array" aca="1" ref="F515" ca="1">INDIRECT("Filmes!F"&amp;(MATCH(A515,Filmes!$A$2:$A$226,0)+1))</f>
        <v>39000000</v>
      </c>
      <c r="G515" cm="1">
        <f t="array" aca="1" ref="G515" ca="1">INDIRECT("Filmes!G"&amp;(MATCH(A515,Filmes!$A$2:$A$226,0)+1))</f>
        <v>21730766</v>
      </c>
      <c r="H515" cm="1">
        <f t="array" aca="1" ref="H515" ca="1">INDIRECT("Filmes!H"&amp;(MATCH(A515,Filmes!$A$2:$A$226,0)+1))</f>
        <v>-17269234</v>
      </c>
      <c r="I515" cm="1">
        <f t="array" aca="1" ref="I515" ca="1">INDIRECT("Filmes!I"&amp;(MATCH(A515,Filmes!$A$2:$A$226,0)+1))</f>
        <v>0.55719912820512818</v>
      </c>
    </row>
    <row r="516" spans="1:9" x14ac:dyDescent="0.3">
      <c r="A516" s="20" t="s">
        <v>166</v>
      </c>
      <c r="B516" cm="1">
        <f t="array" aca="1" ref="B516" ca="1">INDIRECT("Filmes!B"&amp;(MATCH(A516,Filmes!$A$2:$A$226,0)+1))</f>
        <v>2012</v>
      </c>
      <c r="C516" t="str" cm="1">
        <f t="array" aca="1" ref="C516" ca="1">INDIRECT("Filmes!C"&amp;(MATCH(A516,Filmes!$A$2:$A$226,0)+1))</f>
        <v>12</v>
      </c>
      <c r="D516" cm="1">
        <f t="array" aca="1" ref="D516" ca="1">INDIRECT("Filmes!D"&amp;(MATCH(A516,Filmes!$A$2:$A$226,0)+1))</f>
        <v>0.77</v>
      </c>
      <c r="E516" cm="1">
        <f t="array" aca="1" ref="E516" ca="1">INDIRECT("Filmes!E"&amp;(MATCH(A516,Filmes!$A$2:$A$226,0)+1))</f>
        <v>0.81000000000000016</v>
      </c>
      <c r="F516" cm="1">
        <f t="array" aca="1" ref="F516" ca="1">INDIRECT("Filmes!F"&amp;(MATCH(A516,Filmes!$A$2:$A$226,0)+1))</f>
        <v>220000000</v>
      </c>
      <c r="G516" cm="1">
        <f t="array" aca="1" ref="G516" ca="1">INDIRECT("Filmes!G"&amp;(MATCH(A516,Filmes!$A$2:$A$226,0)+1))</f>
        <v>1518815515</v>
      </c>
      <c r="H516" cm="1">
        <f t="array" aca="1" ref="H516" ca="1">INDIRECT("Filmes!H"&amp;(MATCH(A516,Filmes!$A$2:$A$226,0)+1))</f>
        <v>1298815515</v>
      </c>
      <c r="I516" cm="1">
        <f t="array" aca="1" ref="I516" ca="1">INDIRECT("Filmes!I"&amp;(MATCH(A516,Filmes!$A$2:$A$226,0)+1))</f>
        <v>6.9037068863636364</v>
      </c>
    </row>
    <row r="517" spans="1:9" x14ac:dyDescent="0.3">
      <c r="A517" s="21" t="s">
        <v>76</v>
      </c>
      <c r="B517" cm="1">
        <f t="array" aca="1" ref="B517" ca="1">INDIRECT("Filmes!B"&amp;(MATCH(A517,Filmes!$A$2:$A$226,0)+1))</f>
        <v>2018</v>
      </c>
      <c r="C517" t="str" cm="1">
        <f t="array" aca="1" ref="C517" ca="1">INDIRECT("Filmes!C"&amp;(MATCH(A517,Filmes!$A$2:$A$226,0)+1))</f>
        <v>14</v>
      </c>
      <c r="D517" cm="1">
        <f t="array" aca="1" ref="D517" ca="1">INDIRECT("Filmes!D"&amp;(MATCH(A517,Filmes!$A$2:$A$226,0)+1))</f>
        <v>0.74</v>
      </c>
      <c r="E517" cm="1">
        <f t="array" aca="1" ref="E517" ca="1">INDIRECT("Filmes!E"&amp;(MATCH(A517,Filmes!$A$2:$A$226,0)+1))</f>
        <v>0.69500000000000006</v>
      </c>
      <c r="F517" cm="1">
        <f t="array" aca="1" ref="F517" ca="1">INDIRECT("Filmes!F"&amp;(MATCH(A517,Filmes!$A$2:$A$226,0)+1))</f>
        <v>200000000</v>
      </c>
      <c r="G517" cm="1">
        <f t="array" aca="1" ref="G517" ca="1">INDIRECT("Filmes!G"&amp;(MATCH(A517,Filmes!$A$2:$A$226,0)+1))</f>
        <v>1349926083</v>
      </c>
      <c r="H517" cm="1">
        <f t="array" aca="1" ref="H517" ca="1">INDIRECT("Filmes!H"&amp;(MATCH(A517,Filmes!$A$2:$A$226,0)+1))</f>
        <v>1149926083</v>
      </c>
      <c r="I517" cm="1">
        <f t="array" aca="1" ref="I517" ca="1">INDIRECT("Filmes!I"&amp;(MATCH(A517,Filmes!$A$2:$A$226,0)+1))</f>
        <v>6.7496304150000004</v>
      </c>
    </row>
    <row r="518" spans="1:9" x14ac:dyDescent="0.3">
      <c r="A518" s="20" t="s">
        <v>182</v>
      </c>
      <c r="B518" cm="1">
        <f t="array" aca="1" ref="B518" ca="1">INDIRECT("Filmes!B"&amp;(MATCH(A518,Filmes!$A$2:$A$226,0)+1))</f>
        <v>2022</v>
      </c>
      <c r="C518" t="str" cm="1">
        <f t="array" aca="1" ref="C518" ca="1">INDIRECT("Filmes!C"&amp;(MATCH(A518,Filmes!$A$2:$A$226,0)+1))</f>
        <v>12</v>
      </c>
      <c r="D518" cm="1">
        <f t="array" aca="1" ref="D518" ca="1">INDIRECT("Filmes!D"&amp;(MATCH(A518,Filmes!$A$2:$A$226,0)+1))</f>
        <v>0.71</v>
      </c>
      <c r="E518" cm="1">
        <f t="array" aca="1" ref="E518" ca="1">INDIRECT("Filmes!E"&amp;(MATCH(A518,Filmes!$A$2:$A$226,0)+1))</f>
        <v>0.73499999999999999</v>
      </c>
      <c r="F518" cm="1">
        <f t="array" aca="1" ref="F518" ca="1">INDIRECT("Filmes!F"&amp;(MATCH(A518,Filmes!$A$2:$A$226,0)+1))</f>
        <v>250000000</v>
      </c>
      <c r="G518" cm="1">
        <f t="array" aca="1" ref="G518" ca="1">INDIRECT("Filmes!G"&amp;(MATCH(A518,Filmes!$A$2:$A$226,0)+1))</f>
        <v>859102154</v>
      </c>
      <c r="H518" cm="1">
        <f t="array" aca="1" ref="H518" ca="1">INDIRECT("Filmes!H"&amp;(MATCH(A518,Filmes!$A$2:$A$226,0)+1))</f>
        <v>609102154</v>
      </c>
      <c r="I518" cm="1">
        <f t="array" aca="1" ref="I518" ca="1">INDIRECT("Filmes!I"&amp;(MATCH(A518,Filmes!$A$2:$A$226,0)+1))</f>
        <v>3.436408616</v>
      </c>
    </row>
    <row r="519" spans="1:9" x14ac:dyDescent="0.3">
      <c r="A519" s="21" t="s">
        <v>27</v>
      </c>
      <c r="B519" cm="1">
        <f t="array" aca="1" ref="B519" ca="1">INDIRECT("Filmes!B"&amp;(MATCH(A519,Filmes!$A$2:$A$226,0)+1))</f>
        <v>2023</v>
      </c>
      <c r="C519" t="str" cm="1">
        <f t="array" aca="1" ref="C519" ca="1">INDIRECT("Filmes!C"&amp;(MATCH(A519,Filmes!$A$2:$A$226,0)+1))</f>
        <v>L</v>
      </c>
      <c r="D519" cm="1">
        <f t="array" aca="1" ref="D519" ca="1">INDIRECT("Filmes!D"&amp;(MATCH(A519,Filmes!$A$2:$A$226,0)+1))</f>
        <v>0.75</v>
      </c>
      <c r="E519" cm="1">
        <f t="array" aca="1" ref="E519" ca="1">INDIRECT("Filmes!E"&amp;(MATCH(A519,Filmes!$A$2:$A$226,0)+1))</f>
        <v>0.8833333333333333</v>
      </c>
      <c r="F519" cm="1">
        <f t="array" aca="1" ref="F519" ca="1">INDIRECT("Filmes!F"&amp;(MATCH(A519,Filmes!$A$2:$A$226,0)+1))</f>
        <v>72000000</v>
      </c>
      <c r="G519" cm="1">
        <f t="array" aca="1" ref="G519" ca="1">INDIRECT("Filmes!G"&amp;(MATCH(A519,Filmes!$A$2:$A$226,0)+1))</f>
        <v>298776052</v>
      </c>
      <c r="H519" cm="1">
        <f t="array" aca="1" ref="H519" ca="1">INDIRECT("Filmes!H"&amp;(MATCH(A519,Filmes!$A$2:$A$226,0)+1))</f>
        <v>226776052</v>
      </c>
      <c r="I519" cm="1">
        <f t="array" aca="1" ref="I519" ca="1">INDIRECT("Filmes!I"&amp;(MATCH(A519,Filmes!$A$2:$A$226,0)+1))</f>
        <v>4.1496673888888891</v>
      </c>
    </row>
    <row r="520" spans="1:9" x14ac:dyDescent="0.3">
      <c r="A520" s="20" t="s">
        <v>178</v>
      </c>
      <c r="B520" cm="1">
        <f t="array" aca="1" ref="B520" ca="1">INDIRECT("Filmes!B"&amp;(MATCH(A520,Filmes!$A$2:$A$226,0)+1))</f>
        <v>2003</v>
      </c>
      <c r="C520" t="str" cm="1">
        <f t="array" aca="1" ref="C520" ca="1">INDIRECT("Filmes!C"&amp;(MATCH(A520,Filmes!$A$2:$A$226,0)+1))</f>
        <v>14</v>
      </c>
      <c r="D520" cm="1">
        <f t="array" aca="1" ref="D520" ca="1">INDIRECT("Filmes!D"&amp;(MATCH(A520,Filmes!$A$2:$A$226,0)+1))</f>
        <v>0.78</v>
      </c>
      <c r="E520" cm="1">
        <f t="array" aca="1" ref="E520" ca="1">INDIRECT("Filmes!E"&amp;(MATCH(A520,Filmes!$A$2:$A$226,0)+1))</f>
        <v>0.7</v>
      </c>
      <c r="F520" cm="1">
        <f t="array" aca="1" ref="F520" ca="1">INDIRECT("Filmes!F"&amp;(MATCH(A520,Filmes!$A$2:$A$226,0)+1))</f>
        <v>140000000</v>
      </c>
      <c r="G520" cm="1">
        <f t="array" aca="1" ref="G520" ca="1">INDIRECT("Filmes!G"&amp;(MATCH(A520,Filmes!$A$2:$A$226,0)+1))</f>
        <v>655011224</v>
      </c>
      <c r="H520" cm="1">
        <f t="array" aca="1" ref="H520" ca="1">INDIRECT("Filmes!H"&amp;(MATCH(A520,Filmes!$A$2:$A$226,0)+1))</f>
        <v>515011224</v>
      </c>
      <c r="I520" cm="1">
        <f t="array" aca="1" ref="I520" ca="1">INDIRECT("Filmes!I"&amp;(MATCH(A520,Filmes!$A$2:$A$226,0)+1))</f>
        <v>4.6786516000000002</v>
      </c>
    </row>
    <row r="521" spans="1:9" x14ac:dyDescent="0.3">
      <c r="A521" s="21" t="s">
        <v>236</v>
      </c>
      <c r="B521" cm="1">
        <f t="array" aca="1" ref="B521" ca="1">INDIRECT("Filmes!B"&amp;(MATCH(A521,Filmes!$A$2:$A$226,0)+1))</f>
        <v>2006</v>
      </c>
      <c r="C521" t="str" cm="1">
        <f t="array" aca="1" ref="C521" ca="1">INDIRECT("Filmes!C"&amp;(MATCH(A521,Filmes!$A$2:$A$226,0)+1))</f>
        <v>12</v>
      </c>
      <c r="D521" cm="1">
        <f t="array" aca="1" ref="D521" ca="1">INDIRECT("Filmes!D"&amp;(MATCH(A521,Filmes!$A$2:$A$226,0)+1))</f>
        <v>0.74</v>
      </c>
      <c r="E521" cm="1">
        <f t="array" aca="1" ref="E521" ca="1">INDIRECT("Filmes!E"&amp;(MATCH(A521,Filmes!$A$2:$A$226,0)+1))</f>
        <v>0.8</v>
      </c>
      <c r="F521" cm="1">
        <f t="array" aca="1" ref="F521" ca="1">INDIRECT("Filmes!F"&amp;(MATCH(A521,Filmes!$A$2:$A$226,0)+1))</f>
        <v>200000000</v>
      </c>
      <c r="G521" cm="1">
        <f t="array" aca="1" ref="G521" ca="1">INDIRECT("Filmes!G"&amp;(MATCH(A521,Filmes!$A$2:$A$226,0)+1))</f>
        <v>1065700000</v>
      </c>
      <c r="H521" cm="1">
        <f t="array" aca="1" ref="H521" ca="1">INDIRECT("Filmes!H"&amp;(MATCH(A521,Filmes!$A$2:$A$226,0)+1))</f>
        <v>865700000</v>
      </c>
      <c r="I521" cm="1">
        <f t="array" aca="1" ref="I521" ca="1">INDIRECT("Filmes!I"&amp;(MATCH(A521,Filmes!$A$2:$A$226,0)+1))</f>
        <v>5.3285</v>
      </c>
    </row>
    <row r="522" spans="1:9" x14ac:dyDescent="0.3">
      <c r="A522" s="20" t="s">
        <v>8</v>
      </c>
      <c r="B522" cm="1">
        <f t="array" aca="1" ref="B522" ca="1">INDIRECT("Filmes!B"&amp;(MATCH(A522,Filmes!$A$2:$A$226,0)+1))</f>
        <v>2024</v>
      </c>
      <c r="C522" t="str" cm="1">
        <f t="array" aca="1" ref="C522" ca="1">INDIRECT("Filmes!C"&amp;(MATCH(A522,Filmes!$A$2:$A$226,0)+1))</f>
        <v>14</v>
      </c>
      <c r="D522" cm="1">
        <f t="array" aca="1" ref="D522" ca="1">INDIRECT("Filmes!D"&amp;(MATCH(A522,Filmes!$A$2:$A$226,0)+1))</f>
        <v>0.69</v>
      </c>
      <c r="E522" cm="1">
        <f t="array" aca="1" ref="E522" ca="1">INDIRECT("Filmes!E"&amp;(MATCH(A522,Filmes!$A$2:$A$226,0)+1))</f>
        <v>0.80000000000000016</v>
      </c>
      <c r="F522" cm="1">
        <f t="array" aca="1" ref="F522" ca="1">INDIRECT("Filmes!F"&amp;(MATCH(A522,Filmes!$A$2:$A$226,0)+1))</f>
        <v>160000000</v>
      </c>
      <c r="G522" cm="1">
        <f t="array" aca="1" ref="G522" ca="1">INDIRECT("Filmes!G"&amp;(MATCH(A522,Filmes!$A$2:$A$226,0)+1))</f>
        <v>377889907</v>
      </c>
      <c r="H522" cm="1">
        <f t="array" aca="1" ref="H522" ca="1">INDIRECT("Filmes!H"&amp;(MATCH(A522,Filmes!$A$2:$A$226,0)+1))</f>
        <v>217889907</v>
      </c>
      <c r="I522" cm="1">
        <f t="array" aca="1" ref="I522" ca="1">INDIRECT("Filmes!I"&amp;(MATCH(A522,Filmes!$A$2:$A$226,0)+1))</f>
        <v>2.36181191875</v>
      </c>
    </row>
    <row r="523" spans="1:9" x14ac:dyDescent="0.3">
      <c r="A523" s="21" t="s">
        <v>128</v>
      </c>
      <c r="B523" cm="1">
        <f t="array" aca="1" ref="B523" ca="1">INDIRECT("Filmes!B"&amp;(MATCH(A523,Filmes!$A$2:$A$226,0)+1))</f>
        <v>2023</v>
      </c>
      <c r="C523" t="str" cm="1">
        <f t="array" aca="1" ref="C523" ca="1">INDIRECT("Filmes!C"&amp;(MATCH(A523,Filmes!$A$2:$A$226,0)+1))</f>
        <v>14</v>
      </c>
      <c r="D523" cm="1">
        <f t="array" aca="1" ref="D523" ca="1">INDIRECT("Filmes!D"&amp;(MATCH(A523,Filmes!$A$2:$A$226,0)+1))</f>
        <v>0.71</v>
      </c>
      <c r="E523" cm="1">
        <f t="array" aca="1" ref="E523" ca="1">INDIRECT("Filmes!E"&amp;(MATCH(A523,Filmes!$A$2:$A$226,0)+1))</f>
        <v>0.75</v>
      </c>
      <c r="F523" cm="1">
        <f t="array" aca="1" ref="F523" ca="1">INDIRECT("Filmes!F"&amp;(MATCH(A523,Filmes!$A$2:$A$226,0)+1))</f>
        <v>80000000</v>
      </c>
      <c r="G523" cm="1">
        <f t="array" aca="1" ref="G523" ca="1">INDIRECT("Filmes!G"&amp;(MATCH(A523,Filmes!$A$2:$A$226,0)+1))</f>
        <v>104000000</v>
      </c>
      <c r="H523" cm="1">
        <f t="array" aca="1" ref="H523" ca="1">INDIRECT("Filmes!H"&amp;(MATCH(A523,Filmes!$A$2:$A$226,0)+1))</f>
        <v>24000000</v>
      </c>
      <c r="I523" cm="1">
        <f t="array" aca="1" ref="I523" ca="1">INDIRECT("Filmes!I"&amp;(MATCH(A523,Filmes!$A$2:$A$226,0)+1))</f>
        <v>1.3</v>
      </c>
    </row>
    <row r="524" spans="1:9" x14ac:dyDescent="0.3">
      <c r="A524" s="20" t="s">
        <v>77</v>
      </c>
      <c r="B524" cm="1">
        <f t="array" aca="1" ref="B524" ca="1">INDIRECT("Filmes!B"&amp;(MATCH(A524,Filmes!$A$2:$A$226,0)+1))</f>
        <v>2005</v>
      </c>
      <c r="C524" t="str" cm="1">
        <f t="array" aca="1" ref="C524" ca="1">INDIRECT("Filmes!C"&amp;(MATCH(A524,Filmes!$A$2:$A$226,0)+1))</f>
        <v>PG-13</v>
      </c>
      <c r="D524" cm="1">
        <f t="array" aca="1" ref="D524" ca="1">INDIRECT("Filmes!D"&amp;(MATCH(A524,Filmes!$A$2:$A$226,0)+1))</f>
        <v>0.74</v>
      </c>
      <c r="E524" cm="1">
        <f t="array" aca="1" ref="E524" ca="1">INDIRECT("Filmes!E"&amp;(MATCH(A524,Filmes!$A$2:$A$226,0)+1))</f>
        <v>0.80499999999999994</v>
      </c>
      <c r="F524" cm="1">
        <f t="array" aca="1" ref="F524" ca="1">INDIRECT("Filmes!F"&amp;(MATCH(A524,Filmes!$A$2:$A$226,0)+1))</f>
        <v>39000000</v>
      </c>
      <c r="G524" cm="1">
        <f t="array" aca="1" ref="G524" ca="1">INDIRECT("Filmes!G"&amp;(MATCH(A524,Filmes!$A$2:$A$226,0)+1))</f>
        <v>38869464</v>
      </c>
      <c r="H524" cm="1">
        <f t="array" aca="1" ref="H524" ca="1">INDIRECT("Filmes!H"&amp;(MATCH(A524,Filmes!$A$2:$A$226,0)+1))</f>
        <v>-130536</v>
      </c>
      <c r="I524" cm="1">
        <f t="array" aca="1" ref="I524" ca="1">INDIRECT("Filmes!I"&amp;(MATCH(A524,Filmes!$A$2:$A$226,0)+1))</f>
        <v>0.9966529230769231</v>
      </c>
    </row>
    <row r="525" spans="1:9" x14ac:dyDescent="0.3">
      <c r="A525" s="21" t="s">
        <v>125</v>
      </c>
      <c r="B525" cm="1">
        <f t="array" aca="1" ref="B525" ca="1">INDIRECT("Filmes!B"&amp;(MATCH(A525,Filmes!$A$2:$A$226,0)+1))</f>
        <v>2001</v>
      </c>
      <c r="C525" t="str" cm="1">
        <f t="array" aca="1" ref="C525" ca="1">INDIRECT("Filmes!C"&amp;(MATCH(A525,Filmes!$A$2:$A$226,0)+1))</f>
        <v>L</v>
      </c>
      <c r="D525" cm="1">
        <f t="array" aca="1" ref="D525" ca="1">INDIRECT("Filmes!D"&amp;(MATCH(A525,Filmes!$A$2:$A$226,0)+1))</f>
        <v>0.77</v>
      </c>
      <c r="E525" cm="1">
        <f t="array" aca="1" ref="E525" ca="1">INDIRECT("Filmes!E"&amp;(MATCH(A525,Filmes!$A$2:$A$226,0)+1))</f>
        <v>0.82000000000000006</v>
      </c>
      <c r="F525" cm="1">
        <f t="array" aca="1" ref="F525" ca="1">INDIRECT("Filmes!F"&amp;(MATCH(A525,Filmes!$A$2:$A$226,0)+1))</f>
        <v>60000000</v>
      </c>
      <c r="G525" cm="1">
        <f t="array" aca="1" ref="G525" ca="1">INDIRECT("Filmes!G"&amp;(MATCH(A525,Filmes!$A$2:$A$226,0)+1))</f>
        <v>488628188</v>
      </c>
      <c r="H525" cm="1">
        <f t="array" aca="1" ref="H525" ca="1">INDIRECT("Filmes!H"&amp;(MATCH(A525,Filmes!$A$2:$A$226,0)+1))</f>
        <v>428628188</v>
      </c>
      <c r="I525" cm="1">
        <f t="array" aca="1" ref="I525" ca="1">INDIRECT("Filmes!I"&amp;(MATCH(A525,Filmes!$A$2:$A$226,0)+1))</f>
        <v>8.1438031333333338</v>
      </c>
    </row>
    <row r="526" spans="1:9" x14ac:dyDescent="0.3">
      <c r="A526" s="20" t="s">
        <v>186</v>
      </c>
      <c r="B526" cm="1">
        <f t="array" aca="1" ref="B526" ca="1">INDIRECT("Filmes!B"&amp;(MATCH(A526,Filmes!$A$2:$A$226,0)+1))</f>
        <v>2004</v>
      </c>
      <c r="C526" t="str" cm="1">
        <f t="array" aca="1" ref="C526" ca="1">INDIRECT("Filmes!C"&amp;(MATCH(A526,Filmes!$A$2:$A$226,0)+1))</f>
        <v>L</v>
      </c>
      <c r="D526" cm="1">
        <f t="array" aca="1" ref="D526" ca="1">INDIRECT("Filmes!D"&amp;(MATCH(A526,Filmes!$A$2:$A$226,0)+1))</f>
        <v>0.73</v>
      </c>
      <c r="E526" cm="1">
        <f t="array" aca="1" ref="E526" ca="1">INDIRECT("Filmes!E"&amp;(MATCH(A526,Filmes!$A$2:$A$226,0)+1))</f>
        <v>0.69500000000000006</v>
      </c>
      <c r="F526" cm="1">
        <f t="array" aca="1" ref="F526" ca="1">INDIRECT("Filmes!F"&amp;(MATCH(A526,Filmes!$A$2:$A$226,0)+1))</f>
        <v>150000000</v>
      </c>
      <c r="G526" cm="1">
        <f t="array" aca="1" ref="G526" ca="1">INDIRECT("Filmes!G"&amp;(MATCH(A526,Filmes!$A$2:$A$226,0)+1))</f>
        <v>932396221</v>
      </c>
      <c r="H526" cm="1">
        <f t="array" aca="1" ref="H526" ca="1">INDIRECT("Filmes!H"&amp;(MATCH(A526,Filmes!$A$2:$A$226,0)+1))</f>
        <v>782396221</v>
      </c>
      <c r="I526" cm="1">
        <f t="array" aca="1" ref="I526" ca="1">INDIRECT("Filmes!I"&amp;(MATCH(A526,Filmes!$A$2:$A$226,0)+1))</f>
        <v>6.2159748066666669</v>
      </c>
    </row>
    <row r="527" spans="1:9" x14ac:dyDescent="0.3">
      <c r="A527" s="21" t="s">
        <v>197</v>
      </c>
      <c r="B527" cm="1">
        <f t="array" aca="1" ref="B527" ca="1">INDIRECT("Filmes!B"&amp;(MATCH(A527,Filmes!$A$2:$A$226,0)+1))</f>
        <v>2022</v>
      </c>
      <c r="C527" t="str" cm="1">
        <f t="array" aca="1" ref="C527" ca="1">INDIRECT("Filmes!C"&amp;(MATCH(A527,Filmes!$A$2:$A$226,0)+1))</f>
        <v>10</v>
      </c>
      <c r="D527" cm="1">
        <f t="array" aca="1" ref="D527" ca="1">INDIRECT("Filmes!D"&amp;(MATCH(A527,Filmes!$A$2:$A$226,0)+1))</f>
        <v>0.75</v>
      </c>
      <c r="E527" cm="1">
        <f t="array" aca="1" ref="E527" ca="1">INDIRECT("Filmes!E"&amp;(MATCH(A527,Filmes!$A$2:$A$226,0)+1))</f>
        <v>0.70000000000000007</v>
      </c>
      <c r="F527" cm="1">
        <f t="array" aca="1" ref="F527" ca="1">INDIRECT("Filmes!F"&amp;(MATCH(A527,Filmes!$A$2:$A$226,0)+1))</f>
        <v>110000000</v>
      </c>
      <c r="G527" cm="1">
        <f t="array" aca="1" ref="G527" ca="1">INDIRECT("Filmes!G"&amp;(MATCH(A527,Filmes!$A$2:$A$226,0)+1))</f>
        <v>405400000</v>
      </c>
      <c r="H527" cm="1">
        <f t="array" aca="1" ref="H527" ca="1">INDIRECT("Filmes!H"&amp;(MATCH(A527,Filmes!$A$2:$A$226,0)+1))</f>
        <v>295400000</v>
      </c>
      <c r="I527" cm="1">
        <f t="array" aca="1" ref="I527" ca="1">INDIRECT("Filmes!I"&amp;(MATCH(A527,Filmes!$A$2:$A$226,0)+1))</f>
        <v>3.6854545454545455</v>
      </c>
    </row>
    <row r="528" spans="1:9" x14ac:dyDescent="0.3">
      <c r="A528" s="20" t="s">
        <v>110</v>
      </c>
      <c r="B528" cm="1">
        <f t="array" aca="1" ref="B528" ca="1">INDIRECT("Filmes!B"&amp;(MATCH(A528,Filmes!$A$2:$A$226,0)+1))</f>
        <v>2023</v>
      </c>
      <c r="C528" t="str" cm="1">
        <f t="array" aca="1" ref="C528" ca="1">INDIRECT("Filmes!C"&amp;(MATCH(A528,Filmes!$A$2:$A$226,0)+1))</f>
        <v>14</v>
      </c>
      <c r="D528" cm="1">
        <f t="array" aca="1" ref="D528" ca="1">INDIRECT("Filmes!D"&amp;(MATCH(A528,Filmes!$A$2:$A$226,0)+1))</f>
        <v>0.64</v>
      </c>
      <c r="E528" cm="1">
        <f t="array" aca="1" ref="E528" ca="1">INDIRECT("Filmes!E"&amp;(MATCH(A528,Filmes!$A$2:$A$226,0)+1))</f>
        <v>0.8</v>
      </c>
      <c r="F528" cm="1">
        <f t="array" aca="1" ref="F528" ca="1">INDIRECT("Filmes!F"&amp;(MATCH(A528,Filmes!$A$2:$A$226,0)+1))</f>
        <v>5000000</v>
      </c>
      <c r="G528" cm="1">
        <f t="array" aca="1" ref="G528" ca="1">INDIRECT("Filmes!G"&amp;(MATCH(A528,Filmes!$A$2:$A$226,0)+1))</f>
        <v>59256423</v>
      </c>
      <c r="H528" cm="1">
        <f t="array" aca="1" ref="H528" ca="1">INDIRECT("Filmes!H"&amp;(MATCH(A528,Filmes!$A$2:$A$226,0)+1))</f>
        <v>54256423</v>
      </c>
      <c r="I528" cm="1">
        <f t="array" aca="1" ref="I528" ca="1">INDIRECT("Filmes!I"&amp;(MATCH(A528,Filmes!$A$2:$A$226,0)+1))</f>
        <v>11.8512846</v>
      </c>
    </row>
    <row r="529" spans="1:9" x14ac:dyDescent="0.3">
      <c r="A529" s="21" t="s">
        <v>211</v>
      </c>
      <c r="B529" cm="1">
        <f t="array" aca="1" ref="B529" ca="1">INDIRECT("Filmes!B"&amp;(MATCH(A529,Filmes!$A$2:$A$226,0)+1))</f>
        <v>2016</v>
      </c>
      <c r="C529" t="str" cm="1">
        <f t="array" aca="1" ref="C529" ca="1">INDIRECT("Filmes!C"&amp;(MATCH(A529,Filmes!$A$2:$A$226,0)+1))</f>
        <v>12</v>
      </c>
      <c r="D529" cm="1">
        <f t="array" aca="1" ref="D529" ca="1">INDIRECT("Filmes!D"&amp;(MATCH(A529,Filmes!$A$2:$A$226,0)+1))</f>
        <v>0.68</v>
      </c>
      <c r="E529" cm="1">
        <f t="array" aca="1" ref="E529" ca="1">INDIRECT("Filmes!E"&amp;(MATCH(A529,Filmes!$A$2:$A$226,0)+1))</f>
        <v>0.69374999999999998</v>
      </c>
      <c r="F529" cm="1">
        <f t="array" aca="1" ref="F529" ca="1">INDIRECT("Filmes!F"&amp;(MATCH(A529,Filmes!$A$2:$A$226,0)+1))</f>
        <v>185000000</v>
      </c>
      <c r="G529" cm="1">
        <f t="array" aca="1" ref="G529" ca="1">INDIRECT("Filmes!G"&amp;(MATCH(A529,Filmes!$A$2:$A$226,0)+1))</f>
        <v>343471816</v>
      </c>
      <c r="H529" cm="1">
        <f t="array" aca="1" ref="H529" ca="1">INDIRECT("Filmes!H"&amp;(MATCH(A529,Filmes!$A$2:$A$226,0)+1))</f>
        <v>158471816</v>
      </c>
      <c r="I529" cm="1">
        <f t="array" aca="1" ref="I529" ca="1">INDIRECT("Filmes!I"&amp;(MATCH(A529,Filmes!$A$2:$A$226,0)+1))</f>
        <v>1.8566044108108108</v>
      </c>
    </row>
    <row r="530" spans="1:9" x14ac:dyDescent="0.3">
      <c r="A530" s="20" t="s">
        <v>57</v>
      </c>
      <c r="B530" cm="1">
        <f t="array" aca="1" ref="B530" ca="1">INDIRECT("Filmes!B"&amp;(MATCH(A530,Filmes!$A$2:$A$226,0)+1))</f>
        <v>2023</v>
      </c>
      <c r="C530" t="str" cm="1">
        <f t="array" aca="1" ref="C530" ca="1">INDIRECT("Filmes!C"&amp;(MATCH(A530,Filmes!$A$2:$A$226,0)+1))</f>
        <v>L</v>
      </c>
      <c r="D530" cm="1">
        <f t="array" aca="1" ref="D530" ca="1">INDIRECT("Filmes!D"&amp;(MATCH(A530,Filmes!$A$2:$A$226,0)+1))</f>
        <v>0.77</v>
      </c>
      <c r="E530" cm="1">
        <f t="array" aca="1" ref="E530" ca="1">INDIRECT("Filmes!E"&amp;(MATCH(A530,Filmes!$A$2:$A$226,0)+1))</f>
        <v>0.75</v>
      </c>
      <c r="F530" cm="1">
        <f t="array" aca="1" ref="F530" ca="1">INDIRECT("Filmes!F"&amp;(MATCH(A530,Filmes!$A$2:$A$226,0)+1))</f>
        <v>100000000</v>
      </c>
      <c r="G530" cm="1">
        <f t="array" aca="1" ref="G530" ca="1">INDIRECT("Filmes!G"&amp;(MATCH(A530,Filmes!$A$2:$A$226,0)+1))</f>
        <v>1362000000</v>
      </c>
      <c r="H530" cm="1">
        <f t="array" aca="1" ref="H530" ca="1">INDIRECT("Filmes!H"&amp;(MATCH(A530,Filmes!$A$2:$A$226,0)+1))</f>
        <v>1262000000</v>
      </c>
      <c r="I530" cm="1">
        <f t="array" aca="1" ref="I530" ca="1">INDIRECT("Filmes!I"&amp;(MATCH(A530,Filmes!$A$2:$A$226,0)+1))</f>
        <v>13.62</v>
      </c>
    </row>
    <row r="531" spans="1:9" x14ac:dyDescent="0.3">
      <c r="A531" s="21" t="s">
        <v>100</v>
      </c>
      <c r="B531" cm="1">
        <f t="array" aca="1" ref="B531" ca="1">INDIRECT("Filmes!B"&amp;(MATCH(A531,Filmes!$A$2:$A$226,0)+1))</f>
        <v>1978</v>
      </c>
      <c r="C531" t="str" cm="1">
        <f t="array" aca="1" ref="C531" ca="1">INDIRECT("Filmes!C"&amp;(MATCH(A531,Filmes!$A$2:$A$226,0)+1))</f>
        <v>L</v>
      </c>
      <c r="D531" cm="1">
        <f t="array" aca="1" ref="D531" ca="1">INDIRECT("Filmes!D"&amp;(MATCH(A531,Filmes!$A$2:$A$226,0)+1))</f>
        <v>0.71</v>
      </c>
      <c r="E531" cm="1">
        <f t="array" aca="1" ref="E531" ca="1">INDIRECT("Filmes!E"&amp;(MATCH(A531,Filmes!$A$2:$A$226,0)+1))</f>
        <v>0.85</v>
      </c>
      <c r="F531" cm="1">
        <f t="array" aca="1" ref="F531" ca="1">INDIRECT("Filmes!F"&amp;(MATCH(A531,Filmes!$A$2:$A$226,0)+1))</f>
        <v>55000000</v>
      </c>
      <c r="G531" cm="1">
        <f t="array" aca="1" ref="G531" ca="1">INDIRECT("Filmes!G"&amp;(MATCH(A531,Filmes!$A$2:$A$226,0)+1))</f>
        <v>300500000</v>
      </c>
      <c r="H531" cm="1">
        <f t="array" aca="1" ref="H531" ca="1">INDIRECT("Filmes!H"&amp;(MATCH(A531,Filmes!$A$2:$A$226,0)+1))</f>
        <v>245500000</v>
      </c>
      <c r="I531" cm="1">
        <f t="array" aca="1" ref="I531" ca="1">INDIRECT("Filmes!I"&amp;(MATCH(A531,Filmes!$A$2:$A$226,0)+1))</f>
        <v>5.4636363636363638</v>
      </c>
    </row>
    <row r="532" spans="1:9" x14ac:dyDescent="0.3">
      <c r="A532" s="20" t="s">
        <v>52</v>
      </c>
      <c r="B532" cm="1">
        <f t="array" aca="1" ref="B532" ca="1">INDIRECT("Filmes!B"&amp;(MATCH(A532,Filmes!$A$2:$A$226,0)+1))</f>
        <v>2023</v>
      </c>
      <c r="C532" t="str" cm="1">
        <f t="array" aca="1" ref="C532" ca="1">INDIRECT("Filmes!C"&amp;(MATCH(A532,Filmes!$A$2:$A$226,0)+1))</f>
        <v>14</v>
      </c>
      <c r="D532" cm="1">
        <f t="array" aca="1" ref="D532" ca="1">INDIRECT("Filmes!D"&amp;(MATCH(A532,Filmes!$A$2:$A$226,0)+1))</f>
        <v>0.67</v>
      </c>
      <c r="E532" cm="1">
        <f t="array" aca="1" ref="E532" ca="1">INDIRECT("Filmes!E"&amp;(MATCH(A532,Filmes!$A$2:$A$226,0)+1))</f>
        <v>0.71250000000000013</v>
      </c>
      <c r="F532" cm="1">
        <f t="array" aca="1" ref="F532" ca="1">INDIRECT("Filmes!F"&amp;(MATCH(A532,Filmes!$A$2:$A$226,0)+1))</f>
        <v>220000000</v>
      </c>
      <c r="G532" cm="1">
        <f t="array" aca="1" ref="G532" ca="1">INDIRECT("Filmes!G"&amp;(MATCH(A532,Filmes!$A$2:$A$226,0)+1))</f>
        <v>271333313</v>
      </c>
      <c r="H532" cm="1">
        <f t="array" aca="1" ref="H532" ca="1">INDIRECT("Filmes!H"&amp;(MATCH(A532,Filmes!$A$2:$A$226,0)+1))</f>
        <v>51333313</v>
      </c>
      <c r="I532" cm="1">
        <f t="array" aca="1" ref="I532" ca="1">INDIRECT("Filmes!I"&amp;(MATCH(A532,Filmes!$A$2:$A$226,0)+1))</f>
        <v>1.2333332409090909</v>
      </c>
    </row>
    <row r="533" spans="1:9" x14ac:dyDescent="0.3">
      <c r="A533" s="21" t="s">
        <v>51</v>
      </c>
      <c r="B533" cm="1">
        <f t="array" aca="1" ref="B533" ca="1">INDIRECT("Filmes!B"&amp;(MATCH(A533,Filmes!$A$2:$A$226,0)+1))</f>
        <v>2017</v>
      </c>
      <c r="C533" t="str" cm="1">
        <f t="array" aca="1" ref="C533" ca="1">INDIRECT("Filmes!C"&amp;(MATCH(A533,Filmes!$A$2:$A$226,0)+1))</f>
        <v>12</v>
      </c>
      <c r="D533" cm="1">
        <f t="array" aca="1" ref="D533" ca="1">INDIRECT("Filmes!D"&amp;(MATCH(A533,Filmes!$A$2:$A$226,0)+1))</f>
        <v>0.76</v>
      </c>
      <c r="E533" cm="1">
        <f t="array" aca="1" ref="E533" ca="1">INDIRECT("Filmes!E"&amp;(MATCH(A533,Filmes!$A$2:$A$226,0)+1))</f>
        <v>0.65</v>
      </c>
      <c r="F533" cm="1">
        <f t="array" aca="1" ref="F533" ca="1">INDIRECT("Filmes!F"&amp;(MATCH(A533,Filmes!$A$2:$A$226,0)+1))</f>
        <v>180000000</v>
      </c>
      <c r="G533" cm="1">
        <f t="array" aca="1" ref="G533" ca="1">INDIRECT("Filmes!G"&amp;(MATCH(A533,Filmes!$A$2:$A$226,0)+1))</f>
        <v>855301806</v>
      </c>
      <c r="H533" cm="1">
        <f t="array" aca="1" ref="H533" ca="1">INDIRECT("Filmes!H"&amp;(MATCH(A533,Filmes!$A$2:$A$226,0)+1))</f>
        <v>675301806</v>
      </c>
      <c r="I533" cm="1">
        <f t="array" aca="1" ref="I533" ca="1">INDIRECT("Filmes!I"&amp;(MATCH(A533,Filmes!$A$2:$A$226,0)+1))</f>
        <v>4.7516767</v>
      </c>
    </row>
    <row r="534" spans="1:9" x14ac:dyDescent="0.3">
      <c r="A534" s="20" t="s">
        <v>189</v>
      </c>
      <c r="B534" cm="1">
        <f t="array" aca="1" ref="B534" ca="1">INDIRECT("Filmes!B"&amp;(MATCH(A534,Filmes!$A$2:$A$226,0)+1))</f>
        <v>1995</v>
      </c>
      <c r="C534" t="str" cm="1">
        <f t="array" aca="1" ref="C534" ca="1">INDIRECT("Filmes!C"&amp;(MATCH(A534,Filmes!$A$2:$A$226,0)+1))</f>
        <v>L</v>
      </c>
      <c r="D534" cm="1">
        <f t="array" aca="1" ref="D534" ca="1">INDIRECT("Filmes!D"&amp;(MATCH(A534,Filmes!$A$2:$A$226,0)+1))</f>
        <v>0.8</v>
      </c>
      <c r="E534" cm="1">
        <f t="array" aca="1" ref="E534" ca="1">INDIRECT("Filmes!E"&amp;(MATCH(A534,Filmes!$A$2:$A$226,0)+1))</f>
        <v>0.7</v>
      </c>
      <c r="F534" cm="1">
        <f t="array" aca="1" ref="F534" ca="1">INDIRECT("Filmes!F"&amp;(MATCH(A534,Filmes!$A$2:$A$226,0)+1))</f>
        <v>30000000</v>
      </c>
      <c r="G534" cm="1">
        <f t="array" aca="1" ref="G534" ca="1">INDIRECT("Filmes!G"&amp;(MATCH(A534,Filmes!$A$2:$A$226,0)+1))</f>
        <v>394436586</v>
      </c>
      <c r="H534" cm="1">
        <f t="array" aca="1" ref="H534" ca="1">INDIRECT("Filmes!H"&amp;(MATCH(A534,Filmes!$A$2:$A$226,0)+1))</f>
        <v>364436586</v>
      </c>
      <c r="I534" cm="1">
        <f t="array" aca="1" ref="I534" ca="1">INDIRECT("Filmes!I"&amp;(MATCH(A534,Filmes!$A$2:$A$226,0)+1))</f>
        <v>13.1478862</v>
      </c>
    </row>
    <row r="535" spans="1:9" x14ac:dyDescent="0.3">
      <c r="A535" s="21" t="s">
        <v>81</v>
      </c>
      <c r="B535" cm="1">
        <f t="array" aca="1" ref="B535" ca="1">INDIRECT("Filmes!B"&amp;(MATCH(A535,Filmes!$A$2:$A$226,0)+1))</f>
        <v>2023</v>
      </c>
      <c r="C535" t="str" cm="1">
        <f t="array" aca="1" ref="C535" ca="1">INDIRECT("Filmes!C"&amp;(MATCH(A535,Filmes!$A$2:$A$226,0)+1))</f>
        <v>PG-13</v>
      </c>
      <c r="D535" cm="1">
        <f t="array" aca="1" ref="D535" ca="1">INDIRECT("Filmes!D"&amp;(MATCH(A535,Filmes!$A$2:$A$226,0)+1))</f>
        <v>0.73</v>
      </c>
      <c r="E535" cm="1">
        <f t="array" aca="1" ref="E535" ca="1">INDIRECT("Filmes!E"&amp;(MATCH(A535,Filmes!$A$2:$A$226,0)+1))</f>
        <v>0.66666666666666663</v>
      </c>
      <c r="F535" cm="1">
        <f t="array" aca="1" ref="F535" ca="1">INDIRECT("Filmes!F"&amp;(MATCH(A535,Filmes!$A$2:$A$226,0)+1))</f>
        <v>195000000</v>
      </c>
      <c r="G535" cm="1">
        <f t="array" aca="1" ref="G535" ca="1">INDIRECT("Filmes!G"&amp;(MATCH(A535,Filmes!$A$2:$A$226,0)+1))</f>
        <v>439000000</v>
      </c>
      <c r="H535" cm="1">
        <f t="array" aca="1" ref="H535" ca="1">INDIRECT("Filmes!H"&amp;(MATCH(A535,Filmes!$A$2:$A$226,0)+1))</f>
        <v>244000000</v>
      </c>
      <c r="I535" cm="1">
        <f t="array" aca="1" ref="I535" ca="1">INDIRECT("Filmes!I"&amp;(MATCH(A535,Filmes!$A$2:$A$226,0)+1))</f>
        <v>2.2512820512820513</v>
      </c>
    </row>
    <row r="536" spans="1:9" x14ac:dyDescent="0.3">
      <c r="A536" s="20" t="s">
        <v>103</v>
      </c>
      <c r="B536" cm="1">
        <f t="array" aca="1" ref="B536" ca="1">INDIRECT("Filmes!B"&amp;(MATCH(A536,Filmes!$A$2:$A$226,0)+1))</f>
        <v>2002</v>
      </c>
      <c r="C536" t="str" cm="1">
        <f t="array" aca="1" ref="C536" ca="1">INDIRECT("Filmes!C"&amp;(MATCH(A536,Filmes!$A$2:$A$226,0)+1))</f>
        <v>12</v>
      </c>
      <c r="D536" cm="1">
        <f t="array" aca="1" ref="D536" ca="1">INDIRECT("Filmes!D"&amp;(MATCH(A536,Filmes!$A$2:$A$226,0)+1))</f>
        <v>0.59</v>
      </c>
      <c r="E536" cm="1">
        <f t="array" aca="1" ref="E536" ca="1">INDIRECT("Filmes!E"&amp;(MATCH(A536,Filmes!$A$2:$A$226,0)+1))</f>
        <v>0.9</v>
      </c>
      <c r="F536" cm="1">
        <f t="array" aca="1" ref="F536" ca="1">INDIRECT("Filmes!F"&amp;(MATCH(A536,Filmes!$A$2:$A$226,0)+1))</f>
        <v>70000000</v>
      </c>
      <c r="G536" cm="1">
        <f t="array" aca="1" ref="G536" ca="1">INDIRECT("Filmes!G"&amp;(MATCH(A536,Filmes!$A$2:$A$226,0)+1))</f>
        <v>277500000</v>
      </c>
      <c r="H536" cm="1">
        <f t="array" aca="1" ref="H536" ca="1">INDIRECT("Filmes!H"&amp;(MATCH(A536,Filmes!$A$2:$A$226,0)+1))</f>
        <v>207500000</v>
      </c>
      <c r="I536" cm="1">
        <f t="array" aca="1" ref="I536" ca="1">INDIRECT("Filmes!I"&amp;(MATCH(A536,Filmes!$A$2:$A$226,0)+1))</f>
        <v>3.9642857142857144</v>
      </c>
    </row>
    <row r="537" spans="1:9" x14ac:dyDescent="0.3">
      <c r="A537" s="21" t="s">
        <v>150</v>
      </c>
      <c r="B537" cm="1">
        <f t="array" aca="1" ref="B537" ca="1">INDIRECT("Filmes!B"&amp;(MATCH(A537,Filmes!$A$2:$A$226,0)+1))</f>
        <v>1975</v>
      </c>
      <c r="C537" t="str" cm="1">
        <f t="array" aca="1" ref="C537" ca="1">INDIRECT("Filmes!C"&amp;(MATCH(A537,Filmes!$A$2:$A$226,0)+1))</f>
        <v>14</v>
      </c>
      <c r="D537" cm="1">
        <f t="array" aca="1" ref="D537" ca="1">INDIRECT("Filmes!D"&amp;(MATCH(A537,Filmes!$A$2:$A$226,0)+1))</f>
        <v>0.77</v>
      </c>
      <c r="E537" cm="1">
        <f t="array" aca="1" ref="E537" ca="1">INDIRECT("Filmes!E"&amp;(MATCH(A537,Filmes!$A$2:$A$226,0)+1))</f>
        <v>0.87857142857142845</v>
      </c>
      <c r="F537" cm="1">
        <f t="array" aca="1" ref="F537" ca="1">INDIRECT("Filmes!F"&amp;(MATCH(A537,Filmes!$A$2:$A$226,0)+1))</f>
        <v>7000000</v>
      </c>
      <c r="G537" cm="1">
        <f t="array" aca="1" ref="G537" ca="1">INDIRECT("Filmes!G"&amp;(MATCH(A537,Filmes!$A$2:$A$226,0)+1))</f>
        <v>470653000</v>
      </c>
      <c r="H537" cm="1">
        <f t="array" aca="1" ref="H537" ca="1">INDIRECT("Filmes!H"&amp;(MATCH(A537,Filmes!$A$2:$A$226,0)+1))</f>
        <v>463653000</v>
      </c>
      <c r="I537" cm="1">
        <f t="array" aca="1" ref="I537" ca="1">INDIRECT("Filmes!I"&amp;(MATCH(A537,Filmes!$A$2:$A$226,0)+1))</f>
        <v>67.236142857142852</v>
      </c>
    </row>
    <row r="538" spans="1:9" x14ac:dyDescent="0.3">
      <c r="A538" s="20" t="s">
        <v>188</v>
      </c>
      <c r="B538" cm="1">
        <f t="array" aca="1" ref="B538" ca="1">INDIRECT("Filmes!B"&amp;(MATCH(A538,Filmes!$A$2:$A$226,0)+1))</f>
        <v>2009</v>
      </c>
      <c r="C538" t="str" cm="1">
        <f t="array" aca="1" ref="C538" ca="1">INDIRECT("Filmes!C"&amp;(MATCH(A538,Filmes!$A$2:$A$226,0)+1))</f>
        <v>L</v>
      </c>
      <c r="D538" cm="1">
        <f t="array" aca="1" ref="D538" ca="1">INDIRECT("Filmes!D"&amp;(MATCH(A538,Filmes!$A$2:$A$226,0)+1))</f>
        <v>0.8</v>
      </c>
      <c r="E538" cm="1">
        <f t="array" aca="1" ref="E538" ca="1">INDIRECT("Filmes!E"&amp;(MATCH(A538,Filmes!$A$2:$A$226,0)+1))</f>
        <v>0.80000000000000016</v>
      </c>
      <c r="F538" cm="1">
        <f t="array" aca="1" ref="F538" ca="1">INDIRECT("Filmes!F"&amp;(MATCH(A538,Filmes!$A$2:$A$226,0)+1))</f>
        <v>175000000</v>
      </c>
      <c r="G538" cm="1">
        <f t="array" aca="1" ref="G538" ca="1">INDIRECT("Filmes!G"&amp;(MATCH(A538,Filmes!$A$2:$A$226,0)+1))</f>
        <v>735099082</v>
      </c>
      <c r="H538" cm="1">
        <f t="array" aca="1" ref="H538" ca="1">INDIRECT("Filmes!H"&amp;(MATCH(A538,Filmes!$A$2:$A$226,0)+1))</f>
        <v>560099082</v>
      </c>
      <c r="I538" cm="1">
        <f t="array" aca="1" ref="I538" ca="1">INDIRECT("Filmes!I"&amp;(MATCH(A538,Filmes!$A$2:$A$226,0)+1))</f>
        <v>4.200566182857143</v>
      </c>
    </row>
    <row r="539" spans="1:9" x14ac:dyDescent="0.3">
      <c r="A539" s="21" t="s">
        <v>173</v>
      </c>
      <c r="B539" cm="1">
        <f t="array" aca="1" ref="B539" ca="1">INDIRECT("Filmes!B"&amp;(MATCH(A539,Filmes!$A$2:$A$226,0)+1))</f>
        <v>2021</v>
      </c>
      <c r="C539" t="str" cm="1">
        <f t="array" aca="1" ref="C539" ca="1">INDIRECT("Filmes!C"&amp;(MATCH(A539,Filmes!$A$2:$A$226,0)+1))</f>
        <v>14</v>
      </c>
      <c r="D539" cm="1">
        <f t="array" aca="1" ref="D539" ca="1">INDIRECT("Filmes!D"&amp;(MATCH(A539,Filmes!$A$2:$A$226,0)+1))</f>
        <v>0.68</v>
      </c>
      <c r="E539" cm="1">
        <f t="array" aca="1" ref="E539" ca="1">INDIRECT("Filmes!E"&amp;(MATCH(A539,Filmes!$A$2:$A$226,0)+1))</f>
        <v>0.76249999999999996</v>
      </c>
      <c r="F539" cm="1">
        <f t="array" aca="1" ref="F539" ca="1">INDIRECT("Filmes!F"&amp;(MATCH(A539,Filmes!$A$2:$A$226,0)+1))</f>
        <v>110000000</v>
      </c>
      <c r="G539" cm="1">
        <f t="array" aca="1" ref="G539" ca="1">INDIRECT("Filmes!G"&amp;(MATCH(A539,Filmes!$A$2:$A$226,0)+1))</f>
        <v>506900000</v>
      </c>
      <c r="H539" cm="1">
        <f t="array" aca="1" ref="H539" ca="1">INDIRECT("Filmes!H"&amp;(MATCH(A539,Filmes!$A$2:$A$226,0)+1))</f>
        <v>396900000</v>
      </c>
      <c r="I539" cm="1">
        <f t="array" aca="1" ref="I539" ca="1">INDIRECT("Filmes!I"&amp;(MATCH(A539,Filmes!$A$2:$A$226,0)+1))</f>
        <v>4.6081818181818184</v>
      </c>
    </row>
    <row r="540" spans="1:9" x14ac:dyDescent="0.3">
      <c r="A540" s="20" t="s">
        <v>88</v>
      </c>
      <c r="B540" cm="1">
        <f t="array" aca="1" ref="B540" ca="1">INDIRECT("Filmes!B"&amp;(MATCH(A540,Filmes!$A$2:$A$226,0)+1))</f>
        <v>2018</v>
      </c>
      <c r="C540" t="str" cm="1">
        <f t="array" aca="1" ref="C540" ca="1">INDIRECT("Filmes!C"&amp;(MATCH(A540,Filmes!$A$2:$A$226,0)+1))</f>
        <v>12</v>
      </c>
      <c r="D540" cm="1">
        <f t="array" aca="1" ref="D540" ca="1">INDIRECT("Filmes!D"&amp;(MATCH(A540,Filmes!$A$2:$A$226,0)+1))</f>
        <v>0.82</v>
      </c>
      <c r="E540" cm="1">
        <f t="array" aca="1" ref="E540" ca="1">INDIRECT("Filmes!E"&amp;(MATCH(A540,Filmes!$A$2:$A$226,0)+1))</f>
        <v>0.71</v>
      </c>
      <c r="F540" cm="1">
        <f t="array" aca="1" ref="F540" ca="1">INDIRECT("Filmes!F"&amp;(MATCH(A540,Filmes!$A$2:$A$226,0)+1))</f>
        <v>300000000</v>
      </c>
      <c r="G540" cm="1">
        <f t="array" aca="1" ref="G540" ca="1">INDIRECT("Filmes!G"&amp;(MATCH(A540,Filmes!$A$2:$A$226,0)+1))</f>
        <v>2052415039</v>
      </c>
      <c r="H540" cm="1">
        <f t="array" aca="1" ref="H540" ca="1">INDIRECT("Filmes!H"&amp;(MATCH(A540,Filmes!$A$2:$A$226,0)+1))</f>
        <v>1752415039</v>
      </c>
      <c r="I540" cm="1">
        <f t="array" aca="1" ref="I540" ca="1">INDIRECT("Filmes!I"&amp;(MATCH(A540,Filmes!$A$2:$A$226,0)+1))</f>
        <v>6.841383463333333</v>
      </c>
    </row>
    <row r="541" spans="1:9" x14ac:dyDescent="0.3">
      <c r="A541" s="21" t="s">
        <v>157</v>
      </c>
      <c r="B541" cm="1">
        <f t="array" aca="1" ref="B541" ca="1">INDIRECT("Filmes!B"&amp;(MATCH(A541,Filmes!$A$2:$A$226,0)+1))</f>
        <v>2019</v>
      </c>
      <c r="C541" t="str" cm="1">
        <f t="array" aca="1" ref="C541" ca="1">INDIRECT("Filmes!C"&amp;(MATCH(A541,Filmes!$A$2:$A$226,0)+1))</f>
        <v>12</v>
      </c>
      <c r="D541" cm="1">
        <f t="array" aca="1" ref="D541" ca="1">INDIRECT("Filmes!D"&amp;(MATCH(A541,Filmes!$A$2:$A$226,0)+1))</f>
        <v>0.83</v>
      </c>
      <c r="E541" cm="1">
        <f t="array" aca="1" ref="E541" ca="1">INDIRECT("Filmes!E"&amp;(MATCH(A541,Filmes!$A$2:$A$226,0)+1))</f>
        <v>0.8</v>
      </c>
      <c r="F541" cm="1">
        <f t="array" aca="1" ref="F541" ca="1">INDIRECT("Filmes!F"&amp;(MATCH(A541,Filmes!$A$2:$A$226,0)+1))</f>
        <v>356000000</v>
      </c>
      <c r="G541" cm="1">
        <f t="array" aca="1" ref="G541" ca="1">INDIRECT("Filmes!G"&amp;(MATCH(A541,Filmes!$A$2:$A$226,0)+1))</f>
        <v>2800000000</v>
      </c>
      <c r="H541" cm="1">
        <f t="array" aca="1" ref="H541" ca="1">INDIRECT("Filmes!H"&amp;(MATCH(A541,Filmes!$A$2:$A$226,0)+1))</f>
        <v>2444000000</v>
      </c>
      <c r="I541" cm="1">
        <f t="array" aca="1" ref="I541" ca="1">INDIRECT("Filmes!I"&amp;(MATCH(A541,Filmes!$A$2:$A$226,0)+1))</f>
        <v>7.8651685393258424</v>
      </c>
    </row>
    <row r="542" spans="1:9" x14ac:dyDescent="0.3">
      <c r="A542" s="20" t="s">
        <v>140</v>
      </c>
      <c r="B542" cm="1">
        <f t="array" aca="1" ref="B542" ca="1">INDIRECT("Filmes!B"&amp;(MATCH(A542,Filmes!$A$2:$A$226,0)+1))</f>
        <v>2021</v>
      </c>
      <c r="C542" t="str" cm="1">
        <f t="array" aca="1" ref="C542" ca="1">INDIRECT("Filmes!C"&amp;(MATCH(A542,Filmes!$A$2:$A$226,0)+1))</f>
        <v>12</v>
      </c>
      <c r="D542" cm="1">
        <f t="array" aca="1" ref="D542" ca="1">INDIRECT("Filmes!D"&amp;(MATCH(A542,Filmes!$A$2:$A$226,0)+1))</f>
        <v>0.73</v>
      </c>
      <c r="E542" cm="1">
        <f t="array" aca="1" ref="E542" ca="1">INDIRECT("Filmes!E"&amp;(MATCH(A542,Filmes!$A$2:$A$226,0)+1))</f>
        <v>0.73499999999999999</v>
      </c>
      <c r="F542" cm="1">
        <f t="array" aca="1" ref="F542" ca="1">INDIRECT("Filmes!F"&amp;(MATCH(A542,Filmes!$A$2:$A$226,0)+1))</f>
        <v>200000000</v>
      </c>
      <c r="G542" cm="1">
        <f t="array" aca="1" ref="G542" ca="1">INDIRECT("Filmes!G"&amp;(MATCH(A542,Filmes!$A$2:$A$226,0)+1))</f>
        <v>379751131</v>
      </c>
      <c r="H542" cm="1">
        <f t="array" aca="1" ref="H542" ca="1">INDIRECT("Filmes!H"&amp;(MATCH(A542,Filmes!$A$2:$A$226,0)+1))</f>
        <v>179751131</v>
      </c>
      <c r="I542" cm="1">
        <f t="array" aca="1" ref="I542" ca="1">INDIRECT("Filmes!I"&amp;(MATCH(A542,Filmes!$A$2:$A$226,0)+1))</f>
        <v>1.898755655</v>
      </c>
    </row>
    <row r="543" spans="1:9" x14ac:dyDescent="0.3">
      <c r="A543" s="21" t="s">
        <v>160</v>
      </c>
      <c r="B543" cm="1">
        <f t="array" aca="1" ref="B543" ca="1">INDIRECT("Filmes!B"&amp;(MATCH(A543,Filmes!$A$2:$A$226,0)+1))</f>
        <v>2017</v>
      </c>
      <c r="C543" t="str" cm="1">
        <f t="array" aca="1" ref="C543" ca="1">INDIRECT("Filmes!C"&amp;(MATCH(A543,Filmes!$A$2:$A$226,0)+1))</f>
        <v>12</v>
      </c>
      <c r="D543" cm="1">
        <f t="array" aca="1" ref="D543" ca="1">INDIRECT("Filmes!D"&amp;(MATCH(A543,Filmes!$A$2:$A$226,0)+1))</f>
        <v>0.82</v>
      </c>
      <c r="E543" cm="1">
        <f t="array" aca="1" ref="E543" ca="1">INDIRECT("Filmes!E"&amp;(MATCH(A543,Filmes!$A$2:$A$226,0)+1))</f>
        <v>0.65</v>
      </c>
      <c r="F543" cm="1">
        <f t="array" aca="1" ref="F543" ca="1">INDIRECT("Filmes!F"&amp;(MATCH(A543,Filmes!$A$2:$A$226,0)+1))</f>
        <v>175000000</v>
      </c>
      <c r="G543" cm="1">
        <f t="array" aca="1" ref="G543" ca="1">INDIRECT("Filmes!G"&amp;(MATCH(A543,Filmes!$A$2:$A$226,0)+1))</f>
        <v>807816196</v>
      </c>
      <c r="H543" cm="1">
        <f t="array" aca="1" ref="H543" ca="1">INDIRECT("Filmes!H"&amp;(MATCH(A543,Filmes!$A$2:$A$226,0)+1))</f>
        <v>632816196</v>
      </c>
      <c r="I543" cm="1">
        <f t="array" aca="1" ref="I543" ca="1">INDIRECT("Filmes!I"&amp;(MATCH(A543,Filmes!$A$2:$A$226,0)+1))</f>
        <v>4.6160925485714284</v>
      </c>
    </row>
    <row r="544" spans="1:9" x14ac:dyDescent="0.3">
      <c r="A544" s="20" t="s">
        <v>55</v>
      </c>
      <c r="B544" cm="1">
        <f t="array" aca="1" ref="B544" ca="1">INDIRECT("Filmes!B"&amp;(MATCH(A544,Filmes!$A$2:$A$226,0)+1))</f>
        <v>2023</v>
      </c>
      <c r="C544" t="str" cm="1">
        <f t="array" aca="1" ref="C544" ca="1">INDIRECT("Filmes!C"&amp;(MATCH(A544,Filmes!$A$2:$A$226,0)+1))</f>
        <v>L</v>
      </c>
      <c r="D544" cm="1">
        <f t="array" aca="1" ref="D544" ca="1">INDIRECT("Filmes!D"&amp;(MATCH(A544,Filmes!$A$2:$A$226,0)+1))</f>
        <v>0.64</v>
      </c>
      <c r="E544" cm="1">
        <f t="array" aca="1" ref="E544" ca="1">INDIRECT("Filmes!E"&amp;(MATCH(A544,Filmes!$A$2:$A$226,0)+1))</f>
        <v>0.75</v>
      </c>
      <c r="F544" cm="1">
        <f t="array" aca="1" ref="F544" ca="1">INDIRECT("Filmes!F"&amp;(MATCH(A544,Filmes!$A$2:$A$226,0)+1))</f>
        <v>175000000</v>
      </c>
      <c r="G544" cm="1">
        <f t="array" aca="1" ref="G544" ca="1">INDIRECT("Filmes!G"&amp;(MATCH(A544,Filmes!$A$2:$A$226,0)+1))</f>
        <v>254997360</v>
      </c>
      <c r="H544" cm="1">
        <f t="array" aca="1" ref="H544" ca="1">INDIRECT("Filmes!H"&amp;(MATCH(A544,Filmes!$A$2:$A$226,0)+1))</f>
        <v>79997360</v>
      </c>
      <c r="I544" cm="1">
        <f t="array" aca="1" ref="I544" ca="1">INDIRECT("Filmes!I"&amp;(MATCH(A544,Filmes!$A$2:$A$226,0)+1))</f>
        <v>1.4571277714285715</v>
      </c>
    </row>
    <row r="545" spans="1:14" x14ac:dyDescent="0.3">
      <c r="A545" s="21" t="s">
        <v>118</v>
      </c>
      <c r="B545" cm="1">
        <f t="array" aca="1" ref="B545" ca="1">INDIRECT("Filmes!B"&amp;(MATCH(A545,Filmes!$A$2:$A$226,0)+1))</f>
        <v>2019</v>
      </c>
      <c r="C545" t="str" cm="1">
        <f t="array" aca="1" ref="C545" ca="1">INDIRECT("Filmes!C"&amp;(MATCH(A545,Filmes!$A$2:$A$226,0)+1))</f>
        <v>12</v>
      </c>
      <c r="D545" cm="1">
        <f t="array" aca="1" ref="D545" ca="1">INDIRECT("Filmes!D"&amp;(MATCH(A545,Filmes!$A$2:$A$226,0)+1))</f>
        <v>0.6</v>
      </c>
      <c r="E545" cm="1">
        <f t="array" aca="1" ref="E545" ca="1">INDIRECT("Filmes!E"&amp;(MATCH(A545,Filmes!$A$2:$A$226,0)+1))</f>
        <v>0.8</v>
      </c>
      <c r="F545" cm="1">
        <f t="array" aca="1" ref="F545" ca="1">INDIRECT("Filmes!F"&amp;(MATCH(A545,Filmes!$A$2:$A$226,0)+1))</f>
        <v>200000000</v>
      </c>
      <c r="G545" cm="1">
        <f t="array" aca="1" ref="G545" ca="1">INDIRECT("Filmes!G"&amp;(MATCH(A545,Filmes!$A$2:$A$226,0)+1))</f>
        <v>252442974</v>
      </c>
      <c r="H545" cm="1">
        <f t="array" aca="1" ref="H545" ca="1">INDIRECT("Filmes!H"&amp;(MATCH(A545,Filmes!$A$2:$A$226,0)+1))</f>
        <v>52442974</v>
      </c>
      <c r="I545" cm="1">
        <f t="array" aca="1" ref="I545" ca="1">INDIRECT("Filmes!I"&amp;(MATCH(A545,Filmes!$A$2:$A$226,0)+1))</f>
        <v>1.26221487</v>
      </c>
    </row>
    <row r="546" spans="1:14" x14ac:dyDescent="0.3">
      <c r="B546" t="e" cm="1">
        <f t="array" aca="1" ref="B546" ca="1">INDIRECT("Filmes!B"&amp;(MATCH(A546,Filmes!$A$2:$A$226,0)+1))</f>
        <v>#N/A</v>
      </c>
      <c r="C546" t="e" cm="1">
        <f t="array" aca="1" ref="C546" ca="1">INDIRECT("Filmes!C"&amp;(MATCH(A546,Filmes!$A$2:$A$226,0)+1))</f>
        <v>#N/A</v>
      </c>
      <c r="D546" t="e" cm="1">
        <f t="array" aca="1" ref="D546" ca="1">INDIRECT("Filmes!D"&amp;(MATCH(A546,Filmes!$A$2:$A$226,0)+1))</f>
        <v>#N/A</v>
      </c>
      <c r="E546" t="e" cm="1">
        <f t="array" aca="1" ref="E546" ca="1">INDIRECT("Filmes!E"&amp;(MATCH(A546,Filmes!$A$2:$A$226,0)+1))</f>
        <v>#N/A</v>
      </c>
      <c r="F546" t="e" cm="1">
        <f t="array" aca="1" ref="F546" ca="1">INDIRECT("Filmes!F"&amp;(MATCH(A546,Filmes!$A$2:$A$226,0)+1))</f>
        <v>#N/A</v>
      </c>
      <c r="G546" t="e" cm="1">
        <f t="array" aca="1" ref="G546" ca="1">INDIRECT("Filmes!G"&amp;(MATCH(A546,Filmes!$A$2:$A$226,0)+1))</f>
        <v>#N/A</v>
      </c>
      <c r="H546" t="e" cm="1">
        <f t="array" aca="1" ref="H546" ca="1">INDIRECT("Filmes!H"&amp;(MATCH(A546,Filmes!$A$2:$A$226,0)+1))</f>
        <v>#N/A</v>
      </c>
      <c r="I546" t="e" cm="1">
        <f t="array" aca="1" ref="I546" ca="1">INDIRECT("Filmes!I"&amp;(MATCH(A546,Filmes!$A$2:$A$226,0)+1))</f>
        <v>#N/A</v>
      </c>
    </row>
    <row r="547" spans="1:14" x14ac:dyDescent="0.3">
      <c r="A547" s="19" t="s">
        <v>246</v>
      </c>
      <c r="B547" s="13" t="s">
        <v>1</v>
      </c>
      <c r="C547" s="13" t="s">
        <v>3</v>
      </c>
      <c r="D547" s="25" t="s">
        <v>2</v>
      </c>
      <c r="E547" s="13" t="s">
        <v>1645</v>
      </c>
      <c r="F547" s="26" t="s">
        <v>4</v>
      </c>
      <c r="G547" s="26" t="s">
        <v>5</v>
      </c>
      <c r="H547" s="13" t="s">
        <v>1646</v>
      </c>
      <c r="I547" s="27" t="s">
        <v>1647</v>
      </c>
      <c r="J547">
        <f ca="1">AVERAGE(I548:I620)</f>
        <v>5.3474299533067029</v>
      </c>
      <c r="K547">
        <f ca="1">AVERAGE(D548:D620)</f>
        <v>0.72589041095890405</v>
      </c>
      <c r="L547">
        <f ca="1">AVERAGE(E548:E620)</f>
        <v>0.75120651228527935</v>
      </c>
      <c r="M547">
        <f ca="1">AVERAGE(F548:F620)</f>
        <v>129653424.65753424</v>
      </c>
      <c r="N547">
        <f ca="1">AVERAGE(G548:G620)</f>
        <v>549324623.76712334</v>
      </c>
    </row>
    <row r="548" spans="1:14" x14ac:dyDescent="0.3">
      <c r="A548" s="20" t="s">
        <v>80</v>
      </c>
      <c r="B548" cm="1">
        <f t="array" aca="1" ref="B548" ca="1">INDIRECT("Filmes!B"&amp;(MATCH(A548,Filmes!$A$2:$A$226,0)+1))</f>
        <v>1968</v>
      </c>
      <c r="C548" t="str" cm="1">
        <f t="array" aca="1" ref="C548" ca="1">INDIRECT("Filmes!C"&amp;(MATCH(A548,Filmes!$A$2:$A$226,0)+1))</f>
        <v>L</v>
      </c>
      <c r="D548" cm="1">
        <f t="array" aca="1" ref="D548" ca="1">INDIRECT("Filmes!D"&amp;(MATCH(A548,Filmes!$A$2:$A$226,0)+1))</f>
        <v>0.81</v>
      </c>
      <c r="E548" cm="1">
        <f t="array" aca="1" ref="E548" ca="1">INDIRECT("Filmes!E"&amp;(MATCH(A548,Filmes!$A$2:$A$226,0)+1))</f>
        <v>0.68</v>
      </c>
      <c r="F548" cm="1">
        <f t="array" aca="1" ref="F548" ca="1">INDIRECT("Filmes!F"&amp;(MATCH(A548,Filmes!$A$2:$A$226,0)+1))</f>
        <v>12000000</v>
      </c>
      <c r="G548" cm="1">
        <f t="array" aca="1" ref="G548" ca="1">INDIRECT("Filmes!G"&amp;(MATCH(A548,Filmes!$A$2:$A$226,0)+1))</f>
        <v>71923560</v>
      </c>
      <c r="H548" cm="1">
        <f t="array" aca="1" ref="H548" ca="1">INDIRECT("Filmes!H"&amp;(MATCH(A548,Filmes!$A$2:$A$226,0)+1))</f>
        <v>59923560</v>
      </c>
      <c r="I548" cm="1">
        <f t="array" aca="1" ref="I548" ca="1">INDIRECT("Filmes!I"&amp;(MATCH(A548,Filmes!$A$2:$A$226,0)+1))</f>
        <v>5.9936299999999996</v>
      </c>
    </row>
    <row r="549" spans="1:14" x14ac:dyDescent="0.3">
      <c r="A549" s="21" t="s">
        <v>94</v>
      </c>
      <c r="B549" cm="1">
        <f t="array" aca="1" ref="B549" ca="1">INDIRECT("Filmes!B"&amp;(MATCH(A549,Filmes!$A$2:$A$226,0)+1))</f>
        <v>2016</v>
      </c>
      <c r="C549" t="str" cm="1">
        <f t="array" aca="1" ref="C549" ca="1">INDIRECT("Filmes!C"&amp;(MATCH(A549,Filmes!$A$2:$A$226,0)+1))</f>
        <v>10</v>
      </c>
      <c r="D549" cm="1">
        <f t="array" aca="1" ref="D549" ca="1">INDIRECT("Filmes!D"&amp;(MATCH(A549,Filmes!$A$2:$A$226,0)+1))</f>
        <v>0.76</v>
      </c>
      <c r="E549" cm="1">
        <f t="array" aca="1" ref="E549" ca="1">INDIRECT("Filmes!E"&amp;(MATCH(A549,Filmes!$A$2:$A$226,0)+1))</f>
        <v>0.76250000000000007</v>
      </c>
      <c r="F549" cm="1">
        <f t="array" aca="1" ref="F549" ca="1">INDIRECT("Filmes!F"&amp;(MATCH(A549,Filmes!$A$2:$A$226,0)+1))</f>
        <v>47000000</v>
      </c>
      <c r="G549" cm="1">
        <f t="array" aca="1" ref="G549" ca="1">INDIRECT("Filmes!G"&amp;(MATCH(A549,Filmes!$A$2:$A$226,0)+1))</f>
        <v>203388186</v>
      </c>
      <c r="H549" cm="1">
        <f t="array" aca="1" ref="H549" ca="1">INDIRECT("Filmes!H"&amp;(MATCH(A549,Filmes!$A$2:$A$226,0)+1))</f>
        <v>156388186</v>
      </c>
      <c r="I549" cm="1">
        <f t="array" aca="1" ref="I549" ca="1">INDIRECT("Filmes!I"&amp;(MATCH(A549,Filmes!$A$2:$A$226,0)+1))</f>
        <v>4.3274082127659579</v>
      </c>
    </row>
    <row r="550" spans="1:14" x14ac:dyDescent="0.3">
      <c r="A550" s="20" t="s">
        <v>221</v>
      </c>
      <c r="B550" cm="1">
        <f t="array" aca="1" ref="B550" ca="1">INDIRECT("Filmes!B"&amp;(MATCH(A550,Filmes!$A$2:$A$226,0)+1))</f>
        <v>1995</v>
      </c>
      <c r="C550" t="str" cm="1">
        <f t="array" aca="1" ref="C550" ca="1">INDIRECT("Filmes!C"&amp;(MATCH(A550,Filmes!$A$2:$A$226,0)+1))</f>
        <v>R</v>
      </c>
      <c r="D550" cm="1">
        <f t="array" aca="1" ref="D550" ca="1">INDIRECT("Filmes!D"&amp;(MATCH(A550,Filmes!$A$2:$A$226,0)+1))</f>
        <v>0.6</v>
      </c>
      <c r="E550" cm="1">
        <f t="array" aca="1" ref="E550" ca="1">INDIRECT("Filmes!E"&amp;(MATCH(A550,Filmes!$A$2:$A$226,0)+1))</f>
        <v>0.6399999999999999</v>
      </c>
      <c r="F550" cm="1">
        <f t="array" aca="1" ref="F550" ca="1">INDIRECT("Filmes!F"&amp;(MATCH(A550,Filmes!$A$2:$A$226,0)+1))</f>
        <v>35000000</v>
      </c>
      <c r="G550" cm="1">
        <f t="array" aca="1" ref="G550" ca="1">INDIRECT("Filmes!G"&amp;(MATCH(A550,Filmes!$A$2:$A$226,0)+1))</f>
        <v>113400000</v>
      </c>
      <c r="H550" cm="1">
        <f t="array" aca="1" ref="H550" ca="1">INDIRECT("Filmes!H"&amp;(MATCH(A550,Filmes!$A$2:$A$226,0)+1))</f>
        <v>78400000</v>
      </c>
      <c r="I550" cm="1">
        <f t="array" aca="1" ref="I550" ca="1">INDIRECT("Filmes!I"&amp;(MATCH(A550,Filmes!$A$2:$A$226,0)+1))</f>
        <v>3.24</v>
      </c>
    </row>
    <row r="551" spans="1:14" x14ac:dyDescent="0.3">
      <c r="A551" s="21" t="s">
        <v>206</v>
      </c>
      <c r="B551" cm="1">
        <f t="array" aca="1" ref="B551" ca="1">INDIRECT("Filmes!B"&amp;(MATCH(A551,Filmes!$A$2:$A$226,0)+1))</f>
        <v>2021</v>
      </c>
      <c r="C551" t="str" cm="1">
        <f t="array" aca="1" ref="C551" ca="1">INDIRECT("Filmes!C"&amp;(MATCH(A551,Filmes!$A$2:$A$226,0)+1))</f>
        <v>14</v>
      </c>
      <c r="D551" cm="1">
        <f t="array" aca="1" ref="D551" ca="1">INDIRECT("Filmes!D"&amp;(MATCH(A551,Filmes!$A$2:$A$226,0)+1))</f>
        <v>0.75</v>
      </c>
      <c r="E551" cm="1">
        <f t="array" aca="1" ref="E551" ca="1">INDIRECT("Filmes!E"&amp;(MATCH(A551,Filmes!$A$2:$A$226,0)+1))</f>
        <v>0.77500000000000002</v>
      </c>
      <c r="F551" cm="1">
        <f t="array" aca="1" ref="F551" ca="1">INDIRECT("Filmes!F"&amp;(MATCH(A551,Filmes!$A$2:$A$226,0)+1))</f>
        <v>200000000</v>
      </c>
      <c r="G551" cm="1">
        <f t="array" aca="1" ref="G551" ca="1">INDIRECT("Filmes!G"&amp;(MATCH(A551,Filmes!$A$2:$A$226,0)+1))</f>
        <v>14400000</v>
      </c>
      <c r="H551" cm="1">
        <f t="array" aca="1" ref="H551" ca="1">INDIRECT("Filmes!H"&amp;(MATCH(A551,Filmes!$A$2:$A$226,0)+1))</f>
        <v>-185600000</v>
      </c>
      <c r="I551" cm="1">
        <f t="array" aca="1" ref="I551" ca="1">INDIRECT("Filmes!I"&amp;(MATCH(A551,Filmes!$A$2:$A$226,0)+1))</f>
        <v>7.1999999999999995E-2</v>
      </c>
    </row>
    <row r="552" spans="1:14" x14ac:dyDescent="0.3">
      <c r="A552" s="20" t="s">
        <v>93</v>
      </c>
      <c r="B552" cm="1">
        <f t="array" aca="1" ref="B552" ca="1">INDIRECT("Filmes!B"&amp;(MATCH(A552,Filmes!$A$2:$A$226,0)+1))</f>
        <v>2010</v>
      </c>
      <c r="C552" t="str" cm="1">
        <f t="array" aca="1" ref="C552" ca="1">INDIRECT("Filmes!C"&amp;(MATCH(A552,Filmes!$A$2:$A$226,0)+1))</f>
        <v>14</v>
      </c>
      <c r="D552" cm="1">
        <f t="array" aca="1" ref="D552" ca="1">INDIRECT("Filmes!D"&amp;(MATCH(A552,Filmes!$A$2:$A$226,0)+1))</f>
        <v>0.84</v>
      </c>
      <c r="E552" cm="1">
        <f t="array" aca="1" ref="E552" ca="1">INDIRECT("Filmes!E"&amp;(MATCH(A552,Filmes!$A$2:$A$226,0)+1))</f>
        <v>0.66428571428571426</v>
      </c>
      <c r="F552" cm="1">
        <f t="array" aca="1" ref="F552" ca="1">INDIRECT("Filmes!F"&amp;(MATCH(A552,Filmes!$A$2:$A$226,0)+1))</f>
        <v>160000000</v>
      </c>
      <c r="G552" cm="1">
        <f t="array" aca="1" ref="G552" ca="1">INDIRECT("Filmes!G"&amp;(MATCH(A552,Filmes!$A$2:$A$226,0)+1))</f>
        <v>825532764</v>
      </c>
      <c r="H552" cm="1">
        <f t="array" aca="1" ref="H552" ca="1">INDIRECT("Filmes!H"&amp;(MATCH(A552,Filmes!$A$2:$A$226,0)+1))</f>
        <v>665532764</v>
      </c>
      <c r="I552" cm="1">
        <f t="array" aca="1" ref="I552" ca="1">INDIRECT("Filmes!I"&amp;(MATCH(A552,Filmes!$A$2:$A$226,0)+1))</f>
        <v>5.1595797750000001</v>
      </c>
    </row>
    <row r="553" spans="1:14" x14ac:dyDescent="0.3">
      <c r="A553" s="21" t="s">
        <v>92</v>
      </c>
      <c r="B553" cm="1">
        <f t="array" aca="1" ref="B553" ca="1">INDIRECT("Filmes!B"&amp;(MATCH(A553,Filmes!$A$2:$A$226,0)+1))</f>
        <v>2017</v>
      </c>
      <c r="C553" t="str" cm="1">
        <f t="array" aca="1" ref="C553" ca="1">INDIRECT("Filmes!C"&amp;(MATCH(A553,Filmes!$A$2:$A$226,0)+1))</f>
        <v>16</v>
      </c>
      <c r="D553" cm="1">
        <f t="array" aca="1" ref="D553" ca="1">INDIRECT("Filmes!D"&amp;(MATCH(A553,Filmes!$A$2:$A$226,0)+1))</f>
        <v>0.61</v>
      </c>
      <c r="E553" cm="1">
        <f t="array" aca="1" ref="E553" ca="1">INDIRECT("Filmes!E"&amp;(MATCH(A553,Filmes!$A$2:$A$226,0)+1))</f>
        <v>0.6</v>
      </c>
      <c r="F553" cm="1">
        <f t="array" aca="1" ref="F553" ca="1">INDIRECT("Filmes!F"&amp;(MATCH(A553,Filmes!$A$2:$A$226,0)+1))</f>
        <v>97000000</v>
      </c>
      <c r="G553" cm="1">
        <f t="array" aca="1" ref="G553" ca="1">INDIRECT("Filmes!G"&amp;(MATCH(A553,Filmes!$A$2:$A$226,0)+1))</f>
        <v>240891763</v>
      </c>
      <c r="H553" cm="1">
        <f t="array" aca="1" ref="H553" ca="1">INDIRECT("Filmes!H"&amp;(MATCH(A553,Filmes!$A$2:$A$226,0)+1))</f>
        <v>143891763</v>
      </c>
      <c r="I553" cm="1">
        <f t="array" aca="1" ref="I553" ca="1">INDIRECT("Filmes!I"&amp;(MATCH(A553,Filmes!$A$2:$A$226,0)+1))</f>
        <v>2.483420237113402</v>
      </c>
    </row>
    <row r="554" spans="1:14" x14ac:dyDescent="0.3">
      <c r="A554" s="20" t="s">
        <v>56</v>
      </c>
      <c r="B554" cm="1">
        <f t="array" aca="1" ref="B554" ca="1">INDIRECT("Filmes!B"&amp;(MATCH(A554,Filmes!$A$2:$A$226,0)+1))</f>
        <v>1979</v>
      </c>
      <c r="C554" t="str" cm="1">
        <f t="array" aca="1" ref="C554" ca="1">INDIRECT("Filmes!C"&amp;(MATCH(A554,Filmes!$A$2:$A$226,0)+1))</f>
        <v>14</v>
      </c>
      <c r="D554" cm="1">
        <f t="array" aca="1" ref="D554" ca="1">INDIRECT("Filmes!D"&amp;(MATCH(A554,Filmes!$A$2:$A$226,0)+1))</f>
        <v>0.82</v>
      </c>
      <c r="E554" cm="1">
        <f t="array" aca="1" ref="E554" ca="1">INDIRECT("Filmes!E"&amp;(MATCH(A554,Filmes!$A$2:$A$226,0)+1))</f>
        <v>0.75</v>
      </c>
      <c r="F554" cm="1">
        <f t="array" aca="1" ref="F554" ca="1">INDIRECT("Filmes!F"&amp;(MATCH(A554,Filmes!$A$2:$A$226,0)+1))</f>
        <v>11000000</v>
      </c>
      <c r="G554" cm="1">
        <f t="array" aca="1" ref="G554" ca="1">INDIRECT("Filmes!G"&amp;(MATCH(A554,Filmes!$A$2:$A$226,0)+1))</f>
        <v>104931801</v>
      </c>
      <c r="H554" cm="1">
        <f t="array" aca="1" ref="H554" ca="1">INDIRECT("Filmes!H"&amp;(MATCH(A554,Filmes!$A$2:$A$226,0)+1))</f>
        <v>93931801</v>
      </c>
      <c r="I554" cm="1">
        <f t="array" aca="1" ref="I554" ca="1">INDIRECT("Filmes!I"&amp;(MATCH(A554,Filmes!$A$2:$A$226,0)+1))</f>
        <v>9.539254636363637</v>
      </c>
    </row>
    <row r="555" spans="1:14" x14ac:dyDescent="0.3">
      <c r="A555" s="21" t="s">
        <v>39</v>
      </c>
      <c r="B555" cm="1">
        <f t="array" aca="1" ref="B555" ca="1">INDIRECT("Filmes!B"&amp;(MATCH(A555,Filmes!$A$2:$A$226,0)+1))</f>
        <v>2022</v>
      </c>
      <c r="C555" t="str" cm="1">
        <f t="array" aca="1" ref="C555" ca="1">INDIRECT("Filmes!C"&amp;(MATCH(A555,Filmes!$A$2:$A$226,0)+1))</f>
        <v>12</v>
      </c>
      <c r="D555" cm="1">
        <f t="array" aca="1" ref="D555" ca="1">INDIRECT("Filmes!D"&amp;(MATCH(A555,Filmes!$A$2:$A$226,0)+1))</f>
        <v>0.69</v>
      </c>
      <c r="E555" cm="1">
        <f t="array" aca="1" ref="E555" ca="1">INDIRECT("Filmes!E"&amp;(MATCH(A555,Filmes!$A$2:$A$226,0)+1))</f>
        <v>0.7</v>
      </c>
      <c r="F555" cm="1">
        <f t="array" aca="1" ref="F555" ca="1">INDIRECT("Filmes!F"&amp;(MATCH(A555,Filmes!$A$2:$A$226,0)+1))</f>
        <v>24500000</v>
      </c>
      <c r="G555" cm="1">
        <f t="array" aca="1" ref="G555" ca="1">INDIRECT("Filmes!G"&amp;(MATCH(A555,Filmes!$A$2:$A$226,0)+1))</f>
        <v>12600000</v>
      </c>
      <c r="H555" cm="1">
        <f t="array" aca="1" ref="H555" ca="1">INDIRECT("Filmes!H"&amp;(MATCH(A555,Filmes!$A$2:$A$226,0)+1))</f>
        <v>-11900000</v>
      </c>
      <c r="I555" cm="1">
        <f t="array" aca="1" ref="I555" ca="1">INDIRECT("Filmes!I"&amp;(MATCH(A555,Filmes!$A$2:$A$226,0)+1))</f>
        <v>0.51428571428571423</v>
      </c>
    </row>
    <row r="556" spans="1:14" x14ac:dyDescent="0.3">
      <c r="A556" s="20" t="s">
        <v>61</v>
      </c>
      <c r="B556" cm="1">
        <f t="array" aca="1" ref="B556" ca="1">INDIRECT("Filmes!B"&amp;(MATCH(A556,Filmes!$A$2:$A$226,0)+1))</f>
        <v>2023</v>
      </c>
      <c r="C556" t="str" cm="1">
        <f t="array" aca="1" ref="C556" ca="1">INDIRECT("Filmes!C"&amp;(MATCH(A556,Filmes!$A$2:$A$226,0)+1))</f>
        <v>12</v>
      </c>
      <c r="D556" cm="1">
        <f t="array" aca="1" ref="D556" ca="1">INDIRECT("Filmes!D"&amp;(MATCH(A556,Filmes!$A$2:$A$226,0)+1))</f>
        <v>0.61</v>
      </c>
      <c r="E556" cm="1">
        <f t="array" aca="1" ref="E556" ca="1">INDIRECT("Filmes!E"&amp;(MATCH(A556,Filmes!$A$2:$A$226,0)+1))</f>
        <v>0.8</v>
      </c>
      <c r="F556" cm="1">
        <f t="array" aca="1" ref="F556" ca="1">INDIRECT("Filmes!F"&amp;(MATCH(A556,Filmes!$A$2:$A$226,0)+1))</f>
        <v>274800000</v>
      </c>
      <c r="G556" cm="1">
        <f t="array" aca="1" ref="G556" ca="1">INDIRECT("Filmes!G"&amp;(MATCH(A556,Filmes!$A$2:$A$226,0)+1))</f>
        <v>207089999</v>
      </c>
      <c r="H556" cm="1">
        <f t="array" aca="1" ref="H556" ca="1">INDIRECT("Filmes!H"&amp;(MATCH(A556,Filmes!$A$2:$A$226,0)+1))</f>
        <v>-67710001</v>
      </c>
      <c r="I556" cm="1">
        <f t="array" aca="1" ref="I556" ca="1">INDIRECT("Filmes!I"&amp;(MATCH(A556,Filmes!$A$2:$A$226,0)+1))</f>
        <v>0.75360261644832605</v>
      </c>
    </row>
    <row r="557" spans="1:14" x14ac:dyDescent="0.3">
      <c r="A557" s="21" t="s">
        <v>143</v>
      </c>
      <c r="B557" cm="1">
        <f t="array" aca="1" ref="B557" ca="1">INDIRECT("Filmes!B"&amp;(MATCH(A557,Filmes!$A$2:$A$226,0)+1))</f>
        <v>2022</v>
      </c>
      <c r="C557" t="str" cm="1">
        <f t="array" aca="1" ref="C557" ca="1">INDIRECT("Filmes!C"&amp;(MATCH(A557,Filmes!$A$2:$A$226,0)+1))</f>
        <v>14</v>
      </c>
      <c r="D557" cm="1">
        <f t="array" aca="1" ref="D557" ca="1">INDIRECT("Filmes!D"&amp;(MATCH(A557,Filmes!$A$2:$A$226,0)+1))</f>
        <v>0.76</v>
      </c>
      <c r="E557" cm="1">
        <f t="array" aca="1" ref="E557" ca="1">INDIRECT("Filmes!E"&amp;(MATCH(A557,Filmes!$A$2:$A$226,0)+1))</f>
        <v>0.64999999999999991</v>
      </c>
      <c r="F557" cm="1">
        <f t="array" aca="1" ref="F557" ca="1">INDIRECT("Filmes!F"&amp;(MATCH(A557,Filmes!$A$2:$A$226,0)+1))</f>
        <v>460000000</v>
      </c>
      <c r="G557" cm="1">
        <f t="array" aca="1" ref="G557" ca="1">INDIRECT("Filmes!G"&amp;(MATCH(A557,Filmes!$A$2:$A$226,0)+1))</f>
        <v>2320250281</v>
      </c>
      <c r="H557" cm="1">
        <f t="array" aca="1" ref="H557" ca="1">INDIRECT("Filmes!H"&amp;(MATCH(A557,Filmes!$A$2:$A$226,0)+1))</f>
        <v>1860250281</v>
      </c>
      <c r="I557" cm="1">
        <f t="array" aca="1" ref="I557" ca="1">INDIRECT("Filmes!I"&amp;(MATCH(A557,Filmes!$A$2:$A$226,0)+1))</f>
        <v>5.0440223499999997</v>
      </c>
    </row>
    <row r="558" spans="1:14" x14ac:dyDescent="0.3">
      <c r="A558" s="20" t="s">
        <v>214</v>
      </c>
      <c r="B558" cm="1">
        <f t="array" aca="1" ref="B558" ca="1">INDIRECT("Filmes!B"&amp;(MATCH(A558,Filmes!$A$2:$A$226,0)+1))</f>
        <v>2023</v>
      </c>
      <c r="C558" t="str" cm="1">
        <f t="array" aca="1" ref="C558" ca="1">INDIRECT("Filmes!C"&amp;(MATCH(A558,Filmes!$A$2:$A$226,0)+1))</f>
        <v>14</v>
      </c>
      <c r="D558" cm="1">
        <f t="array" aca="1" ref="D558" ca="1">INDIRECT("Filmes!D"&amp;(MATCH(A558,Filmes!$A$2:$A$226,0)+1))</f>
        <v>0.68</v>
      </c>
      <c r="E558" cm="1">
        <f t="array" aca="1" ref="E558" ca="1">INDIRECT("Filmes!E"&amp;(MATCH(A558,Filmes!$A$2:$A$226,0)+1))</f>
        <v>0.7350000000000001</v>
      </c>
      <c r="F558" cm="1">
        <f t="array" aca="1" ref="F558" ca="1">INDIRECT("Filmes!F"&amp;(MATCH(A558,Filmes!$A$2:$A$226,0)+1))</f>
        <v>104000000</v>
      </c>
      <c r="G558" cm="1">
        <f t="array" aca="1" ref="G558" ca="1">INDIRECT("Filmes!G"&amp;(MATCH(A558,Filmes!$A$2:$A$226,0)+1))</f>
        <v>130788072</v>
      </c>
      <c r="H558" cm="1">
        <f t="array" aca="1" ref="H558" ca="1">INDIRECT("Filmes!H"&amp;(MATCH(A558,Filmes!$A$2:$A$226,0)+1))</f>
        <v>26788072</v>
      </c>
      <c r="I558" cm="1">
        <f t="array" aca="1" ref="I558" ca="1">INDIRECT("Filmes!I"&amp;(MATCH(A558,Filmes!$A$2:$A$226,0)+1))</f>
        <v>1.2575776153846154</v>
      </c>
    </row>
    <row r="559" spans="1:14" x14ac:dyDescent="0.3">
      <c r="A559" s="21" t="s">
        <v>64</v>
      </c>
      <c r="B559" cm="1">
        <f t="array" aca="1" ref="B559" ca="1">INDIRECT("Filmes!B"&amp;(MATCH(A559,Filmes!$A$2:$A$226,0)+1))</f>
        <v>2019</v>
      </c>
      <c r="C559" t="str" cm="1">
        <f t="array" aca="1" ref="C559" ca="1">INDIRECT("Filmes!C"&amp;(MATCH(A559,Filmes!$A$2:$A$226,0)+1))</f>
        <v>12</v>
      </c>
      <c r="D559" cm="1">
        <f t="array" aca="1" ref="D559" ca="1">INDIRECT("Filmes!D"&amp;(MATCH(A559,Filmes!$A$2:$A$226,0)+1))</f>
        <v>0.68</v>
      </c>
      <c r="E559" cm="1">
        <f t="array" aca="1" ref="E559" ca="1">INDIRECT("Filmes!E"&amp;(MATCH(A559,Filmes!$A$2:$A$226,0)+1))</f>
        <v>0.8</v>
      </c>
      <c r="F559" cm="1">
        <f t="array" aca="1" ref="F559" ca="1">INDIRECT("Filmes!F"&amp;(MATCH(A559,Filmes!$A$2:$A$226,0)+1))</f>
        <v>152000000</v>
      </c>
      <c r="G559" cm="1">
        <f t="array" aca="1" ref="G559" ca="1">INDIRECT("Filmes!G"&amp;(MATCH(A559,Filmes!$A$2:$A$226,0)+1))</f>
        <v>1131416446</v>
      </c>
      <c r="H559" cm="1">
        <f t="array" aca="1" ref="H559" ca="1">INDIRECT("Filmes!H"&amp;(MATCH(A559,Filmes!$A$2:$A$226,0)+1))</f>
        <v>979416446</v>
      </c>
      <c r="I559" cm="1">
        <f t="array" aca="1" ref="I559" ca="1">INDIRECT("Filmes!I"&amp;(MATCH(A559,Filmes!$A$2:$A$226,0)+1))</f>
        <v>7.4435292500000001</v>
      </c>
    </row>
    <row r="560" spans="1:14" x14ac:dyDescent="0.3">
      <c r="A560" s="20" t="s">
        <v>239</v>
      </c>
      <c r="B560" cm="1">
        <f t="array" aca="1" ref="B560" ca="1">INDIRECT("Filmes!B"&amp;(MATCH(A560,Filmes!$A$2:$A$226,0)+1))</f>
        <v>2015</v>
      </c>
      <c r="C560" t="str" cm="1">
        <f t="array" aca="1" ref="C560" ca="1">INDIRECT("Filmes!C"&amp;(MATCH(A560,Filmes!$A$2:$A$226,0)+1))</f>
        <v>16</v>
      </c>
      <c r="D560" cm="1">
        <f t="array" aca="1" ref="D560" ca="1">INDIRECT("Filmes!D"&amp;(MATCH(A560,Filmes!$A$2:$A$226,0)+1))</f>
        <v>0.68</v>
      </c>
      <c r="E560" cm="1">
        <f t="array" aca="1" ref="E560" ca="1">INDIRECT("Filmes!E"&amp;(MATCH(A560,Filmes!$A$2:$A$226,0)+1))</f>
        <v>0.81111111111111123</v>
      </c>
      <c r="F560" cm="1">
        <f t="array" aca="1" ref="F560" ca="1">INDIRECT("Filmes!F"&amp;(MATCH(A560,Filmes!$A$2:$A$226,0)+1))</f>
        <v>49000000</v>
      </c>
      <c r="G560" cm="1">
        <f t="array" aca="1" ref="G560" ca="1">INDIRECT("Filmes!G"&amp;(MATCH(A560,Filmes!$A$2:$A$226,0)+1))</f>
        <v>104399548</v>
      </c>
      <c r="H560" cm="1">
        <f t="array" aca="1" ref="H560" ca="1">INDIRECT("Filmes!H"&amp;(MATCH(A560,Filmes!$A$2:$A$226,0)+1))</f>
        <v>55399548</v>
      </c>
      <c r="I560" cm="1">
        <f t="array" aca="1" ref="I560" ca="1">INDIRECT("Filmes!I"&amp;(MATCH(A560,Filmes!$A$2:$A$226,0)+1))</f>
        <v>2.1306030204081634</v>
      </c>
    </row>
    <row r="561" spans="1:9" x14ac:dyDescent="0.3">
      <c r="A561" s="21" t="s">
        <v>120</v>
      </c>
      <c r="B561" cm="1">
        <f t="array" aca="1" ref="B561" ca="1">INDIRECT("Filmes!B"&amp;(MATCH(A561,Filmes!$A$2:$A$226,0)+1))</f>
        <v>1998</v>
      </c>
      <c r="C561" t="str" cm="1">
        <f t="array" aca="1" ref="C561" ca="1">INDIRECT("Filmes!C"&amp;(MATCH(A561,Filmes!$A$2:$A$226,0)+1))</f>
        <v>14</v>
      </c>
      <c r="D561" cm="1">
        <f t="array" aca="1" ref="D561" ca="1">INDIRECT("Filmes!D"&amp;(MATCH(A561,Filmes!$A$2:$A$226,0)+1))</f>
        <v>0.73</v>
      </c>
      <c r="E561" cm="1">
        <f t="array" aca="1" ref="E561" ca="1">INDIRECT("Filmes!E"&amp;(MATCH(A561,Filmes!$A$2:$A$226,0)+1))</f>
        <v>0.71111111111111114</v>
      </c>
      <c r="F561" cm="1">
        <f t="array" aca="1" ref="F561" ca="1">INDIRECT("Filmes!F"&amp;(MATCH(A561,Filmes!$A$2:$A$226,0)+1))</f>
        <v>27000000</v>
      </c>
      <c r="G561" cm="1">
        <f t="array" aca="1" ref="G561" ca="1">INDIRECT("Filmes!G"&amp;(MATCH(A561,Filmes!$A$2:$A$226,0)+1))</f>
        <v>27200000</v>
      </c>
      <c r="H561" cm="1">
        <f t="array" aca="1" ref="H561" ca="1">INDIRECT("Filmes!H"&amp;(MATCH(A561,Filmes!$A$2:$A$226,0)+1))</f>
        <v>200000</v>
      </c>
      <c r="I561" cm="1">
        <f t="array" aca="1" ref="I561" ca="1">INDIRECT("Filmes!I"&amp;(MATCH(A561,Filmes!$A$2:$A$226,0)+1))</f>
        <v>1.0074074074074073</v>
      </c>
    </row>
    <row r="562" spans="1:9" x14ac:dyDescent="0.3">
      <c r="A562" s="20" t="s">
        <v>35</v>
      </c>
      <c r="B562" cm="1">
        <f t="array" aca="1" ref="B562" ca="1">INDIRECT("Filmes!B"&amp;(MATCH(A562,Filmes!$A$2:$A$226,0)+1))</f>
        <v>2024</v>
      </c>
      <c r="C562" t="str" cm="1">
        <f t="array" aca="1" ref="C562" ca="1">INDIRECT("Filmes!C"&amp;(MATCH(A562,Filmes!$A$2:$A$226,0)+1))</f>
        <v>18</v>
      </c>
      <c r="D562" cm="1">
        <f t="array" aca="1" ref="D562" ca="1">INDIRECT("Filmes!D"&amp;(MATCH(A562,Filmes!$A$2:$A$226,0)+1))</f>
        <v>0.69</v>
      </c>
      <c r="E562" cm="1">
        <f t="array" aca="1" ref="E562" ca="1">INDIRECT("Filmes!E"&amp;(MATCH(A562,Filmes!$A$2:$A$226,0)+1))</f>
        <v>0.72500000000000009</v>
      </c>
      <c r="F562" cm="1">
        <f t="array" aca="1" ref="F562" ca="1">INDIRECT("Filmes!F"&amp;(MATCH(A562,Filmes!$A$2:$A$226,0)+1))</f>
        <v>18000000</v>
      </c>
      <c r="G562" cm="1">
        <f t="array" aca="1" ref="G562" ca="1">INDIRECT("Filmes!G"&amp;(MATCH(A562,Filmes!$A$2:$A$226,0)+1))</f>
        <v>3139717</v>
      </c>
      <c r="H562" cm="1">
        <f t="array" aca="1" ref="H562" ca="1">INDIRECT("Filmes!H"&amp;(MATCH(A562,Filmes!$A$2:$A$226,0)+1))</f>
        <v>-14860283</v>
      </c>
      <c r="I562" cm="1">
        <f t="array" aca="1" ref="I562" ca="1">INDIRECT("Filmes!I"&amp;(MATCH(A562,Filmes!$A$2:$A$226,0)+1))</f>
        <v>0.17442872222222222</v>
      </c>
    </row>
    <row r="563" spans="1:9" x14ac:dyDescent="0.3">
      <c r="A563" s="21" t="s">
        <v>47</v>
      </c>
      <c r="B563" cm="1">
        <f t="array" aca="1" ref="B563" ca="1">INDIRECT("Filmes!B"&amp;(MATCH(A563,Filmes!$A$2:$A$226,0)+1))</f>
        <v>2021</v>
      </c>
      <c r="C563" t="str" cm="1">
        <f t="array" aca="1" ref="C563" ca="1">INDIRECT("Filmes!C"&amp;(MATCH(A563,Filmes!$A$2:$A$226,0)+1))</f>
        <v>14</v>
      </c>
      <c r="D563" cm="1">
        <f t="array" aca="1" ref="D563" ca="1">INDIRECT("Filmes!D"&amp;(MATCH(A563,Filmes!$A$2:$A$226,0)+1))</f>
        <v>0.78</v>
      </c>
      <c r="E563" cm="1">
        <f t="array" aca="1" ref="E563" ca="1">INDIRECT("Filmes!E"&amp;(MATCH(A563,Filmes!$A$2:$A$226,0)+1))</f>
        <v>0.86666666666666681</v>
      </c>
      <c r="F563" cm="1">
        <f t="array" aca="1" ref="F563" ca="1">INDIRECT("Filmes!F"&amp;(MATCH(A563,Filmes!$A$2:$A$226,0)+1))</f>
        <v>165000000</v>
      </c>
      <c r="G563" cm="1">
        <f t="array" aca="1" ref="G563" ca="1">INDIRECT("Filmes!G"&amp;(MATCH(A563,Filmes!$A$2:$A$226,0)+1))</f>
        <v>407573628</v>
      </c>
      <c r="H563" cm="1">
        <f t="array" aca="1" ref="H563" ca="1">INDIRECT("Filmes!H"&amp;(MATCH(A563,Filmes!$A$2:$A$226,0)+1))</f>
        <v>242573628</v>
      </c>
      <c r="I563" cm="1">
        <f t="array" aca="1" ref="I563" ca="1">INDIRECT("Filmes!I"&amp;(MATCH(A563,Filmes!$A$2:$A$226,0)+1))</f>
        <v>2.4701431999999999</v>
      </c>
    </row>
    <row r="564" spans="1:9" x14ac:dyDescent="0.3">
      <c r="A564" s="20" t="s">
        <v>21</v>
      </c>
      <c r="B564" cm="1">
        <f t="array" aca="1" ref="B564" ca="1">INDIRECT("Filmes!B"&amp;(MATCH(A564,Filmes!$A$2:$A$226,0)+1))</f>
        <v>2024</v>
      </c>
      <c r="C564" t="str" cm="1">
        <f t="array" aca="1" ref="C564" ca="1">INDIRECT("Filmes!C"&amp;(MATCH(A564,Filmes!$A$2:$A$226,0)+1))</f>
        <v>14</v>
      </c>
      <c r="D564" cm="1">
        <f t="array" aca="1" ref="D564" ca="1">INDIRECT("Filmes!D"&amp;(MATCH(A564,Filmes!$A$2:$A$226,0)+1))</f>
        <v>0.82</v>
      </c>
      <c r="E564" cm="1">
        <f t="array" aca="1" ref="E564" ca="1">INDIRECT("Filmes!E"&amp;(MATCH(A564,Filmes!$A$2:$A$226,0)+1))</f>
        <v>0.79999999999999993</v>
      </c>
      <c r="F564" cm="1">
        <f t="array" aca="1" ref="F564" ca="1">INDIRECT("Filmes!F"&amp;(MATCH(A564,Filmes!$A$2:$A$226,0)+1))</f>
        <v>190000000</v>
      </c>
      <c r="G564" cm="1">
        <f t="array" aca="1" ref="G564" ca="1">INDIRECT("Filmes!G"&amp;(MATCH(A564,Filmes!$A$2:$A$226,0)+1))</f>
        <v>711844359</v>
      </c>
      <c r="H564" cm="1">
        <f t="array" aca="1" ref="H564" ca="1">INDIRECT("Filmes!H"&amp;(MATCH(A564,Filmes!$A$2:$A$226,0)+1))</f>
        <v>521844359</v>
      </c>
      <c r="I564" cm="1">
        <f t="array" aca="1" ref="I564" ca="1">INDIRECT("Filmes!I"&amp;(MATCH(A564,Filmes!$A$2:$A$226,0)+1))</f>
        <v>3.746549257894737</v>
      </c>
    </row>
    <row r="565" spans="1:9" x14ac:dyDescent="0.3">
      <c r="A565" s="21" t="s">
        <v>195</v>
      </c>
      <c r="B565" cm="1">
        <f t="array" aca="1" ref="B565" ca="1">INDIRECT("Filmes!B"&amp;(MATCH(A565,Filmes!$A$2:$A$226,0)+1))</f>
        <v>1976</v>
      </c>
      <c r="C565" t="str" cm="1">
        <f t="array" aca="1" ref="C565" ca="1">INDIRECT("Filmes!C"&amp;(MATCH(A565,Filmes!$A$2:$A$226,0)+1))</f>
        <v>PG</v>
      </c>
      <c r="D565" cm="1">
        <f t="array" aca="1" ref="D565" ca="1">INDIRECT("Filmes!D"&amp;(MATCH(A565,Filmes!$A$2:$A$226,0)+1))</f>
        <v>0.66</v>
      </c>
      <c r="E565" cm="1">
        <f t="array" aca="1" ref="E565" ca="1">INDIRECT("Filmes!E"&amp;(MATCH(A565,Filmes!$A$2:$A$226,0)+1))</f>
        <v>0.72</v>
      </c>
      <c r="F565" cm="1">
        <f t="array" aca="1" ref="F565" ca="1">INDIRECT("Filmes!F"&amp;(MATCH(A565,Filmes!$A$2:$A$226,0)+1))</f>
        <v>9000000</v>
      </c>
      <c r="G565" cm="1">
        <f t="array" aca="1" ref="G565" ca="1">INDIRECT("Filmes!G"&amp;(MATCH(A565,Filmes!$A$2:$A$226,0)+1))</f>
        <v>25000000</v>
      </c>
      <c r="H565" cm="1">
        <f t="array" aca="1" ref="H565" ca="1">INDIRECT("Filmes!H"&amp;(MATCH(A565,Filmes!$A$2:$A$226,0)+1))</f>
        <v>16000000</v>
      </c>
      <c r="I565" cm="1">
        <f t="array" aca="1" ref="I565" ca="1">INDIRECT("Filmes!I"&amp;(MATCH(A565,Filmes!$A$2:$A$226,0)+1))</f>
        <v>2.7777777777777777</v>
      </c>
    </row>
    <row r="566" spans="1:9" x14ac:dyDescent="0.3">
      <c r="A566" s="20" t="s">
        <v>22</v>
      </c>
      <c r="B566" cm="1">
        <f t="array" aca="1" ref="B566" ca="1">INDIRECT("Filmes!B"&amp;(MATCH(A566,Filmes!$A$2:$A$226,0)+1))</f>
        <v>2024</v>
      </c>
      <c r="C566" t="str" cm="1">
        <f t="array" aca="1" ref="C566" ca="1">INDIRECT("Filmes!C"&amp;(MATCH(A566,Filmes!$A$2:$A$226,0)+1))</f>
        <v>16</v>
      </c>
      <c r="D566" cm="1">
        <f t="array" aca="1" ref="D566" ca="1">INDIRECT("Filmes!D"&amp;(MATCH(A566,Filmes!$A$2:$A$226,0)+1))</f>
        <v>0.76</v>
      </c>
      <c r="E566" cm="1">
        <f t="array" aca="1" ref="E566" ca="1">INDIRECT("Filmes!E"&amp;(MATCH(A566,Filmes!$A$2:$A$226,0)+1))</f>
        <v>0.74285714285714288</v>
      </c>
      <c r="F566" cm="1">
        <f t="array" aca="1" ref="F566" ca="1">INDIRECT("Filmes!F"&amp;(MATCH(A566,Filmes!$A$2:$A$226,0)+1))</f>
        <v>168000000</v>
      </c>
      <c r="G566" cm="1">
        <f t="array" aca="1" ref="G566" ca="1">INDIRECT("Filmes!G"&amp;(MATCH(A566,Filmes!$A$2:$A$226,0)+1))</f>
        <v>160620267</v>
      </c>
      <c r="H566" cm="1">
        <f t="array" aca="1" ref="H566" ca="1">INDIRECT("Filmes!H"&amp;(MATCH(A566,Filmes!$A$2:$A$226,0)+1))</f>
        <v>-7379733</v>
      </c>
      <c r="I566" cm="1">
        <f t="array" aca="1" ref="I566" ca="1">INDIRECT("Filmes!I"&amp;(MATCH(A566,Filmes!$A$2:$A$226,0)+1))</f>
        <v>0.95607301785714283</v>
      </c>
    </row>
    <row r="567" spans="1:9" x14ac:dyDescent="0.3">
      <c r="A567" s="21" t="s">
        <v>14</v>
      </c>
      <c r="B567" cm="1">
        <f t="array" aca="1" ref="B567" ca="1">INDIRECT("Filmes!B"&amp;(MATCH(A567,Filmes!$A$2:$A$226,0)+1))</f>
        <v>2024</v>
      </c>
      <c r="C567" t="str" cm="1">
        <f t="array" aca="1" ref="C567" ca="1">INDIRECT("Filmes!C"&amp;(MATCH(A567,Filmes!$A$2:$A$226,0)+1))</f>
        <v>PG-13</v>
      </c>
      <c r="D567" cm="1">
        <f t="array" aca="1" ref="D567" ca="1">INDIRECT("Filmes!D"&amp;(MATCH(A567,Filmes!$A$2:$A$226,0)+1))</f>
        <v>0.72</v>
      </c>
      <c r="E567" cm="1">
        <f t="array" aca="1" ref="E567" ca="1">INDIRECT("Filmes!E"&amp;(MATCH(A567,Filmes!$A$2:$A$226,0)+1))</f>
        <v>0.83333333333333337</v>
      </c>
      <c r="F567" cm="1">
        <f t="array" aca="1" ref="F567" ca="1">INDIRECT("Filmes!F"&amp;(MATCH(A567,Filmes!$A$2:$A$226,0)+1))</f>
        <v>150000000</v>
      </c>
      <c r="G567" cm="1">
        <f t="array" aca="1" ref="G567" ca="1">INDIRECT("Filmes!G"&amp;(MATCH(A567,Filmes!$A$2:$A$226,0)+1))</f>
        <v>567156493</v>
      </c>
      <c r="H567" cm="1">
        <f t="array" aca="1" ref="H567" ca="1">INDIRECT("Filmes!H"&amp;(MATCH(A567,Filmes!$A$2:$A$226,0)+1))</f>
        <v>417156493</v>
      </c>
      <c r="I567" cm="1">
        <f t="array" aca="1" ref="I567" ca="1">INDIRECT("Filmes!I"&amp;(MATCH(A567,Filmes!$A$2:$A$226,0)+1))</f>
        <v>3.7810432866666668</v>
      </c>
    </row>
    <row r="568" spans="1:9" x14ac:dyDescent="0.3">
      <c r="A568" s="20" t="s">
        <v>28</v>
      </c>
      <c r="B568" cm="1">
        <f t="array" aca="1" ref="B568" ca="1">INDIRECT("Filmes!B"&amp;(MATCH(A568,Filmes!$A$2:$A$226,0)+1))</f>
        <v>2023</v>
      </c>
      <c r="C568" t="str" cm="1">
        <f t="array" aca="1" ref="C568" ca="1">INDIRECT("Filmes!C"&amp;(MATCH(A568,Filmes!$A$2:$A$226,0)+1))</f>
        <v>12</v>
      </c>
      <c r="D568" cm="1">
        <f t="array" aca="1" ref="D568" ca="1">INDIRECT("Filmes!D"&amp;(MATCH(A568,Filmes!$A$2:$A$226,0)+1))</f>
        <v>0.76</v>
      </c>
      <c r="E568" cm="1">
        <f t="array" aca="1" ref="E568" ca="1">INDIRECT("Filmes!E"&amp;(MATCH(A568,Filmes!$A$2:$A$226,0)+1))</f>
        <v>0.8</v>
      </c>
      <c r="F568" cm="1">
        <f t="array" aca="1" ref="F568" ca="1">INDIRECT("Filmes!F"&amp;(MATCH(A568,Filmes!$A$2:$A$226,0)+1))</f>
        <v>15000000</v>
      </c>
      <c r="G568" cm="1">
        <f t="array" aca="1" ref="G568" ca="1">INDIRECT("Filmes!G"&amp;(MATCH(A568,Filmes!$A$2:$A$226,0)+1))</f>
        <v>115857413</v>
      </c>
      <c r="H568" cm="1">
        <f t="array" aca="1" ref="H568" ca="1">INDIRECT("Filmes!H"&amp;(MATCH(A568,Filmes!$A$2:$A$226,0)+1))</f>
        <v>100857413</v>
      </c>
      <c r="I568" cm="1">
        <f t="array" aca="1" ref="I568" ca="1">INDIRECT("Filmes!I"&amp;(MATCH(A568,Filmes!$A$2:$A$226,0)+1))</f>
        <v>7.7238275333333331</v>
      </c>
    </row>
    <row r="569" spans="1:9" x14ac:dyDescent="0.3">
      <c r="A569" s="21" t="s">
        <v>98</v>
      </c>
      <c r="B569" cm="1">
        <f t="array" aca="1" ref="B569" ca="1">INDIRECT("Filmes!B"&amp;(MATCH(A569,Filmes!$A$2:$A$226,0)+1))</f>
        <v>2013</v>
      </c>
      <c r="C569" t="str" cm="1">
        <f t="array" aca="1" ref="C569" ca="1">INDIRECT("Filmes!C"&amp;(MATCH(A569,Filmes!$A$2:$A$226,0)+1))</f>
        <v>12</v>
      </c>
      <c r="D569" cm="1">
        <f t="array" aca="1" ref="D569" ca="1">INDIRECT("Filmes!D"&amp;(MATCH(A569,Filmes!$A$2:$A$226,0)+1))</f>
        <v>0.72</v>
      </c>
      <c r="E569" cm="1">
        <f t="array" aca="1" ref="E569" ca="1">INDIRECT("Filmes!E"&amp;(MATCH(A569,Filmes!$A$2:$A$226,0)+1))</f>
        <v>0.87999999999999989</v>
      </c>
      <c r="F569" cm="1">
        <f t="array" aca="1" ref="F569" ca="1">INDIRECT("Filmes!F"&amp;(MATCH(A569,Filmes!$A$2:$A$226,0)+1))</f>
        <v>105000000</v>
      </c>
      <c r="G569" cm="1">
        <f t="array" aca="1" ref="G569" ca="1">INDIRECT("Filmes!G"&amp;(MATCH(A569,Filmes!$A$2:$A$226,0)+1))</f>
        <v>723192705</v>
      </c>
      <c r="H569" cm="1">
        <f t="array" aca="1" ref="H569" ca="1">INDIRECT("Filmes!H"&amp;(MATCH(A569,Filmes!$A$2:$A$226,0)+1))</f>
        <v>618192705</v>
      </c>
      <c r="I569" cm="1">
        <f t="array" aca="1" ref="I569" ca="1">INDIRECT("Filmes!I"&amp;(MATCH(A569,Filmes!$A$2:$A$226,0)+1))</f>
        <v>6.887549571428571</v>
      </c>
    </row>
    <row r="570" spans="1:9" x14ac:dyDescent="0.3">
      <c r="A570" s="20" t="s">
        <v>234</v>
      </c>
      <c r="B570" cm="1">
        <f t="array" aca="1" ref="B570" ca="1">INDIRECT("Filmes!B"&amp;(MATCH(A570,Filmes!$A$2:$A$226,0)+1))</f>
        <v>2017</v>
      </c>
      <c r="C570" t="str" cm="1">
        <f t="array" aca="1" ref="C570" ca="1">INDIRECT("Filmes!C"&amp;(MATCH(A570,Filmes!$A$2:$A$226,0)+1))</f>
        <v>12</v>
      </c>
      <c r="D570" cm="1">
        <f t="array" aca="1" ref="D570" ca="1">INDIRECT("Filmes!D"&amp;(MATCH(A570,Filmes!$A$2:$A$226,0)+1))</f>
        <v>0.76</v>
      </c>
      <c r="E570" cm="1">
        <f t="array" aca="1" ref="E570" ca="1">INDIRECT("Filmes!E"&amp;(MATCH(A570,Filmes!$A$2:$A$226,0)+1))</f>
        <v>0.8</v>
      </c>
      <c r="F570" cm="1">
        <f t="array" aca="1" ref="F570" ca="1">INDIRECT("Filmes!F"&amp;(MATCH(A570,Filmes!$A$2:$A$226,0)+1))</f>
        <v>200000000</v>
      </c>
      <c r="G570" cm="1">
        <f t="array" aca="1" ref="G570" ca="1">INDIRECT("Filmes!G"&amp;(MATCH(A570,Filmes!$A$2:$A$226,0)+1))</f>
        <v>863756051</v>
      </c>
      <c r="H570" cm="1">
        <f t="array" aca="1" ref="H570" ca="1">INDIRECT("Filmes!H"&amp;(MATCH(A570,Filmes!$A$2:$A$226,0)+1))</f>
        <v>663756051</v>
      </c>
      <c r="I570" cm="1">
        <f t="array" aca="1" ref="I570" ca="1">INDIRECT("Filmes!I"&amp;(MATCH(A570,Filmes!$A$2:$A$226,0)+1))</f>
        <v>4.3187802550000001</v>
      </c>
    </row>
    <row r="571" spans="1:9" x14ac:dyDescent="0.3">
      <c r="A571" s="21" t="s">
        <v>179</v>
      </c>
      <c r="B571" cm="1">
        <f t="array" aca="1" ref="B571" ca="1">INDIRECT("Filmes!B"&amp;(MATCH(A571,Filmes!$A$2:$A$226,0)+1))</f>
        <v>2023</v>
      </c>
      <c r="C571" t="str" cm="1">
        <f t="array" aca="1" ref="C571" ca="1">INDIRECT("Filmes!C"&amp;(MATCH(A571,Filmes!$A$2:$A$226,0)+1))</f>
        <v>14</v>
      </c>
      <c r="D571" cm="1">
        <f t="array" aca="1" ref="D571" ca="1">INDIRECT("Filmes!D"&amp;(MATCH(A571,Filmes!$A$2:$A$226,0)+1))</f>
        <v>0.8</v>
      </c>
      <c r="E571" cm="1">
        <f t="array" aca="1" ref="E571" ca="1">INDIRECT("Filmes!E"&amp;(MATCH(A571,Filmes!$A$2:$A$226,0)+1))</f>
        <v>0.78</v>
      </c>
      <c r="F571" cm="1">
        <f t="array" aca="1" ref="F571" ca="1">INDIRECT("Filmes!F"&amp;(MATCH(A571,Filmes!$A$2:$A$226,0)+1))</f>
        <v>250000000</v>
      </c>
      <c r="G571" cm="1">
        <f t="array" aca="1" ref="G571" ca="1">INDIRECT("Filmes!G"&amp;(MATCH(A571,Filmes!$A$2:$A$226,0)+1))</f>
        <v>845600000</v>
      </c>
      <c r="H571" cm="1">
        <f t="array" aca="1" ref="H571" ca="1">INDIRECT("Filmes!H"&amp;(MATCH(A571,Filmes!$A$2:$A$226,0)+1))</f>
        <v>595600000</v>
      </c>
      <c r="I571" cm="1">
        <f t="array" aca="1" ref="I571" ca="1">INDIRECT("Filmes!I"&amp;(MATCH(A571,Filmes!$A$2:$A$226,0)+1))</f>
        <v>3.3824000000000001</v>
      </c>
    </row>
    <row r="572" spans="1:9" x14ac:dyDescent="0.3">
      <c r="A572" s="20" t="s">
        <v>82</v>
      </c>
      <c r="B572" cm="1">
        <f t="array" aca="1" ref="B572" ca="1">INDIRECT("Filmes!B"&amp;(MATCH(A572,Filmes!$A$2:$A$226,0)+1))</f>
        <v>1977</v>
      </c>
      <c r="C572" t="str" cm="1">
        <f t="array" aca="1" ref="C572" ca="1">INDIRECT("Filmes!C"&amp;(MATCH(A572,Filmes!$A$2:$A$226,0)+1))</f>
        <v>10</v>
      </c>
      <c r="D572" cm="1">
        <f t="array" aca="1" ref="D572" ca="1">INDIRECT("Filmes!D"&amp;(MATCH(A572,Filmes!$A$2:$A$226,0)+1))</f>
        <v>0.82</v>
      </c>
      <c r="E572" cm="1">
        <f t="array" aca="1" ref="E572" ca="1">INDIRECT("Filmes!E"&amp;(MATCH(A572,Filmes!$A$2:$A$226,0)+1))</f>
        <v>0.76250000000000007</v>
      </c>
      <c r="F572" cm="1">
        <f t="array" aca="1" ref="F572" ca="1">INDIRECT("Filmes!F"&amp;(MATCH(A572,Filmes!$A$2:$A$226,0)+1))</f>
        <v>11000000</v>
      </c>
      <c r="G572" cm="1">
        <f t="array" aca="1" ref="G572" ca="1">INDIRECT("Filmes!G"&amp;(MATCH(A572,Filmes!$A$2:$A$226,0)+1))</f>
        <v>775398007</v>
      </c>
      <c r="H572" cm="1">
        <f t="array" aca="1" ref="H572" ca="1">INDIRECT("Filmes!H"&amp;(MATCH(A572,Filmes!$A$2:$A$226,0)+1))</f>
        <v>764398007</v>
      </c>
      <c r="I572" cm="1">
        <f t="array" aca="1" ref="I572" ca="1">INDIRECT("Filmes!I"&amp;(MATCH(A572,Filmes!$A$2:$A$226,0)+1))</f>
        <v>70.490727909090907</v>
      </c>
    </row>
    <row r="573" spans="1:9" x14ac:dyDescent="0.3">
      <c r="A573" s="21" t="s">
        <v>75</v>
      </c>
      <c r="B573" cm="1">
        <f t="array" aca="1" ref="B573" ca="1">INDIRECT("Filmes!B"&amp;(MATCH(A573,Filmes!$A$2:$A$226,0)+1))</f>
        <v>2010</v>
      </c>
      <c r="C573" t="str" cm="1">
        <f t="array" aca="1" ref="C573" ca="1">INDIRECT("Filmes!C"&amp;(MATCH(A573,Filmes!$A$2:$A$226,0)+1))</f>
        <v>12</v>
      </c>
      <c r="D573" cm="1">
        <f t="array" aca="1" ref="D573" ca="1">INDIRECT("Filmes!D"&amp;(MATCH(A573,Filmes!$A$2:$A$226,0)+1))</f>
        <v>0.68</v>
      </c>
      <c r="E573" cm="1">
        <f t="array" aca="1" ref="E573" ca="1">INDIRECT("Filmes!E"&amp;(MATCH(A573,Filmes!$A$2:$A$226,0)+1))</f>
        <v>0.72857142857142854</v>
      </c>
      <c r="F573" cm="1">
        <f t="array" aca="1" ref="F573" ca="1">INDIRECT("Filmes!F"&amp;(MATCH(A573,Filmes!$A$2:$A$226,0)+1))</f>
        <v>200000000</v>
      </c>
      <c r="G573" cm="1">
        <f t="array" aca="1" ref="G573" ca="1">INDIRECT("Filmes!G"&amp;(MATCH(A573,Filmes!$A$2:$A$226,0)+1))</f>
        <v>623933331</v>
      </c>
      <c r="H573" cm="1">
        <f t="array" aca="1" ref="H573" ca="1">INDIRECT("Filmes!H"&amp;(MATCH(A573,Filmes!$A$2:$A$226,0)+1))</f>
        <v>423933331</v>
      </c>
      <c r="I573" cm="1">
        <f t="array" aca="1" ref="I573" ca="1">INDIRECT("Filmes!I"&amp;(MATCH(A573,Filmes!$A$2:$A$226,0)+1))</f>
        <v>3.1196666550000001</v>
      </c>
    </row>
    <row r="574" spans="1:9" x14ac:dyDescent="0.3">
      <c r="A574" s="20" t="s">
        <v>216</v>
      </c>
      <c r="B574" cm="1">
        <f t="array" aca="1" ref="B574" ca="1">INDIRECT("Filmes!B"&amp;(MATCH(A574,Filmes!$A$2:$A$226,0)+1))</f>
        <v>2013</v>
      </c>
      <c r="C574" t="str" cm="1">
        <f t="array" aca="1" ref="C574" ca="1">INDIRECT("Filmes!C"&amp;(MATCH(A574,Filmes!$A$2:$A$226,0)+1))</f>
        <v>12</v>
      </c>
      <c r="D574" cm="1">
        <f t="array" aca="1" ref="D574" ca="1">INDIRECT("Filmes!D"&amp;(MATCH(A574,Filmes!$A$2:$A$226,0)+1))</f>
        <v>0.69</v>
      </c>
      <c r="E574" cm="1">
        <f t="array" aca="1" ref="E574" ca="1">INDIRECT("Filmes!E"&amp;(MATCH(A574,Filmes!$A$2:$A$226,0)+1))</f>
        <v>0.69000000000000006</v>
      </c>
      <c r="F574" cm="1">
        <f t="array" aca="1" ref="F574" ca="1">INDIRECT("Filmes!F"&amp;(MATCH(A574,Filmes!$A$2:$A$226,0)+1))</f>
        <v>200000000</v>
      </c>
      <c r="G574" cm="1">
        <f t="array" aca="1" ref="G574" ca="1">INDIRECT("Filmes!G"&amp;(MATCH(A574,Filmes!$A$2:$A$226,0)+1))</f>
        <v>1215577205</v>
      </c>
      <c r="H574" cm="1">
        <f t="array" aca="1" ref="H574" ca="1">INDIRECT("Filmes!H"&amp;(MATCH(A574,Filmes!$A$2:$A$226,0)+1))</f>
        <v>1015577205</v>
      </c>
      <c r="I574" cm="1">
        <f t="array" aca="1" ref="I574" ca="1">INDIRECT("Filmes!I"&amp;(MATCH(A574,Filmes!$A$2:$A$226,0)+1))</f>
        <v>6.0778860249999997</v>
      </c>
    </row>
    <row r="575" spans="1:9" x14ac:dyDescent="0.3">
      <c r="A575" s="21" t="s">
        <v>84</v>
      </c>
      <c r="B575" cm="1">
        <f t="array" aca="1" ref="B575" ca="1">INDIRECT("Filmes!B"&amp;(MATCH(A575,Filmes!$A$2:$A$226,0)+1))</f>
        <v>2023</v>
      </c>
      <c r="C575" t="str" cm="1">
        <f t="array" aca="1" ref="C575" ca="1">INDIRECT("Filmes!C"&amp;(MATCH(A575,Filmes!$A$2:$A$226,0)+1))</f>
        <v>10</v>
      </c>
      <c r="D575" cm="1">
        <f t="array" aca="1" ref="D575" ca="1">INDIRECT("Filmes!D"&amp;(MATCH(A575,Filmes!$A$2:$A$226,0)+1))</f>
        <v>0.84</v>
      </c>
      <c r="E575" cm="1">
        <f t="array" aca="1" ref="E575" ca="1">INDIRECT("Filmes!E"&amp;(MATCH(A575,Filmes!$A$2:$A$226,0)+1))</f>
        <v>0.69000000000000006</v>
      </c>
      <c r="F575" cm="1">
        <f t="array" aca="1" ref="F575" ca="1">INDIRECT("Filmes!F"&amp;(MATCH(A575,Filmes!$A$2:$A$226,0)+1))</f>
        <v>100000000</v>
      </c>
      <c r="G575" cm="1">
        <f t="array" aca="1" ref="G575" ca="1">INDIRECT("Filmes!G"&amp;(MATCH(A575,Filmes!$A$2:$A$226,0)+1))</f>
        <v>690897910</v>
      </c>
      <c r="H575" cm="1">
        <f t="array" aca="1" ref="H575" ca="1">INDIRECT("Filmes!H"&amp;(MATCH(A575,Filmes!$A$2:$A$226,0)+1))</f>
        <v>590897910</v>
      </c>
      <c r="I575" cm="1">
        <f t="array" aca="1" ref="I575" ca="1">INDIRECT("Filmes!I"&amp;(MATCH(A575,Filmes!$A$2:$A$226,0)+1))</f>
        <v>6.9089790999999998</v>
      </c>
    </row>
    <row r="576" spans="1:9" x14ac:dyDescent="0.3">
      <c r="A576" s="20" t="s">
        <v>137</v>
      </c>
      <c r="B576" cm="1">
        <f t="array" aca="1" ref="B576" ca="1">INDIRECT("Filmes!B"&amp;(MATCH(A576,Filmes!$A$2:$A$226,0)+1))</f>
        <v>2017</v>
      </c>
      <c r="C576" t="str" cm="1">
        <f t="array" aca="1" ref="C576" ca="1">INDIRECT("Filmes!C"&amp;(MATCH(A576,Filmes!$A$2:$A$226,0)+1))</f>
        <v>12</v>
      </c>
      <c r="D576" cm="1">
        <f t="array" aca="1" ref="D576" ca="1">INDIRECT("Filmes!D"&amp;(MATCH(A576,Filmes!$A$2:$A$226,0)+1))</f>
        <v>0.73</v>
      </c>
      <c r="E576" cm="1">
        <f t="array" aca="1" ref="E576" ca="1">INDIRECT("Filmes!E"&amp;(MATCH(A576,Filmes!$A$2:$A$226,0)+1))</f>
        <v>0.81500000000000006</v>
      </c>
      <c r="F576" cm="1">
        <f t="array" aca="1" ref="F576" ca="1">INDIRECT("Filmes!F"&amp;(MATCH(A576,Filmes!$A$2:$A$226,0)+1))</f>
        <v>175000000</v>
      </c>
      <c r="G576" cm="1">
        <f t="array" aca="1" ref="G576" ca="1">INDIRECT("Filmes!G"&amp;(MATCH(A576,Filmes!$A$2:$A$226,0)+1))</f>
        <v>880166924</v>
      </c>
      <c r="H576" cm="1">
        <f t="array" aca="1" ref="H576" ca="1">INDIRECT("Filmes!H"&amp;(MATCH(A576,Filmes!$A$2:$A$226,0)+1))</f>
        <v>705166924</v>
      </c>
      <c r="I576" cm="1">
        <f t="array" aca="1" ref="I576" ca="1">INDIRECT("Filmes!I"&amp;(MATCH(A576,Filmes!$A$2:$A$226,0)+1))</f>
        <v>5.0295252799999997</v>
      </c>
    </row>
    <row r="577" spans="1:9" x14ac:dyDescent="0.3">
      <c r="A577" s="21" t="s">
        <v>89</v>
      </c>
      <c r="B577" cm="1">
        <f t="array" aca="1" ref="B577" ca="1">INDIRECT("Filmes!B"&amp;(MATCH(A577,Filmes!$A$2:$A$226,0)+1))</f>
        <v>2021</v>
      </c>
      <c r="C577" t="str" cm="1">
        <f t="array" aca="1" ref="C577" ca="1">INDIRECT("Filmes!C"&amp;(MATCH(A577,Filmes!$A$2:$A$226,0)+1))</f>
        <v>12</v>
      </c>
      <c r="D577" cm="1">
        <f t="array" aca="1" ref="D577" ca="1">INDIRECT("Filmes!D"&amp;(MATCH(A577,Filmes!$A$2:$A$226,0)+1))</f>
        <v>0.8</v>
      </c>
      <c r="E577" cm="1">
        <f t="array" aca="1" ref="E577" ca="1">INDIRECT("Filmes!E"&amp;(MATCH(A577,Filmes!$A$2:$A$226,0)+1))</f>
        <v>0.8</v>
      </c>
      <c r="F577" cm="1">
        <f t="array" aca="1" ref="F577" ca="1">INDIRECT("Filmes!F"&amp;(MATCH(A577,Filmes!$A$2:$A$226,0)+1))</f>
        <v>200000000</v>
      </c>
      <c r="G577" cm="1">
        <f t="array" aca="1" ref="G577" ca="1">INDIRECT("Filmes!G"&amp;(MATCH(A577,Filmes!$A$2:$A$226,0)+1))</f>
        <v>1921847111</v>
      </c>
      <c r="H577" cm="1">
        <f t="array" aca="1" ref="H577" ca="1">INDIRECT("Filmes!H"&amp;(MATCH(A577,Filmes!$A$2:$A$226,0)+1))</f>
        <v>1721847111</v>
      </c>
      <c r="I577" cm="1">
        <f t="array" aca="1" ref="I577" ca="1">INDIRECT("Filmes!I"&amp;(MATCH(A577,Filmes!$A$2:$A$226,0)+1))</f>
        <v>9.6092355549999997</v>
      </c>
    </row>
    <row r="578" spans="1:9" x14ac:dyDescent="0.3">
      <c r="A578" s="20" t="s">
        <v>66</v>
      </c>
      <c r="B578" cm="1">
        <f t="array" aca="1" ref="B578" ca="1">INDIRECT("Filmes!B"&amp;(MATCH(A578,Filmes!$A$2:$A$226,0)+1))</f>
        <v>2014</v>
      </c>
      <c r="C578" t="str" cm="1">
        <f t="array" aca="1" ref="C578" ca="1">INDIRECT("Filmes!C"&amp;(MATCH(A578,Filmes!$A$2:$A$226,0)+1))</f>
        <v>10</v>
      </c>
      <c r="D578" cm="1">
        <f t="array" aca="1" ref="D578" ca="1">INDIRECT("Filmes!D"&amp;(MATCH(A578,Filmes!$A$2:$A$226,0)+1))</f>
        <v>0.84</v>
      </c>
      <c r="E578" cm="1">
        <f t="array" aca="1" ref="E578" ca="1">INDIRECT("Filmes!E"&amp;(MATCH(A578,Filmes!$A$2:$A$226,0)+1))</f>
        <v>0.89999999999999991</v>
      </c>
      <c r="F578" cm="1">
        <f t="array" aca="1" ref="F578" ca="1">INDIRECT("Filmes!F"&amp;(MATCH(A578,Filmes!$A$2:$A$226,0)+1))</f>
        <v>165000000</v>
      </c>
      <c r="G578" cm="1">
        <f t="array" aca="1" ref="G578" ca="1">INDIRECT("Filmes!G"&amp;(MATCH(A578,Filmes!$A$2:$A$226,0)+1))</f>
        <v>701729206</v>
      </c>
      <c r="H578" cm="1">
        <f t="array" aca="1" ref="H578" ca="1">INDIRECT("Filmes!H"&amp;(MATCH(A578,Filmes!$A$2:$A$226,0)+1))</f>
        <v>536729206</v>
      </c>
      <c r="I578" cm="1">
        <f t="array" aca="1" ref="I578" ca="1">INDIRECT("Filmes!I"&amp;(MATCH(A578,Filmes!$A$2:$A$226,0)+1))</f>
        <v>4.252904278787879</v>
      </c>
    </row>
    <row r="579" spans="1:9" x14ac:dyDescent="0.3">
      <c r="A579" s="21" t="s">
        <v>127</v>
      </c>
      <c r="B579" cm="1">
        <f t="array" aca="1" ref="B579" ca="1">INDIRECT("Filmes!B"&amp;(MATCH(A579,Filmes!$A$2:$A$226,0)+1))</f>
        <v>2023</v>
      </c>
      <c r="C579" t="str" cm="1">
        <f t="array" aca="1" ref="C579" ca="1">INDIRECT("Filmes!C"&amp;(MATCH(A579,Filmes!$A$2:$A$226,0)+1))</f>
        <v>14</v>
      </c>
      <c r="D579" cm="1">
        <f t="array" aca="1" ref="D579" ca="1">INDIRECT("Filmes!D"&amp;(MATCH(A579,Filmes!$A$2:$A$226,0)+1))</f>
        <v>0.71</v>
      </c>
      <c r="E579" cm="1">
        <f t="array" aca="1" ref="E579" ca="1">INDIRECT("Filmes!E"&amp;(MATCH(A579,Filmes!$A$2:$A$226,0)+1))</f>
        <v>0.7</v>
      </c>
      <c r="F579" cm="1">
        <f t="array" aca="1" ref="F579" ca="1">INDIRECT("Filmes!F"&amp;(MATCH(A579,Filmes!$A$2:$A$226,0)+1))</f>
        <v>100000000</v>
      </c>
      <c r="G579" cm="1">
        <f t="array" aca="1" ref="G579" ca="1">INDIRECT("Filmes!G"&amp;(MATCH(A579,Filmes!$A$2:$A$226,0)+1))</f>
        <v>337371917</v>
      </c>
      <c r="H579" cm="1">
        <f t="array" aca="1" ref="H579" ca="1">INDIRECT("Filmes!H"&amp;(MATCH(A579,Filmes!$A$2:$A$226,0)+1))</f>
        <v>237371917</v>
      </c>
      <c r="I579" cm="1">
        <f t="array" aca="1" ref="I579" ca="1">INDIRECT("Filmes!I"&amp;(MATCH(A579,Filmes!$A$2:$A$226,0)+1))</f>
        <v>3.3737191700000002</v>
      </c>
    </row>
    <row r="580" spans="1:9" x14ac:dyDescent="0.3">
      <c r="A580" s="20" t="s">
        <v>183</v>
      </c>
      <c r="B580" cm="1">
        <f t="array" aca="1" ref="B580" ca="1">INDIRECT("Filmes!B"&amp;(MATCH(A580,Filmes!$A$2:$A$226,0)+1))</f>
        <v>2022</v>
      </c>
      <c r="C580" t="str" cm="1">
        <f t="array" aca="1" ref="C580" ca="1">INDIRECT("Filmes!C"&amp;(MATCH(A580,Filmes!$A$2:$A$226,0)+1))</f>
        <v>12</v>
      </c>
      <c r="D580" cm="1">
        <f t="array" aca="1" ref="D580" ca="1">INDIRECT("Filmes!D"&amp;(MATCH(A580,Filmes!$A$2:$A$226,0)+1))</f>
        <v>0.67</v>
      </c>
      <c r="E580" cm="1">
        <f t="array" aca="1" ref="E580" ca="1">INDIRECT("Filmes!E"&amp;(MATCH(A580,Filmes!$A$2:$A$226,0)+1))</f>
        <v>0.71000000000000008</v>
      </c>
      <c r="F580" cm="1">
        <f t="array" aca="1" ref="F580" ca="1">INDIRECT("Filmes!F"&amp;(MATCH(A580,Filmes!$A$2:$A$226,0)+1))</f>
        <v>165000000</v>
      </c>
      <c r="G580" cm="1">
        <f t="array" aca="1" ref="G580" ca="1">INDIRECT("Filmes!G"&amp;(MATCH(A580,Filmes!$A$2:$A$226,0)+1))</f>
        <v>1001978080</v>
      </c>
      <c r="H580" cm="1">
        <f t="array" aca="1" ref="H580" ca="1">INDIRECT("Filmes!H"&amp;(MATCH(A580,Filmes!$A$2:$A$226,0)+1))</f>
        <v>836978080</v>
      </c>
      <c r="I580" cm="1">
        <f t="array" aca="1" ref="I580" ca="1">INDIRECT("Filmes!I"&amp;(MATCH(A580,Filmes!$A$2:$A$226,0)+1))</f>
        <v>6.0725944242424239</v>
      </c>
    </row>
    <row r="581" spans="1:9" x14ac:dyDescent="0.3">
      <c r="A581" s="21" t="s">
        <v>204</v>
      </c>
      <c r="B581" cm="1">
        <f t="array" aca="1" ref="B581" ca="1">INDIRECT("Filmes!B"&amp;(MATCH(A581,Filmes!$A$2:$A$226,0)+1))</f>
        <v>2018</v>
      </c>
      <c r="C581" t="str" cm="1">
        <f t="array" aca="1" ref="C581" ca="1">INDIRECT("Filmes!C"&amp;(MATCH(A581,Filmes!$A$2:$A$226,0)+1))</f>
        <v>12</v>
      </c>
      <c r="D581" cm="1">
        <f t="array" aca="1" ref="D581" ca="1">INDIRECT("Filmes!D"&amp;(MATCH(A581,Filmes!$A$2:$A$226,0)+1))</f>
        <v>0.65</v>
      </c>
      <c r="E581" cm="1">
        <f t="array" aca="1" ref="E581" ca="1">INDIRECT("Filmes!E"&amp;(MATCH(A581,Filmes!$A$2:$A$226,0)+1))</f>
        <v>0.6</v>
      </c>
      <c r="F581" cm="1">
        <f t="array" aca="1" ref="F581" ca="1">INDIRECT("Filmes!F"&amp;(MATCH(A581,Filmes!$A$2:$A$226,0)+1))</f>
        <v>170000000</v>
      </c>
      <c r="G581" cm="1">
        <f t="array" aca="1" ref="G581" ca="1">INDIRECT("Filmes!G"&amp;(MATCH(A581,Filmes!$A$2:$A$226,0)+1))</f>
        <v>1310466296</v>
      </c>
      <c r="H581" cm="1">
        <f t="array" aca="1" ref="H581" ca="1">INDIRECT("Filmes!H"&amp;(MATCH(A581,Filmes!$A$2:$A$226,0)+1))</f>
        <v>1140466296</v>
      </c>
      <c r="I581" cm="1">
        <f t="array" aca="1" ref="I581" ca="1">INDIRECT("Filmes!I"&amp;(MATCH(A581,Filmes!$A$2:$A$226,0)+1))</f>
        <v>7.708625270588235</v>
      </c>
    </row>
    <row r="582" spans="1:9" x14ac:dyDescent="0.3">
      <c r="A582" s="20" t="s">
        <v>153</v>
      </c>
      <c r="B582" cm="1">
        <f t="array" aca="1" ref="B582" ca="1">INDIRECT("Filmes!B"&amp;(MATCH(A582,Filmes!$A$2:$A$226,0)+1))</f>
        <v>2017</v>
      </c>
      <c r="C582" t="str" cm="1">
        <f t="array" aca="1" ref="C582" ca="1">INDIRECT("Filmes!C"&amp;(MATCH(A582,Filmes!$A$2:$A$226,0)+1))</f>
        <v>12</v>
      </c>
      <c r="D582" cm="1">
        <f t="array" aca="1" ref="D582" ca="1">INDIRECT("Filmes!D"&amp;(MATCH(A582,Filmes!$A$2:$A$226,0)+1))</f>
        <v>0.61</v>
      </c>
      <c r="E582" cm="1">
        <f t="array" aca="1" ref="E582" ca="1">INDIRECT("Filmes!E"&amp;(MATCH(A582,Filmes!$A$2:$A$226,0)+1))</f>
        <v>0.77</v>
      </c>
      <c r="F582" cm="1">
        <f t="array" aca="1" ref="F582" ca="1">INDIRECT("Filmes!F"&amp;(MATCH(A582,Filmes!$A$2:$A$226,0)+1))</f>
        <v>300000000</v>
      </c>
      <c r="G582" cm="1">
        <f t="array" aca="1" ref="G582" ca="1">INDIRECT("Filmes!G"&amp;(MATCH(A582,Filmes!$A$2:$A$226,0)+1))</f>
        <v>661326987</v>
      </c>
      <c r="H582" cm="1">
        <f t="array" aca="1" ref="H582" ca="1">INDIRECT("Filmes!H"&amp;(MATCH(A582,Filmes!$A$2:$A$226,0)+1))</f>
        <v>361326987</v>
      </c>
      <c r="I582" cm="1">
        <f t="array" aca="1" ref="I582" ca="1">INDIRECT("Filmes!I"&amp;(MATCH(A582,Filmes!$A$2:$A$226,0)+1))</f>
        <v>2.2044232899999998</v>
      </c>
    </row>
    <row r="583" spans="1:9" x14ac:dyDescent="0.3">
      <c r="A583" s="21" t="s">
        <v>69</v>
      </c>
      <c r="B583" cm="1">
        <f t="array" aca="1" ref="B583" ca="1">INDIRECT("Filmes!B"&amp;(MATCH(A583,Filmes!$A$2:$A$226,0)+1))</f>
        <v>2017</v>
      </c>
      <c r="C583" t="str" cm="1">
        <f t="array" aca="1" ref="C583" ca="1">INDIRECT("Filmes!C"&amp;(MATCH(A583,Filmes!$A$2:$A$226,0)+1))</f>
        <v>16</v>
      </c>
      <c r="D583" cm="1">
        <f t="array" aca="1" ref="D583" ca="1">INDIRECT("Filmes!D"&amp;(MATCH(A583,Filmes!$A$2:$A$226,0)+1))</f>
        <v>0.78</v>
      </c>
      <c r="E583" cm="1">
        <f t="array" aca="1" ref="E583" ca="1">INDIRECT("Filmes!E"&amp;(MATCH(A583,Filmes!$A$2:$A$226,0)+1))</f>
        <v>0.8</v>
      </c>
      <c r="F583" cm="1">
        <f t="array" aca="1" ref="F583" ca="1">INDIRECT("Filmes!F"&amp;(MATCH(A583,Filmes!$A$2:$A$226,0)+1))</f>
        <v>97000000</v>
      </c>
      <c r="G583" cm="1">
        <f t="array" aca="1" ref="G583" ca="1">INDIRECT("Filmes!G"&amp;(MATCH(A583,Filmes!$A$2:$A$226,0)+1))</f>
        <v>619021436</v>
      </c>
      <c r="H583" cm="1">
        <f t="array" aca="1" ref="H583" ca="1">INDIRECT("Filmes!H"&amp;(MATCH(A583,Filmes!$A$2:$A$226,0)+1))</f>
        <v>522021436</v>
      </c>
      <c r="I583" cm="1">
        <f t="array" aca="1" ref="I583" ca="1">INDIRECT("Filmes!I"&amp;(MATCH(A583,Filmes!$A$2:$A$226,0)+1))</f>
        <v>6.3816642886597936</v>
      </c>
    </row>
    <row r="584" spans="1:9" x14ac:dyDescent="0.3">
      <c r="A584" s="20" t="s">
        <v>108</v>
      </c>
      <c r="B584" cm="1">
        <f t="array" aca="1" ref="B584" ca="1">INDIRECT("Filmes!B"&amp;(MATCH(A584,Filmes!$A$2:$A$226,0)+1))</f>
        <v>2015</v>
      </c>
      <c r="C584" t="str" cm="1">
        <f t="array" aca="1" ref="C584" ca="1">INDIRECT("Filmes!C"&amp;(MATCH(A584,Filmes!$A$2:$A$226,0)+1))</f>
        <v>16</v>
      </c>
      <c r="D584" cm="1">
        <f t="array" aca="1" ref="D584" ca="1">INDIRECT("Filmes!D"&amp;(MATCH(A584,Filmes!$A$2:$A$226,0)+1))</f>
        <v>0.76</v>
      </c>
      <c r="E584" cm="1">
        <f t="array" aca="1" ref="E584" ca="1">INDIRECT("Filmes!E"&amp;(MATCH(A584,Filmes!$A$2:$A$226,0)+1))</f>
        <v>0.76500000000000001</v>
      </c>
      <c r="F584" cm="1">
        <f t="array" aca="1" ref="F584" ca="1">INDIRECT("Filmes!F"&amp;(MATCH(A584,Filmes!$A$2:$A$226,0)+1))</f>
        <v>150000000</v>
      </c>
      <c r="G584" cm="1">
        <f t="array" aca="1" ref="G584" ca="1">INDIRECT("Filmes!G"&amp;(MATCH(A584,Filmes!$A$2:$A$226,0)+1))</f>
        <v>378858340</v>
      </c>
      <c r="H584" cm="1">
        <f t="array" aca="1" ref="H584" ca="1">INDIRECT("Filmes!H"&amp;(MATCH(A584,Filmes!$A$2:$A$226,0)+1))</f>
        <v>228858340</v>
      </c>
      <c r="I584" cm="1">
        <f t="array" aca="1" ref="I584" ca="1">INDIRECT("Filmes!I"&amp;(MATCH(A584,Filmes!$A$2:$A$226,0)+1))</f>
        <v>2.5257222666666665</v>
      </c>
    </row>
    <row r="585" spans="1:9" x14ac:dyDescent="0.3">
      <c r="A585" s="21" t="s">
        <v>54</v>
      </c>
      <c r="B585" cm="1">
        <f t="array" aca="1" ref="B585" ca="1">INDIRECT("Filmes!B"&amp;(MATCH(A585,Filmes!$A$2:$A$226,0)+1))</f>
        <v>1999</v>
      </c>
      <c r="C585" t="str" cm="1">
        <f t="array" aca="1" ref="C585" ca="1">INDIRECT("Filmes!C"&amp;(MATCH(A585,Filmes!$A$2:$A$226,0)+1))</f>
        <v>12</v>
      </c>
      <c r="D585" cm="1">
        <f t="array" aca="1" ref="D585" ca="1">INDIRECT("Filmes!D"&amp;(MATCH(A585,Filmes!$A$2:$A$226,0)+1))</f>
        <v>0.82</v>
      </c>
      <c r="E585" cm="1">
        <f t="array" aca="1" ref="E585" ca="1">INDIRECT("Filmes!E"&amp;(MATCH(A585,Filmes!$A$2:$A$226,0)+1))</f>
        <v>0.78</v>
      </c>
      <c r="F585" cm="1">
        <f t="array" aca="1" ref="F585" ca="1">INDIRECT("Filmes!F"&amp;(MATCH(A585,Filmes!$A$2:$A$226,0)+1))</f>
        <v>63000000</v>
      </c>
      <c r="G585" cm="1">
        <f t="array" aca="1" ref="G585" ca="1">INDIRECT("Filmes!G"&amp;(MATCH(A585,Filmes!$A$2:$A$226,0)+1))</f>
        <v>463517383</v>
      </c>
      <c r="H585" cm="1">
        <f t="array" aca="1" ref="H585" ca="1">INDIRECT("Filmes!H"&amp;(MATCH(A585,Filmes!$A$2:$A$226,0)+1))</f>
        <v>400517383</v>
      </c>
      <c r="I585" cm="1">
        <f t="array" aca="1" ref="I585" ca="1">INDIRECT("Filmes!I"&amp;(MATCH(A585,Filmes!$A$2:$A$226,0)+1))</f>
        <v>7.3574187777777782</v>
      </c>
    </row>
    <row r="586" spans="1:9" x14ac:dyDescent="0.3">
      <c r="A586" s="20" t="s">
        <v>102</v>
      </c>
      <c r="B586" cm="1">
        <f t="array" aca="1" ref="B586" ca="1">INDIRECT("Filmes!B"&amp;(MATCH(A586,Filmes!$A$2:$A$226,0)+1))</f>
        <v>2014</v>
      </c>
      <c r="C586" t="str" cm="1">
        <f t="array" aca="1" ref="C586" ca="1">INDIRECT("Filmes!C"&amp;(MATCH(A586,Filmes!$A$2:$A$226,0)+1))</f>
        <v>14</v>
      </c>
      <c r="D586" cm="1">
        <f t="array" aca="1" ref="D586" ca="1">INDIRECT("Filmes!D"&amp;(MATCH(A586,Filmes!$A$2:$A$226,0)+1))</f>
        <v>0.72</v>
      </c>
      <c r="E586" cm="1">
        <f t="array" aca="1" ref="E586" ca="1">INDIRECT("Filmes!E"&amp;(MATCH(A586,Filmes!$A$2:$A$226,0)+1))</f>
        <v>0.78</v>
      </c>
      <c r="F586" cm="1">
        <f t="array" aca="1" ref="F586" ca="1">INDIRECT("Filmes!F"&amp;(MATCH(A586,Filmes!$A$2:$A$226,0)+1))</f>
        <v>34000000</v>
      </c>
      <c r="G586" cm="1">
        <f t="array" aca="1" ref="G586" ca="1">INDIRECT("Filmes!G"&amp;(MATCH(A586,Filmes!$A$2:$A$226,0)+1))</f>
        <v>348319861</v>
      </c>
      <c r="H586" cm="1">
        <f t="array" aca="1" ref="H586" ca="1">INDIRECT("Filmes!H"&amp;(MATCH(A586,Filmes!$A$2:$A$226,0)+1))</f>
        <v>314319861</v>
      </c>
      <c r="I586" cm="1">
        <f t="array" aca="1" ref="I586" ca="1">INDIRECT("Filmes!I"&amp;(MATCH(A586,Filmes!$A$2:$A$226,0)+1))</f>
        <v>10.244701794117647</v>
      </c>
    </row>
    <row r="587" spans="1:9" x14ac:dyDescent="0.3">
      <c r="A587" s="21" t="s">
        <v>114</v>
      </c>
      <c r="B587" cm="1">
        <f t="array" aca="1" ref="B587" ca="1">INDIRECT("Filmes!B"&amp;(MATCH(A587,Filmes!$A$2:$A$226,0)+1))</f>
        <v>2023</v>
      </c>
      <c r="C587" t="str" cm="1">
        <f t="array" aca="1" ref="C587" ca="1">INDIRECT("Filmes!C"&amp;(MATCH(A587,Filmes!$A$2:$A$226,0)+1))</f>
        <v>14</v>
      </c>
      <c r="D587" cm="1">
        <f t="array" aca="1" ref="D587" ca="1">INDIRECT("Filmes!D"&amp;(MATCH(A587,Filmes!$A$2:$A$226,0)+1))</f>
        <v>0.66</v>
      </c>
      <c r="E587" cm="1">
        <f t="array" aca="1" ref="E587" ca="1">INDIRECT("Filmes!E"&amp;(MATCH(A587,Filmes!$A$2:$A$226,0)+1))</f>
        <v>0.82499999999999996</v>
      </c>
      <c r="F587" cm="1">
        <f t="array" aca="1" ref="F587" ca="1">INDIRECT("Filmes!F"&amp;(MATCH(A587,Filmes!$A$2:$A$226,0)+1))</f>
        <v>129000000</v>
      </c>
      <c r="G587" cm="1">
        <f t="array" aca="1" ref="G587" ca="1">INDIRECT("Filmes!G"&amp;(MATCH(A587,Filmes!$A$2:$A$226,0)+1))</f>
        <v>384056482</v>
      </c>
      <c r="H587" cm="1">
        <f t="array" aca="1" ref="H587" ca="1">INDIRECT("Filmes!H"&amp;(MATCH(A587,Filmes!$A$2:$A$226,0)+1))</f>
        <v>255056482</v>
      </c>
      <c r="I587" cm="1">
        <f t="array" aca="1" ref="I587" ca="1">INDIRECT("Filmes!I"&amp;(MATCH(A587,Filmes!$A$2:$A$226,0)+1))</f>
        <v>2.9771820310077519</v>
      </c>
    </row>
    <row r="588" spans="1:9" x14ac:dyDescent="0.3">
      <c r="A588" s="20" t="s">
        <v>215</v>
      </c>
      <c r="B588" cm="1">
        <f t="array" aca="1" ref="B588" ca="1">INDIRECT("Filmes!B"&amp;(MATCH(A588,Filmes!$A$2:$A$226,0)+1))</f>
        <v>2023</v>
      </c>
      <c r="C588" t="str" cm="1">
        <f t="array" aca="1" ref="C588" ca="1">INDIRECT("Filmes!C"&amp;(MATCH(A588,Filmes!$A$2:$A$226,0)+1))</f>
        <v>10</v>
      </c>
      <c r="D588" cm="1">
        <f t="array" aca="1" ref="D588" ca="1">INDIRECT("Filmes!D"&amp;(MATCH(A588,Filmes!$A$2:$A$226,0)+1))</f>
        <v>0.81</v>
      </c>
      <c r="E588" cm="1">
        <f t="array" aca="1" ref="E588" ca="1">INDIRECT("Filmes!E"&amp;(MATCH(A588,Filmes!$A$2:$A$226,0)+1))</f>
        <v>0.76249999999999996</v>
      </c>
      <c r="F588" cm="1">
        <f t="array" aca="1" ref="F588" ca="1">INDIRECT("Filmes!F"&amp;(MATCH(A588,Filmes!$A$2:$A$226,0)+1))</f>
        <v>6000000</v>
      </c>
      <c r="G588" cm="1">
        <f t="array" aca="1" ref="G588" ca="1">INDIRECT("Filmes!G"&amp;(MATCH(A588,Filmes!$A$2:$A$226,0)+1))</f>
        <v>3800734</v>
      </c>
      <c r="H588" cm="1">
        <f t="array" aca="1" ref="H588" ca="1">INDIRECT("Filmes!H"&amp;(MATCH(A588,Filmes!$A$2:$A$226,0)+1))</f>
        <v>-2199266</v>
      </c>
      <c r="I588" cm="1">
        <f t="array" aca="1" ref="I588" ca="1">INDIRECT("Filmes!I"&amp;(MATCH(A588,Filmes!$A$2:$A$226,0)+1))</f>
        <v>0.63345566666666664</v>
      </c>
    </row>
    <row r="589" spans="1:9" x14ac:dyDescent="0.3">
      <c r="A589" s="21" t="s">
        <v>180</v>
      </c>
      <c r="B589" cm="1">
        <f t="array" aca="1" ref="B589" ca="1">INDIRECT("Filmes!B"&amp;(MATCH(A589,Filmes!$A$2:$A$226,0)+1))</f>
        <v>2022</v>
      </c>
      <c r="C589" t="str" cm="1">
        <f t="array" aca="1" ref="C589" ca="1">INDIRECT("Filmes!C"&amp;(MATCH(A589,Filmes!$A$2:$A$226,0)+1))</f>
        <v>L</v>
      </c>
      <c r="D589" cm="1">
        <f t="array" aca="1" ref="D589" ca="1">INDIRECT("Filmes!D"&amp;(MATCH(A589,Filmes!$A$2:$A$226,0)+1))</f>
        <v>0.73</v>
      </c>
      <c r="E589" cm="1">
        <f t="array" aca="1" ref="E589" ca="1">INDIRECT("Filmes!E"&amp;(MATCH(A589,Filmes!$A$2:$A$226,0)+1))</f>
        <v>0.8</v>
      </c>
      <c r="F589" cm="1">
        <f t="array" aca="1" ref="F589" ca="1">INDIRECT("Filmes!F"&amp;(MATCH(A589,Filmes!$A$2:$A$226,0)+1))</f>
        <v>85000000</v>
      </c>
      <c r="G589" cm="1">
        <f t="array" aca="1" ref="G589" ca="1">INDIRECT("Filmes!G"&amp;(MATCH(A589,Filmes!$A$2:$A$226,0)+1))</f>
        <v>940203765</v>
      </c>
      <c r="H589" cm="1">
        <f t="array" aca="1" ref="H589" ca="1">INDIRECT("Filmes!H"&amp;(MATCH(A589,Filmes!$A$2:$A$226,0)+1))</f>
        <v>855203765</v>
      </c>
      <c r="I589" cm="1">
        <f t="array" aca="1" ref="I589" ca="1">INDIRECT("Filmes!I"&amp;(MATCH(A589,Filmes!$A$2:$A$226,0)+1))</f>
        <v>11.061220764705883</v>
      </c>
    </row>
    <row r="590" spans="1:9" x14ac:dyDescent="0.3">
      <c r="A590" s="20" t="s">
        <v>111</v>
      </c>
      <c r="B590" cm="1">
        <f t="array" aca="1" ref="B590" ca="1">INDIRECT("Filmes!B"&amp;(MATCH(A590,Filmes!$A$2:$A$226,0)+1))</f>
        <v>2022</v>
      </c>
      <c r="C590" t="str" cm="1">
        <f t="array" aca="1" ref="C590" ca="1">INDIRECT("Filmes!C"&amp;(MATCH(A590,Filmes!$A$2:$A$226,0)+1))</f>
        <v>14</v>
      </c>
      <c r="D590" cm="1">
        <f t="array" aca="1" ref="D590" ca="1">INDIRECT("Filmes!D"&amp;(MATCH(A590,Filmes!$A$2:$A$226,0)+1))</f>
        <v>0.6</v>
      </c>
      <c r="E590" cm="1">
        <f t="array" aca="1" ref="E590" ca="1">INDIRECT("Filmes!E"&amp;(MATCH(A590,Filmes!$A$2:$A$226,0)+1))</f>
        <v>0.77</v>
      </c>
      <c r="F590" cm="1">
        <f t="array" aca="1" ref="F590" ca="1">INDIRECT("Filmes!F"&amp;(MATCH(A590,Filmes!$A$2:$A$226,0)+1))</f>
        <v>75000000</v>
      </c>
      <c r="G590" cm="1">
        <f t="array" aca="1" ref="G590" ca="1">INDIRECT("Filmes!G"&amp;(MATCH(A590,Filmes!$A$2:$A$226,0)+1))</f>
        <v>167635712</v>
      </c>
      <c r="H590" cm="1">
        <f t="array" aca="1" ref="H590" ca="1">INDIRECT("Filmes!H"&amp;(MATCH(A590,Filmes!$A$2:$A$226,0)+1))</f>
        <v>92635712</v>
      </c>
      <c r="I590" cm="1">
        <f t="array" aca="1" ref="I590" ca="1">INDIRECT("Filmes!I"&amp;(MATCH(A590,Filmes!$A$2:$A$226,0)+1))</f>
        <v>2.2351428266666669</v>
      </c>
    </row>
    <row r="591" spans="1:9" x14ac:dyDescent="0.3">
      <c r="A591" s="21" t="s">
        <v>49</v>
      </c>
      <c r="B591" cm="1">
        <f t="array" aca="1" ref="B591" ca="1">INDIRECT("Filmes!B"&amp;(MATCH(A591,Filmes!$A$2:$A$226,0)+1))</f>
        <v>1984</v>
      </c>
      <c r="C591" t="str" cm="1">
        <f t="array" aca="1" ref="C591" ca="1">INDIRECT("Filmes!C"&amp;(MATCH(A591,Filmes!$A$2:$A$226,0)+1))</f>
        <v>14</v>
      </c>
      <c r="D591" cm="1">
        <f t="array" aca="1" ref="D591" ca="1">INDIRECT("Filmes!D"&amp;(MATCH(A591,Filmes!$A$2:$A$226,0)+1))</f>
        <v>0.77</v>
      </c>
      <c r="E591" cm="1">
        <f t="array" aca="1" ref="E591" ca="1">INDIRECT("Filmes!E"&amp;(MATCH(A591,Filmes!$A$2:$A$226,0)+1))</f>
        <v>0.68999999999999984</v>
      </c>
      <c r="F591" cm="1">
        <f t="array" aca="1" ref="F591" ca="1">INDIRECT("Filmes!F"&amp;(MATCH(A591,Filmes!$A$2:$A$226,0)+1))</f>
        <v>6400000</v>
      </c>
      <c r="G591" cm="1">
        <f t="array" aca="1" ref="G591" ca="1">INDIRECT("Filmes!G"&amp;(MATCH(A591,Filmes!$A$2:$A$226,0)+1))</f>
        <v>78371200</v>
      </c>
      <c r="H591" cm="1">
        <f t="array" aca="1" ref="H591" ca="1">INDIRECT("Filmes!H"&amp;(MATCH(A591,Filmes!$A$2:$A$226,0)+1))</f>
        <v>71971200</v>
      </c>
      <c r="I591" cm="1">
        <f t="array" aca="1" ref="I591" ca="1">INDIRECT("Filmes!I"&amp;(MATCH(A591,Filmes!$A$2:$A$226,0)+1))</f>
        <v>12.2455</v>
      </c>
    </row>
    <row r="592" spans="1:9" x14ac:dyDescent="0.3">
      <c r="A592" s="20" t="s">
        <v>131</v>
      </c>
      <c r="B592" cm="1">
        <f t="array" aca="1" ref="B592" ca="1">INDIRECT("Filmes!B"&amp;(MATCH(A592,Filmes!$A$2:$A$226,0)+1))</f>
        <v>1995</v>
      </c>
      <c r="C592" t="str" cm="1">
        <f t="array" aca="1" ref="C592" ca="1">INDIRECT("Filmes!C"&amp;(MATCH(A592,Filmes!$A$2:$A$226,0)+1))</f>
        <v>16</v>
      </c>
      <c r="D592" cm="1">
        <f t="array" aca="1" ref="D592" ca="1">INDIRECT("Filmes!D"&amp;(MATCH(A592,Filmes!$A$2:$A$226,0)+1))</f>
        <v>0.57999999999999996</v>
      </c>
      <c r="E592" cm="1">
        <f t="array" aca="1" ref="E592" ca="1">INDIRECT("Filmes!E"&amp;(MATCH(A592,Filmes!$A$2:$A$226,0)+1))</f>
        <v>0.77499999999999991</v>
      </c>
      <c r="F592" cm="1">
        <f t="array" aca="1" ref="F592" ca="1">INDIRECT("Filmes!F"&amp;(MATCH(A592,Filmes!$A$2:$A$226,0)+1))</f>
        <v>90000000</v>
      </c>
      <c r="G592" cm="1">
        <f t="array" aca="1" ref="G592" ca="1">INDIRECT("Filmes!G"&amp;(MATCH(A592,Filmes!$A$2:$A$226,0)+1))</f>
        <v>113493481</v>
      </c>
      <c r="H592" cm="1">
        <f t="array" aca="1" ref="H592" ca="1">INDIRECT("Filmes!H"&amp;(MATCH(A592,Filmes!$A$2:$A$226,0)+1))</f>
        <v>23493481</v>
      </c>
      <c r="I592" cm="1">
        <f t="array" aca="1" ref="I592" ca="1">INDIRECT("Filmes!I"&amp;(MATCH(A592,Filmes!$A$2:$A$226,0)+1))</f>
        <v>1.2610386777777778</v>
      </c>
    </row>
    <row r="593" spans="1:9" x14ac:dyDescent="0.3">
      <c r="A593" s="21" t="s">
        <v>90</v>
      </c>
      <c r="B593" cm="1">
        <f t="array" aca="1" ref="B593" ca="1">INDIRECT("Filmes!B"&amp;(MATCH(A593,Filmes!$A$2:$A$226,0)+1))</f>
        <v>1987</v>
      </c>
      <c r="C593" t="str" cm="1">
        <f t="array" aca="1" ref="C593" ca="1">INDIRECT("Filmes!C"&amp;(MATCH(A593,Filmes!$A$2:$A$226,0)+1))</f>
        <v>16</v>
      </c>
      <c r="D593" cm="1">
        <f t="array" aca="1" ref="D593" ca="1">INDIRECT("Filmes!D"&amp;(MATCH(A593,Filmes!$A$2:$A$226,0)+1))</f>
        <v>0.75</v>
      </c>
      <c r="E593" cm="1">
        <f t="array" aca="1" ref="E593" ca="1">INDIRECT("Filmes!E"&amp;(MATCH(A593,Filmes!$A$2:$A$226,0)+1))</f>
        <v>0.75</v>
      </c>
      <c r="F593" cm="1">
        <f t="array" aca="1" ref="F593" ca="1">INDIRECT("Filmes!F"&amp;(MATCH(A593,Filmes!$A$2:$A$226,0)+1))</f>
        <v>15000000</v>
      </c>
      <c r="G593" cm="1">
        <f t="array" aca="1" ref="G593" ca="1">INDIRECT("Filmes!G"&amp;(MATCH(A593,Filmes!$A$2:$A$226,0)+1))</f>
        <v>98267558</v>
      </c>
      <c r="H593" cm="1">
        <f t="array" aca="1" ref="H593" ca="1">INDIRECT("Filmes!H"&amp;(MATCH(A593,Filmes!$A$2:$A$226,0)+1))</f>
        <v>83267558</v>
      </c>
      <c r="I593" cm="1">
        <f t="array" aca="1" ref="I593" ca="1">INDIRECT("Filmes!I"&amp;(MATCH(A593,Filmes!$A$2:$A$226,0)+1))</f>
        <v>6.551170533333333</v>
      </c>
    </row>
    <row r="594" spans="1:9" x14ac:dyDescent="0.3">
      <c r="A594" s="20" t="s">
        <v>212</v>
      </c>
      <c r="B594" cm="1">
        <f t="array" aca="1" ref="B594" ca="1">INDIRECT("Filmes!B"&amp;(MATCH(A594,Filmes!$A$2:$A$226,0)+1))</f>
        <v>1989</v>
      </c>
      <c r="C594" t="str" cm="1">
        <f t="array" aca="1" ref="C594" ca="1">INDIRECT("Filmes!C"&amp;(MATCH(A594,Filmes!$A$2:$A$226,0)+1))</f>
        <v>L</v>
      </c>
      <c r="D594" cm="1">
        <f t="array" aca="1" ref="D594" ca="1">INDIRECT("Filmes!D"&amp;(MATCH(A594,Filmes!$A$2:$A$226,0)+1))</f>
        <v>0.73</v>
      </c>
      <c r="E594" cm="1">
        <f t="array" aca="1" ref="E594" ca="1">INDIRECT("Filmes!E"&amp;(MATCH(A594,Filmes!$A$2:$A$226,0)+1))</f>
        <v>0.69999999999999984</v>
      </c>
      <c r="F594" cm="1">
        <f t="array" aca="1" ref="F594" ca="1">INDIRECT("Filmes!F"&amp;(MATCH(A594,Filmes!$A$2:$A$226,0)+1))</f>
        <v>70000000</v>
      </c>
      <c r="G594" cm="1">
        <f t="array" aca="1" ref="G594" ca="1">INDIRECT("Filmes!G"&amp;(MATCH(A594,Filmes!$A$2:$A$226,0)+1))</f>
        <v>90000098</v>
      </c>
      <c r="H594" cm="1">
        <f t="array" aca="1" ref="H594" ca="1">INDIRECT("Filmes!H"&amp;(MATCH(A594,Filmes!$A$2:$A$226,0)+1))</f>
        <v>20000098</v>
      </c>
      <c r="I594" cm="1">
        <f t="array" aca="1" ref="I594" ca="1">INDIRECT("Filmes!I"&amp;(MATCH(A594,Filmes!$A$2:$A$226,0)+1))</f>
        <v>1.2857156857142857</v>
      </c>
    </row>
    <row r="595" spans="1:9" x14ac:dyDescent="0.3">
      <c r="A595" s="21" t="s">
        <v>172</v>
      </c>
      <c r="B595" cm="1">
        <f t="array" aca="1" ref="B595" ca="1">INDIRECT("Filmes!B"&amp;(MATCH(A595,Filmes!$A$2:$A$226,0)+1))</f>
        <v>2012</v>
      </c>
      <c r="C595" t="str" cm="1">
        <f t="array" aca="1" ref="C595" ca="1">INDIRECT("Filmes!C"&amp;(MATCH(A595,Filmes!$A$2:$A$226,0)+1))</f>
        <v>14</v>
      </c>
      <c r="D595" cm="1">
        <f t="array" aca="1" ref="D595" ca="1">INDIRECT("Filmes!D"&amp;(MATCH(A595,Filmes!$A$2:$A$226,0)+1))</f>
        <v>0.6</v>
      </c>
      <c r="E595" cm="1">
        <f t="array" aca="1" ref="E595" ca="1">INDIRECT("Filmes!E"&amp;(MATCH(A595,Filmes!$A$2:$A$226,0)+1))</f>
        <v>0.8</v>
      </c>
      <c r="F595" cm="1">
        <f t="array" aca="1" ref="F595" ca="1">INDIRECT("Filmes!F"&amp;(MATCH(A595,Filmes!$A$2:$A$226,0)+1))</f>
        <v>125000000</v>
      </c>
      <c r="G595" cm="1">
        <f t="array" aca="1" ref="G595" ca="1">INDIRECT("Filmes!G"&amp;(MATCH(A595,Filmes!$A$2:$A$226,0)+1))</f>
        <v>198800000</v>
      </c>
      <c r="H595" cm="1">
        <f t="array" aca="1" ref="H595" ca="1">INDIRECT("Filmes!H"&amp;(MATCH(A595,Filmes!$A$2:$A$226,0)+1))</f>
        <v>73800000</v>
      </c>
      <c r="I595" cm="1">
        <f t="array" aca="1" ref="I595" ca="1">INDIRECT("Filmes!I"&amp;(MATCH(A595,Filmes!$A$2:$A$226,0)+1))</f>
        <v>1.5904</v>
      </c>
    </row>
    <row r="596" spans="1:9" x14ac:dyDescent="0.3">
      <c r="A596" s="20" t="s">
        <v>166</v>
      </c>
      <c r="B596" cm="1">
        <f t="array" aca="1" ref="B596" ca="1">INDIRECT("Filmes!B"&amp;(MATCH(A596,Filmes!$A$2:$A$226,0)+1))</f>
        <v>2012</v>
      </c>
      <c r="C596" t="str" cm="1">
        <f t="array" aca="1" ref="C596" ca="1">INDIRECT("Filmes!C"&amp;(MATCH(A596,Filmes!$A$2:$A$226,0)+1))</f>
        <v>12</v>
      </c>
      <c r="D596" cm="1">
        <f t="array" aca="1" ref="D596" ca="1">INDIRECT("Filmes!D"&amp;(MATCH(A596,Filmes!$A$2:$A$226,0)+1))</f>
        <v>0.77</v>
      </c>
      <c r="E596" cm="1">
        <f t="array" aca="1" ref="E596" ca="1">INDIRECT("Filmes!E"&amp;(MATCH(A596,Filmes!$A$2:$A$226,0)+1))</f>
        <v>0.81000000000000016</v>
      </c>
      <c r="F596" cm="1">
        <f t="array" aca="1" ref="F596" ca="1">INDIRECT("Filmes!F"&amp;(MATCH(A596,Filmes!$A$2:$A$226,0)+1))</f>
        <v>220000000</v>
      </c>
      <c r="G596" cm="1">
        <f t="array" aca="1" ref="G596" ca="1">INDIRECT("Filmes!G"&amp;(MATCH(A596,Filmes!$A$2:$A$226,0)+1))</f>
        <v>1518815515</v>
      </c>
      <c r="H596" cm="1">
        <f t="array" aca="1" ref="H596" ca="1">INDIRECT("Filmes!H"&amp;(MATCH(A596,Filmes!$A$2:$A$226,0)+1))</f>
        <v>1298815515</v>
      </c>
      <c r="I596" cm="1">
        <f t="array" aca="1" ref="I596" ca="1">INDIRECT("Filmes!I"&amp;(MATCH(A596,Filmes!$A$2:$A$226,0)+1))</f>
        <v>6.9037068863636364</v>
      </c>
    </row>
    <row r="597" spans="1:9" x14ac:dyDescent="0.3">
      <c r="A597" s="21" t="s">
        <v>76</v>
      </c>
      <c r="B597" cm="1">
        <f t="array" aca="1" ref="B597" ca="1">INDIRECT("Filmes!B"&amp;(MATCH(A597,Filmes!$A$2:$A$226,0)+1))</f>
        <v>2018</v>
      </c>
      <c r="C597" t="str" cm="1">
        <f t="array" aca="1" ref="C597" ca="1">INDIRECT("Filmes!C"&amp;(MATCH(A597,Filmes!$A$2:$A$226,0)+1))</f>
        <v>14</v>
      </c>
      <c r="D597" cm="1">
        <f t="array" aca="1" ref="D597" ca="1">INDIRECT("Filmes!D"&amp;(MATCH(A597,Filmes!$A$2:$A$226,0)+1))</f>
        <v>0.74</v>
      </c>
      <c r="E597" cm="1">
        <f t="array" aca="1" ref="E597" ca="1">INDIRECT("Filmes!E"&amp;(MATCH(A597,Filmes!$A$2:$A$226,0)+1))</f>
        <v>0.69500000000000006</v>
      </c>
      <c r="F597" cm="1">
        <f t="array" aca="1" ref="F597" ca="1">INDIRECT("Filmes!F"&amp;(MATCH(A597,Filmes!$A$2:$A$226,0)+1))</f>
        <v>200000000</v>
      </c>
      <c r="G597" cm="1">
        <f t="array" aca="1" ref="G597" ca="1">INDIRECT("Filmes!G"&amp;(MATCH(A597,Filmes!$A$2:$A$226,0)+1))</f>
        <v>1349926083</v>
      </c>
      <c r="H597" cm="1">
        <f t="array" aca="1" ref="H597" ca="1">INDIRECT("Filmes!H"&amp;(MATCH(A597,Filmes!$A$2:$A$226,0)+1))</f>
        <v>1149926083</v>
      </c>
      <c r="I597" cm="1">
        <f t="array" aca="1" ref="I597" ca="1">INDIRECT("Filmes!I"&amp;(MATCH(A597,Filmes!$A$2:$A$226,0)+1))</f>
        <v>6.7496304150000004</v>
      </c>
    </row>
    <row r="598" spans="1:9" x14ac:dyDescent="0.3">
      <c r="A598" s="20" t="s">
        <v>182</v>
      </c>
      <c r="B598" cm="1">
        <f t="array" aca="1" ref="B598" ca="1">INDIRECT("Filmes!B"&amp;(MATCH(A598,Filmes!$A$2:$A$226,0)+1))</f>
        <v>2022</v>
      </c>
      <c r="C598" t="str" cm="1">
        <f t="array" aca="1" ref="C598" ca="1">INDIRECT("Filmes!C"&amp;(MATCH(A598,Filmes!$A$2:$A$226,0)+1))</f>
        <v>12</v>
      </c>
      <c r="D598" cm="1">
        <f t="array" aca="1" ref="D598" ca="1">INDIRECT("Filmes!D"&amp;(MATCH(A598,Filmes!$A$2:$A$226,0)+1))</f>
        <v>0.71</v>
      </c>
      <c r="E598" cm="1">
        <f t="array" aca="1" ref="E598" ca="1">INDIRECT("Filmes!E"&amp;(MATCH(A598,Filmes!$A$2:$A$226,0)+1))</f>
        <v>0.73499999999999999</v>
      </c>
      <c r="F598" cm="1">
        <f t="array" aca="1" ref="F598" ca="1">INDIRECT("Filmes!F"&amp;(MATCH(A598,Filmes!$A$2:$A$226,0)+1))</f>
        <v>250000000</v>
      </c>
      <c r="G598" cm="1">
        <f t="array" aca="1" ref="G598" ca="1">INDIRECT("Filmes!G"&amp;(MATCH(A598,Filmes!$A$2:$A$226,0)+1))</f>
        <v>859102154</v>
      </c>
      <c r="H598" cm="1">
        <f t="array" aca="1" ref="H598" ca="1">INDIRECT("Filmes!H"&amp;(MATCH(A598,Filmes!$A$2:$A$226,0)+1))</f>
        <v>609102154</v>
      </c>
      <c r="I598" cm="1">
        <f t="array" aca="1" ref="I598" ca="1">INDIRECT("Filmes!I"&amp;(MATCH(A598,Filmes!$A$2:$A$226,0)+1))</f>
        <v>3.436408616</v>
      </c>
    </row>
    <row r="599" spans="1:9" x14ac:dyDescent="0.3">
      <c r="A599" s="21" t="s">
        <v>91</v>
      </c>
      <c r="B599" cm="1">
        <f t="array" aca="1" ref="B599" ca="1">INDIRECT("Filmes!B"&amp;(MATCH(A599,Filmes!$A$2:$A$226,0)+1))</f>
        <v>2017</v>
      </c>
      <c r="C599" t="str" cm="1">
        <f t="array" aca="1" ref="C599" ca="1">INDIRECT("Filmes!C"&amp;(MATCH(A599,Filmes!$A$2:$A$226,0)+1))</f>
        <v>14</v>
      </c>
      <c r="D599" cm="1">
        <f t="array" aca="1" ref="D599" ca="1">INDIRECT("Filmes!D"&amp;(MATCH(A599,Filmes!$A$2:$A$226,0)+1))</f>
        <v>0.72</v>
      </c>
      <c r="E599" cm="1">
        <f t="array" aca="1" ref="E599" ca="1">INDIRECT("Filmes!E"&amp;(MATCH(A599,Filmes!$A$2:$A$226,0)+1))</f>
        <v>0.75555555555555554</v>
      </c>
      <c r="F599" cm="1">
        <f t="array" aca="1" ref="F599" ca="1">INDIRECT("Filmes!F"&amp;(MATCH(A599,Filmes!$A$2:$A$226,0)+1))</f>
        <v>150000000</v>
      </c>
      <c r="G599" cm="1">
        <f t="array" aca="1" ref="G599" ca="1">INDIRECT("Filmes!G"&amp;(MATCH(A599,Filmes!$A$2:$A$226,0)+1))</f>
        <v>490719763</v>
      </c>
      <c r="H599" cm="1">
        <f t="array" aca="1" ref="H599" ca="1">INDIRECT("Filmes!H"&amp;(MATCH(A599,Filmes!$A$2:$A$226,0)+1))</f>
        <v>340719763</v>
      </c>
      <c r="I599" cm="1">
        <f t="array" aca="1" ref="I599" ca="1">INDIRECT("Filmes!I"&amp;(MATCH(A599,Filmes!$A$2:$A$226,0)+1))</f>
        <v>3.2714650866666668</v>
      </c>
    </row>
    <row r="600" spans="1:9" x14ac:dyDescent="0.3">
      <c r="A600" s="20" t="s">
        <v>220</v>
      </c>
      <c r="B600" cm="1">
        <f t="array" aca="1" ref="B600" ca="1">INDIRECT("Filmes!B"&amp;(MATCH(A600,Filmes!$A$2:$A$226,0)+1))</f>
        <v>2011</v>
      </c>
      <c r="C600" t="str" cm="1">
        <f t="array" aca="1" ref="C600" ca="1">INDIRECT("Filmes!C"&amp;(MATCH(A600,Filmes!$A$2:$A$226,0)+1))</f>
        <v>12</v>
      </c>
      <c r="D600" cm="1">
        <f t="array" aca="1" ref="D600" ca="1">INDIRECT("Filmes!D"&amp;(MATCH(A600,Filmes!$A$2:$A$226,0)+1))</f>
        <v>0.73</v>
      </c>
      <c r="E600" cm="1">
        <f t="array" aca="1" ref="E600" ca="1">INDIRECT("Filmes!E"&amp;(MATCH(A600,Filmes!$A$2:$A$226,0)+1))</f>
        <v>0.80000000000000016</v>
      </c>
      <c r="F600" cm="1">
        <f t="array" aca="1" ref="F600" ca="1">INDIRECT("Filmes!F"&amp;(MATCH(A600,Filmes!$A$2:$A$226,0)+1))</f>
        <v>93000000</v>
      </c>
      <c r="G600" cm="1">
        <f t="array" aca="1" ref="G600" ca="1">INDIRECT("Filmes!G"&amp;(MATCH(A600,Filmes!$A$2:$A$226,0)+1))</f>
        <v>481800873</v>
      </c>
      <c r="H600" cm="1">
        <f t="array" aca="1" ref="H600" ca="1">INDIRECT("Filmes!H"&amp;(MATCH(A600,Filmes!$A$2:$A$226,0)+1))</f>
        <v>388800873</v>
      </c>
      <c r="I600" cm="1">
        <f t="array" aca="1" ref="I600" ca="1">INDIRECT("Filmes!I"&amp;(MATCH(A600,Filmes!$A$2:$A$226,0)+1))</f>
        <v>5.1806545483870972</v>
      </c>
    </row>
    <row r="601" spans="1:9" x14ac:dyDescent="0.3">
      <c r="A601" s="21" t="s">
        <v>85</v>
      </c>
      <c r="B601" cm="1">
        <f t="array" aca="1" ref="B601" ca="1">INDIRECT("Filmes!B"&amp;(MATCH(A601,Filmes!$A$2:$A$226,0)+1))</f>
        <v>2014</v>
      </c>
      <c r="C601" t="str" cm="1">
        <f t="array" aca="1" ref="C601" ca="1">INDIRECT("Filmes!C"&amp;(MATCH(A601,Filmes!$A$2:$A$226,0)+1))</f>
        <v>PG-13</v>
      </c>
      <c r="D601" cm="1">
        <f t="array" aca="1" ref="D601" ca="1">INDIRECT("Filmes!D"&amp;(MATCH(A601,Filmes!$A$2:$A$226,0)+1))</f>
        <v>0.73</v>
      </c>
      <c r="E601" cm="1">
        <f t="array" aca="1" ref="E601" ca="1">INDIRECT("Filmes!E"&amp;(MATCH(A601,Filmes!$A$2:$A$226,0)+1))</f>
        <v>0.77500000000000013</v>
      </c>
      <c r="F601" cm="1">
        <f t="array" aca="1" ref="F601" ca="1">INDIRECT("Filmes!F"&amp;(MATCH(A601,Filmes!$A$2:$A$226,0)+1))</f>
        <v>170000000</v>
      </c>
      <c r="G601" cm="1">
        <f t="array" aca="1" ref="G601" ca="1">INDIRECT("Filmes!G"&amp;(MATCH(A601,Filmes!$A$2:$A$226,0)+1))</f>
        <v>710644566</v>
      </c>
      <c r="H601" cm="1">
        <f t="array" aca="1" ref="H601" ca="1">INDIRECT("Filmes!H"&amp;(MATCH(A601,Filmes!$A$2:$A$226,0)+1))</f>
        <v>540644566</v>
      </c>
      <c r="I601" cm="1">
        <f t="array" aca="1" ref="I601" ca="1">INDIRECT("Filmes!I"&amp;(MATCH(A601,Filmes!$A$2:$A$226,0)+1))</f>
        <v>4.1802621529411761</v>
      </c>
    </row>
    <row r="602" spans="1:9" x14ac:dyDescent="0.3">
      <c r="A602" s="20" t="s">
        <v>8</v>
      </c>
      <c r="B602" cm="1">
        <f t="array" aca="1" ref="B602" ca="1">INDIRECT("Filmes!B"&amp;(MATCH(A602,Filmes!$A$2:$A$226,0)+1))</f>
        <v>2024</v>
      </c>
      <c r="C602" t="str" cm="1">
        <f t="array" aca="1" ref="C602" ca="1">INDIRECT("Filmes!C"&amp;(MATCH(A602,Filmes!$A$2:$A$226,0)+1))</f>
        <v>14</v>
      </c>
      <c r="D602" cm="1">
        <f t="array" aca="1" ref="D602" ca="1">INDIRECT("Filmes!D"&amp;(MATCH(A602,Filmes!$A$2:$A$226,0)+1))</f>
        <v>0.69</v>
      </c>
      <c r="E602" cm="1">
        <f t="array" aca="1" ref="E602" ca="1">INDIRECT("Filmes!E"&amp;(MATCH(A602,Filmes!$A$2:$A$226,0)+1))</f>
        <v>0.80000000000000016</v>
      </c>
      <c r="F602" cm="1">
        <f t="array" aca="1" ref="F602" ca="1">INDIRECT("Filmes!F"&amp;(MATCH(A602,Filmes!$A$2:$A$226,0)+1))</f>
        <v>160000000</v>
      </c>
      <c r="G602" cm="1">
        <f t="array" aca="1" ref="G602" ca="1">INDIRECT("Filmes!G"&amp;(MATCH(A602,Filmes!$A$2:$A$226,0)+1))</f>
        <v>377889907</v>
      </c>
      <c r="H602" cm="1">
        <f t="array" aca="1" ref="H602" ca="1">INDIRECT("Filmes!H"&amp;(MATCH(A602,Filmes!$A$2:$A$226,0)+1))</f>
        <v>217889907</v>
      </c>
      <c r="I602" cm="1">
        <f t="array" aca="1" ref="I602" ca="1">INDIRECT("Filmes!I"&amp;(MATCH(A602,Filmes!$A$2:$A$226,0)+1))</f>
        <v>2.36181191875</v>
      </c>
    </row>
    <row r="603" spans="1:9" x14ac:dyDescent="0.3">
      <c r="A603" s="21" t="s">
        <v>181</v>
      </c>
      <c r="B603" cm="1">
        <f t="array" aca="1" ref="B603" ca="1">INDIRECT("Filmes!B"&amp;(MATCH(A603,Filmes!$A$2:$A$226,0)+1))</f>
        <v>2023</v>
      </c>
      <c r="C603" t="str" cm="1">
        <f t="array" aca="1" ref="C603" ca="1">INDIRECT("Filmes!C"&amp;(MATCH(A603,Filmes!$A$2:$A$226,0)+1))</f>
        <v>18</v>
      </c>
      <c r="D603" cm="1">
        <f t="array" aca="1" ref="D603" ca="1">INDIRECT("Filmes!D"&amp;(MATCH(A603,Filmes!$A$2:$A$226,0)+1))</f>
        <v>0.78</v>
      </c>
      <c r="E603" cm="1">
        <f t="array" aca="1" ref="E603" ca="1">INDIRECT("Filmes!E"&amp;(MATCH(A603,Filmes!$A$2:$A$226,0)+1))</f>
        <v>0.81250000000000011</v>
      </c>
      <c r="F603" cm="1">
        <f t="array" aca="1" ref="F603" ca="1">INDIRECT("Filmes!F"&amp;(MATCH(A603,Filmes!$A$2:$A$226,0)+1))</f>
        <v>35000000</v>
      </c>
      <c r="G603" cm="1">
        <f t="array" aca="1" ref="G603" ca="1">INDIRECT("Filmes!G"&amp;(MATCH(A603,Filmes!$A$2:$A$226,0)+1))</f>
        <v>117607117</v>
      </c>
      <c r="H603" cm="1">
        <f t="array" aca="1" ref="H603" ca="1">INDIRECT("Filmes!H"&amp;(MATCH(A603,Filmes!$A$2:$A$226,0)+1))</f>
        <v>82607117</v>
      </c>
      <c r="I603" cm="1">
        <f t="array" aca="1" ref="I603" ca="1">INDIRECT("Filmes!I"&amp;(MATCH(A603,Filmes!$A$2:$A$226,0)+1))</f>
        <v>3.3602033428571429</v>
      </c>
    </row>
    <row r="604" spans="1:9" x14ac:dyDescent="0.3">
      <c r="A604" s="20" t="s">
        <v>128</v>
      </c>
      <c r="B604" cm="1">
        <f t="array" aca="1" ref="B604" ca="1">INDIRECT("Filmes!B"&amp;(MATCH(A604,Filmes!$A$2:$A$226,0)+1))</f>
        <v>2023</v>
      </c>
      <c r="C604" t="str" cm="1">
        <f t="array" aca="1" ref="C604" ca="1">INDIRECT("Filmes!C"&amp;(MATCH(A604,Filmes!$A$2:$A$226,0)+1))</f>
        <v>14</v>
      </c>
      <c r="D604" cm="1">
        <f t="array" aca="1" ref="D604" ca="1">INDIRECT("Filmes!D"&amp;(MATCH(A604,Filmes!$A$2:$A$226,0)+1))</f>
        <v>0.71</v>
      </c>
      <c r="E604" cm="1">
        <f t="array" aca="1" ref="E604" ca="1">INDIRECT("Filmes!E"&amp;(MATCH(A604,Filmes!$A$2:$A$226,0)+1))</f>
        <v>0.75</v>
      </c>
      <c r="F604" cm="1">
        <f t="array" aca="1" ref="F604" ca="1">INDIRECT("Filmes!F"&amp;(MATCH(A604,Filmes!$A$2:$A$226,0)+1))</f>
        <v>80000000</v>
      </c>
      <c r="G604" cm="1">
        <f t="array" aca="1" ref="G604" ca="1">INDIRECT("Filmes!G"&amp;(MATCH(A604,Filmes!$A$2:$A$226,0)+1))</f>
        <v>104000000</v>
      </c>
      <c r="H604" cm="1">
        <f t="array" aca="1" ref="H604" ca="1">INDIRECT("Filmes!H"&amp;(MATCH(A604,Filmes!$A$2:$A$226,0)+1))</f>
        <v>24000000</v>
      </c>
      <c r="I604" cm="1">
        <f t="array" aca="1" ref="I604" ca="1">INDIRECT("Filmes!I"&amp;(MATCH(A604,Filmes!$A$2:$A$226,0)+1))</f>
        <v>1.3</v>
      </c>
    </row>
    <row r="605" spans="1:9" x14ac:dyDescent="0.3">
      <c r="A605" s="21" t="s">
        <v>105</v>
      </c>
      <c r="B605" cm="1">
        <f t="array" aca="1" ref="B605" ca="1">INDIRECT("Filmes!B"&amp;(MATCH(A605,Filmes!$A$2:$A$226,0)+1))</f>
        <v>1987</v>
      </c>
      <c r="C605" t="str" cm="1">
        <f t="array" aca="1" ref="C605" ca="1">INDIRECT("Filmes!C"&amp;(MATCH(A605,Filmes!$A$2:$A$226,0)+1))</f>
        <v>14</v>
      </c>
      <c r="D605" cm="1">
        <f t="array" aca="1" ref="D605" ca="1">INDIRECT("Filmes!D"&amp;(MATCH(A605,Filmes!$A$2:$A$226,0)+1))</f>
        <v>0.73</v>
      </c>
      <c r="E605" cm="1">
        <f t="array" aca="1" ref="E605" ca="1">INDIRECT("Filmes!E"&amp;(MATCH(A605,Filmes!$A$2:$A$226,0)+1))</f>
        <v>0.75000000000000011</v>
      </c>
      <c r="F605" cm="1">
        <f t="array" aca="1" ref="F605" ca="1">INDIRECT("Filmes!F"&amp;(MATCH(A605,Filmes!$A$2:$A$226,0)+1))</f>
        <v>13000000</v>
      </c>
      <c r="G605" cm="1">
        <f t="array" aca="1" ref="G605" ca="1">INDIRECT("Filmes!G"&amp;(MATCH(A605,Filmes!$A$2:$A$226,0)+1))</f>
        <v>53424681</v>
      </c>
      <c r="H605" cm="1">
        <f t="array" aca="1" ref="H605" ca="1">INDIRECT("Filmes!H"&amp;(MATCH(A605,Filmes!$A$2:$A$226,0)+1))</f>
        <v>40424681</v>
      </c>
      <c r="I605" cm="1">
        <f t="array" aca="1" ref="I605" ca="1">INDIRECT("Filmes!I"&amp;(MATCH(A605,Filmes!$A$2:$A$226,0)+1))</f>
        <v>4.1095908461538464</v>
      </c>
    </row>
    <row r="606" spans="1:9" x14ac:dyDescent="0.3">
      <c r="A606" s="20" t="s">
        <v>77</v>
      </c>
      <c r="B606" cm="1">
        <f t="array" aca="1" ref="B606" ca="1">INDIRECT("Filmes!B"&amp;(MATCH(A606,Filmes!$A$2:$A$226,0)+1))</f>
        <v>2005</v>
      </c>
      <c r="C606" t="str" cm="1">
        <f t="array" aca="1" ref="C606" ca="1">INDIRECT("Filmes!C"&amp;(MATCH(A606,Filmes!$A$2:$A$226,0)+1))</f>
        <v>PG-13</v>
      </c>
      <c r="D606" cm="1">
        <f t="array" aca="1" ref="D606" ca="1">INDIRECT("Filmes!D"&amp;(MATCH(A606,Filmes!$A$2:$A$226,0)+1))</f>
        <v>0.74</v>
      </c>
      <c r="E606" cm="1">
        <f t="array" aca="1" ref="E606" ca="1">INDIRECT("Filmes!E"&amp;(MATCH(A606,Filmes!$A$2:$A$226,0)+1))</f>
        <v>0.80499999999999994</v>
      </c>
      <c r="F606" cm="1">
        <f t="array" aca="1" ref="F606" ca="1">INDIRECT("Filmes!F"&amp;(MATCH(A606,Filmes!$A$2:$A$226,0)+1))</f>
        <v>39000000</v>
      </c>
      <c r="G606" cm="1">
        <f t="array" aca="1" ref="G606" ca="1">INDIRECT("Filmes!G"&amp;(MATCH(A606,Filmes!$A$2:$A$226,0)+1))</f>
        <v>38869464</v>
      </c>
      <c r="H606" cm="1">
        <f t="array" aca="1" ref="H606" ca="1">INDIRECT("Filmes!H"&amp;(MATCH(A606,Filmes!$A$2:$A$226,0)+1))</f>
        <v>-130536</v>
      </c>
      <c r="I606" cm="1">
        <f t="array" aca="1" ref="I606" ca="1">INDIRECT("Filmes!I"&amp;(MATCH(A606,Filmes!$A$2:$A$226,0)+1))</f>
        <v>0.9966529230769231</v>
      </c>
    </row>
    <row r="607" spans="1:9" x14ac:dyDescent="0.3">
      <c r="A607" s="21" t="s">
        <v>211</v>
      </c>
      <c r="B607" cm="1">
        <f t="array" aca="1" ref="B607" ca="1">INDIRECT("Filmes!B"&amp;(MATCH(A607,Filmes!$A$2:$A$226,0)+1))</f>
        <v>2016</v>
      </c>
      <c r="C607" t="str" cm="1">
        <f t="array" aca="1" ref="C607" ca="1">INDIRECT("Filmes!C"&amp;(MATCH(A607,Filmes!$A$2:$A$226,0)+1))</f>
        <v>12</v>
      </c>
      <c r="D607" cm="1">
        <f t="array" aca="1" ref="D607" ca="1">INDIRECT("Filmes!D"&amp;(MATCH(A607,Filmes!$A$2:$A$226,0)+1))</f>
        <v>0.68</v>
      </c>
      <c r="E607" cm="1">
        <f t="array" aca="1" ref="E607" ca="1">INDIRECT("Filmes!E"&amp;(MATCH(A607,Filmes!$A$2:$A$226,0)+1))</f>
        <v>0.69374999999999998</v>
      </c>
      <c r="F607" cm="1">
        <f t="array" aca="1" ref="F607" ca="1">INDIRECT("Filmes!F"&amp;(MATCH(A607,Filmes!$A$2:$A$226,0)+1))</f>
        <v>185000000</v>
      </c>
      <c r="G607" cm="1">
        <f t="array" aca="1" ref="G607" ca="1">INDIRECT("Filmes!G"&amp;(MATCH(A607,Filmes!$A$2:$A$226,0)+1))</f>
        <v>343471816</v>
      </c>
      <c r="H607" cm="1">
        <f t="array" aca="1" ref="H607" ca="1">INDIRECT("Filmes!H"&amp;(MATCH(A607,Filmes!$A$2:$A$226,0)+1))</f>
        <v>158471816</v>
      </c>
      <c r="I607" cm="1">
        <f t="array" aca="1" ref="I607" ca="1">INDIRECT("Filmes!I"&amp;(MATCH(A607,Filmes!$A$2:$A$226,0)+1))</f>
        <v>1.8566044108108108</v>
      </c>
    </row>
    <row r="608" spans="1:9" x14ac:dyDescent="0.3">
      <c r="A608" s="20" t="s">
        <v>100</v>
      </c>
      <c r="B608" cm="1">
        <f t="array" aca="1" ref="B608" ca="1">INDIRECT("Filmes!B"&amp;(MATCH(A608,Filmes!$A$2:$A$226,0)+1))</f>
        <v>1978</v>
      </c>
      <c r="C608" t="str" cm="1">
        <f t="array" aca="1" ref="C608" ca="1">INDIRECT("Filmes!C"&amp;(MATCH(A608,Filmes!$A$2:$A$226,0)+1))</f>
        <v>L</v>
      </c>
      <c r="D608" cm="1">
        <f t="array" aca="1" ref="D608" ca="1">INDIRECT("Filmes!D"&amp;(MATCH(A608,Filmes!$A$2:$A$226,0)+1))</f>
        <v>0.71</v>
      </c>
      <c r="E608" cm="1">
        <f t="array" aca="1" ref="E608" ca="1">INDIRECT("Filmes!E"&amp;(MATCH(A608,Filmes!$A$2:$A$226,0)+1))</f>
        <v>0.85</v>
      </c>
      <c r="F608" cm="1">
        <f t="array" aca="1" ref="F608" ca="1">INDIRECT("Filmes!F"&amp;(MATCH(A608,Filmes!$A$2:$A$226,0)+1))</f>
        <v>55000000</v>
      </c>
      <c r="G608" cm="1">
        <f t="array" aca="1" ref="G608" ca="1">INDIRECT("Filmes!G"&amp;(MATCH(A608,Filmes!$A$2:$A$226,0)+1))</f>
        <v>300500000</v>
      </c>
      <c r="H608" cm="1">
        <f t="array" aca="1" ref="H608" ca="1">INDIRECT("Filmes!H"&amp;(MATCH(A608,Filmes!$A$2:$A$226,0)+1))</f>
        <v>245500000</v>
      </c>
      <c r="I608" cm="1">
        <f t="array" aca="1" ref="I608" ca="1">INDIRECT("Filmes!I"&amp;(MATCH(A608,Filmes!$A$2:$A$226,0)+1))</f>
        <v>5.4636363636363638</v>
      </c>
    </row>
    <row r="609" spans="1:14" x14ac:dyDescent="0.3">
      <c r="A609" s="21" t="s">
        <v>41</v>
      </c>
      <c r="B609" cm="1">
        <f t="array" aca="1" ref="B609" ca="1">INDIRECT("Filmes!B"&amp;(MATCH(A609,Filmes!$A$2:$A$226,0)+1))</f>
        <v>2020</v>
      </c>
      <c r="C609" t="str" cm="1">
        <f t="array" aca="1" ref="C609" ca="1">INDIRECT("Filmes!C"&amp;(MATCH(A609,Filmes!$A$2:$A$226,0)+1))</f>
        <v>14</v>
      </c>
      <c r="D609" cm="1">
        <f t="array" aca="1" ref="D609" ca="1">INDIRECT("Filmes!D"&amp;(MATCH(A609,Filmes!$A$2:$A$226,0)+1))</f>
        <v>0.72</v>
      </c>
      <c r="E609" cm="1">
        <f t="array" aca="1" ref="E609" ca="1">INDIRECT("Filmes!E"&amp;(MATCH(A609,Filmes!$A$2:$A$226,0)+1))</f>
        <v>0.76666666666666661</v>
      </c>
      <c r="F609" cm="1">
        <f t="array" aca="1" ref="F609" ca="1">INDIRECT("Filmes!F"&amp;(MATCH(A609,Filmes!$A$2:$A$226,0)+1))</f>
        <v>205000000</v>
      </c>
      <c r="G609" cm="1">
        <f t="array" aca="1" ref="G609" ca="1">INDIRECT("Filmes!G"&amp;(MATCH(A609,Filmes!$A$2:$A$226,0)+1))</f>
        <v>365304105</v>
      </c>
      <c r="H609" cm="1">
        <f t="array" aca="1" ref="H609" ca="1">INDIRECT("Filmes!H"&amp;(MATCH(A609,Filmes!$A$2:$A$226,0)+1))</f>
        <v>160304105</v>
      </c>
      <c r="I609" cm="1">
        <f t="array" aca="1" ref="I609" ca="1">INDIRECT("Filmes!I"&amp;(MATCH(A609,Filmes!$A$2:$A$226,0)+1))</f>
        <v>1.7819712439024391</v>
      </c>
    </row>
    <row r="610" spans="1:14" x14ac:dyDescent="0.3">
      <c r="A610" s="20" t="s">
        <v>52</v>
      </c>
      <c r="B610" cm="1">
        <f t="array" aca="1" ref="B610" ca="1">INDIRECT("Filmes!B"&amp;(MATCH(A610,Filmes!$A$2:$A$226,0)+1))</f>
        <v>2023</v>
      </c>
      <c r="C610" t="str" cm="1">
        <f t="array" aca="1" ref="C610" ca="1">INDIRECT("Filmes!C"&amp;(MATCH(A610,Filmes!$A$2:$A$226,0)+1))</f>
        <v>14</v>
      </c>
      <c r="D610" cm="1">
        <f t="array" aca="1" ref="D610" ca="1">INDIRECT("Filmes!D"&amp;(MATCH(A610,Filmes!$A$2:$A$226,0)+1))</f>
        <v>0.67</v>
      </c>
      <c r="E610" cm="1">
        <f t="array" aca="1" ref="E610" ca="1">INDIRECT("Filmes!E"&amp;(MATCH(A610,Filmes!$A$2:$A$226,0)+1))</f>
        <v>0.71250000000000013</v>
      </c>
      <c r="F610" cm="1">
        <f t="array" aca="1" ref="F610" ca="1">INDIRECT("Filmes!F"&amp;(MATCH(A610,Filmes!$A$2:$A$226,0)+1))</f>
        <v>220000000</v>
      </c>
      <c r="G610" cm="1">
        <f t="array" aca="1" ref="G610" ca="1">INDIRECT("Filmes!G"&amp;(MATCH(A610,Filmes!$A$2:$A$226,0)+1))</f>
        <v>271333313</v>
      </c>
      <c r="H610" cm="1">
        <f t="array" aca="1" ref="H610" ca="1">INDIRECT("Filmes!H"&amp;(MATCH(A610,Filmes!$A$2:$A$226,0)+1))</f>
        <v>51333313</v>
      </c>
      <c r="I610" cm="1">
        <f t="array" aca="1" ref="I610" ca="1">INDIRECT("Filmes!I"&amp;(MATCH(A610,Filmes!$A$2:$A$226,0)+1))</f>
        <v>1.2333332409090909</v>
      </c>
    </row>
    <row r="611" spans="1:14" x14ac:dyDescent="0.3">
      <c r="A611" s="21" t="s">
        <v>51</v>
      </c>
      <c r="B611" cm="1">
        <f t="array" aca="1" ref="B611" ca="1">INDIRECT("Filmes!B"&amp;(MATCH(A611,Filmes!$A$2:$A$226,0)+1))</f>
        <v>2017</v>
      </c>
      <c r="C611" t="str" cm="1">
        <f t="array" aca="1" ref="C611" ca="1">INDIRECT("Filmes!C"&amp;(MATCH(A611,Filmes!$A$2:$A$226,0)+1))</f>
        <v>12</v>
      </c>
      <c r="D611" cm="1">
        <f t="array" aca="1" ref="D611" ca="1">INDIRECT("Filmes!D"&amp;(MATCH(A611,Filmes!$A$2:$A$226,0)+1))</f>
        <v>0.76</v>
      </c>
      <c r="E611" cm="1">
        <f t="array" aca="1" ref="E611" ca="1">INDIRECT("Filmes!E"&amp;(MATCH(A611,Filmes!$A$2:$A$226,0)+1))</f>
        <v>0.65</v>
      </c>
      <c r="F611" cm="1">
        <f t="array" aca="1" ref="F611" ca="1">INDIRECT("Filmes!F"&amp;(MATCH(A611,Filmes!$A$2:$A$226,0)+1))</f>
        <v>180000000</v>
      </c>
      <c r="G611" cm="1">
        <f t="array" aca="1" ref="G611" ca="1">INDIRECT("Filmes!G"&amp;(MATCH(A611,Filmes!$A$2:$A$226,0)+1))</f>
        <v>855301806</v>
      </c>
      <c r="H611" cm="1">
        <f t="array" aca="1" ref="H611" ca="1">INDIRECT("Filmes!H"&amp;(MATCH(A611,Filmes!$A$2:$A$226,0)+1))</f>
        <v>675301806</v>
      </c>
      <c r="I611" cm="1">
        <f t="array" aca="1" ref="I611" ca="1">INDIRECT("Filmes!I"&amp;(MATCH(A611,Filmes!$A$2:$A$226,0)+1))</f>
        <v>4.7516767</v>
      </c>
    </row>
    <row r="612" spans="1:14" x14ac:dyDescent="0.3">
      <c r="A612" s="20" t="s">
        <v>81</v>
      </c>
      <c r="B612" cm="1">
        <f t="array" aca="1" ref="B612" ca="1">INDIRECT("Filmes!B"&amp;(MATCH(A612,Filmes!$A$2:$A$226,0)+1))</f>
        <v>2023</v>
      </c>
      <c r="C612" t="str" cm="1">
        <f t="array" aca="1" ref="C612" ca="1">INDIRECT("Filmes!C"&amp;(MATCH(A612,Filmes!$A$2:$A$226,0)+1))</f>
        <v>PG-13</v>
      </c>
      <c r="D612" cm="1">
        <f t="array" aca="1" ref="D612" ca="1">INDIRECT("Filmes!D"&amp;(MATCH(A612,Filmes!$A$2:$A$226,0)+1))</f>
        <v>0.73</v>
      </c>
      <c r="E612" cm="1">
        <f t="array" aca="1" ref="E612" ca="1">INDIRECT("Filmes!E"&amp;(MATCH(A612,Filmes!$A$2:$A$226,0)+1))</f>
        <v>0.66666666666666663</v>
      </c>
      <c r="F612" cm="1">
        <f t="array" aca="1" ref="F612" ca="1">INDIRECT("Filmes!F"&amp;(MATCH(A612,Filmes!$A$2:$A$226,0)+1))</f>
        <v>195000000</v>
      </c>
      <c r="G612" cm="1">
        <f t="array" aca="1" ref="G612" ca="1">INDIRECT("Filmes!G"&amp;(MATCH(A612,Filmes!$A$2:$A$226,0)+1))</f>
        <v>439000000</v>
      </c>
      <c r="H612" cm="1">
        <f t="array" aca="1" ref="H612" ca="1">INDIRECT("Filmes!H"&amp;(MATCH(A612,Filmes!$A$2:$A$226,0)+1))</f>
        <v>244000000</v>
      </c>
      <c r="I612" cm="1">
        <f t="array" aca="1" ref="I612" ca="1">INDIRECT("Filmes!I"&amp;(MATCH(A612,Filmes!$A$2:$A$226,0)+1))</f>
        <v>2.2512820512820513</v>
      </c>
    </row>
    <row r="613" spans="1:14" x14ac:dyDescent="0.3">
      <c r="A613" s="21" t="s">
        <v>126</v>
      </c>
      <c r="B613" cm="1">
        <f t="array" aca="1" ref="B613" ca="1">INDIRECT("Filmes!B"&amp;(MATCH(A613,Filmes!$A$2:$A$226,0)+1))</f>
        <v>2018</v>
      </c>
      <c r="C613" t="str" cm="1">
        <f t="array" aca="1" ref="C613" ca="1">INDIRECT("Filmes!C"&amp;(MATCH(A613,Filmes!$A$2:$A$226,0)+1))</f>
        <v>14</v>
      </c>
      <c r="D613" cm="1">
        <f t="array" aca="1" ref="D613" ca="1">INDIRECT("Filmes!D"&amp;(MATCH(A613,Filmes!$A$2:$A$226,0)+1))</f>
        <v>0.74</v>
      </c>
      <c r="E613" cm="1">
        <f t="array" aca="1" ref="E613" ca="1">INDIRECT("Filmes!E"&amp;(MATCH(A613,Filmes!$A$2:$A$226,0)+1))</f>
        <v>0.8125</v>
      </c>
      <c r="F613" cm="1">
        <f t="array" aca="1" ref="F613" ca="1">INDIRECT("Filmes!F"&amp;(MATCH(A613,Filmes!$A$2:$A$226,0)+1))</f>
        <v>17000000</v>
      </c>
      <c r="G613" cm="1">
        <f t="array" aca="1" ref="G613" ca="1">INDIRECT("Filmes!G"&amp;(MATCH(A613,Filmes!$A$2:$A$226,0)+1))</f>
        <v>341000000</v>
      </c>
      <c r="H613" cm="1">
        <f t="array" aca="1" ref="H613" ca="1">INDIRECT("Filmes!H"&amp;(MATCH(A613,Filmes!$A$2:$A$226,0)+1))</f>
        <v>324000000</v>
      </c>
      <c r="I613" cm="1">
        <f t="array" aca="1" ref="I613" ca="1">INDIRECT("Filmes!I"&amp;(MATCH(A613,Filmes!$A$2:$A$226,0)+1))</f>
        <v>20.058823529411764</v>
      </c>
    </row>
    <row r="614" spans="1:14" x14ac:dyDescent="0.3">
      <c r="A614" s="20" t="s">
        <v>115</v>
      </c>
      <c r="B614" cm="1">
        <f t="array" aca="1" ref="B614" ca="1">INDIRECT("Filmes!B"&amp;(MATCH(A614,Filmes!$A$2:$A$226,0)+1))</f>
        <v>2021</v>
      </c>
      <c r="C614" t="str" cm="1">
        <f t="array" aca="1" ref="C614" ca="1">INDIRECT("Filmes!C"&amp;(MATCH(A614,Filmes!$A$2:$A$226,0)+1))</f>
        <v>12</v>
      </c>
      <c r="D614" cm="1">
        <f t="array" aca="1" ref="D614" ca="1">INDIRECT("Filmes!D"&amp;(MATCH(A614,Filmes!$A$2:$A$226,0)+1))</f>
        <v>0.75</v>
      </c>
      <c r="E614" cm="1">
        <f t="array" aca="1" ref="E614" ca="1">INDIRECT("Filmes!E"&amp;(MATCH(A614,Filmes!$A$2:$A$226,0)+1))</f>
        <v>0.7</v>
      </c>
      <c r="F614" cm="1">
        <f t="array" aca="1" ref="F614" ca="1">INDIRECT("Filmes!F"&amp;(MATCH(A614,Filmes!$A$2:$A$226,0)+1))</f>
        <v>61000000</v>
      </c>
      <c r="G614" cm="1">
        <f t="array" aca="1" ref="G614" ca="1">INDIRECT("Filmes!G"&amp;(MATCH(A614,Filmes!$A$2:$A$226,0)+1))</f>
        <v>297400000</v>
      </c>
      <c r="H614" cm="1">
        <f t="array" aca="1" ref="H614" ca="1">INDIRECT("Filmes!H"&amp;(MATCH(A614,Filmes!$A$2:$A$226,0)+1))</f>
        <v>236400000</v>
      </c>
      <c r="I614" cm="1">
        <f t="array" aca="1" ref="I614" ca="1">INDIRECT("Filmes!I"&amp;(MATCH(A614,Filmes!$A$2:$A$226,0)+1))</f>
        <v>4.8754098360655735</v>
      </c>
    </row>
    <row r="615" spans="1:14" x14ac:dyDescent="0.3">
      <c r="A615" s="21" t="s">
        <v>86</v>
      </c>
      <c r="B615" cm="1">
        <f t="array" aca="1" ref="B615" ca="1">INDIRECT("Filmes!B"&amp;(MATCH(A615,Filmes!$A$2:$A$226,0)+1))</f>
        <v>2018</v>
      </c>
      <c r="C615" t="str" cm="1">
        <f t="array" aca="1" ref="C615" ca="1">INDIRECT("Filmes!C"&amp;(MATCH(A615,Filmes!$A$2:$A$226,0)+1))</f>
        <v>14</v>
      </c>
      <c r="D615" cm="1">
        <f t="array" aca="1" ref="D615" ca="1">INDIRECT("Filmes!D"&amp;(MATCH(A615,Filmes!$A$2:$A$226,0)+1))</f>
        <v>0.68</v>
      </c>
      <c r="E615" cm="1">
        <f t="array" aca="1" ref="E615" ca="1">INDIRECT("Filmes!E"&amp;(MATCH(A615,Filmes!$A$2:$A$226,0)+1))</f>
        <v>0.5</v>
      </c>
      <c r="F615" cm="1">
        <f t="array" aca="1" ref="F615" ca="1">INDIRECT("Filmes!F"&amp;(MATCH(A615,Filmes!$A$2:$A$226,0)+1))</f>
        <v>116000000</v>
      </c>
      <c r="G615" cm="1">
        <f t="array" aca="1" ref="G615" ca="1">INDIRECT("Filmes!G"&amp;(MATCH(A615,Filmes!$A$2:$A$226,0)+1))</f>
        <v>856085151</v>
      </c>
      <c r="H615" cm="1">
        <f t="array" aca="1" ref="H615" ca="1">INDIRECT("Filmes!H"&amp;(MATCH(A615,Filmes!$A$2:$A$226,0)+1))</f>
        <v>740085151</v>
      </c>
      <c r="I615" cm="1">
        <f t="array" aca="1" ref="I615" ca="1">INDIRECT("Filmes!I"&amp;(MATCH(A615,Filmes!$A$2:$A$226,0)+1))</f>
        <v>7.3800444051724137</v>
      </c>
    </row>
    <row r="616" spans="1:14" x14ac:dyDescent="0.3">
      <c r="A616" s="20" t="s">
        <v>173</v>
      </c>
      <c r="B616" cm="1">
        <f t="array" aca="1" ref="B616" ca="1">INDIRECT("Filmes!B"&amp;(MATCH(A616,Filmes!$A$2:$A$226,0)+1))</f>
        <v>2021</v>
      </c>
      <c r="C616" t="str" cm="1">
        <f t="array" aca="1" ref="C616" ca="1">INDIRECT("Filmes!C"&amp;(MATCH(A616,Filmes!$A$2:$A$226,0)+1))</f>
        <v>14</v>
      </c>
      <c r="D616" cm="1">
        <f t="array" aca="1" ref="D616" ca="1">INDIRECT("Filmes!D"&amp;(MATCH(A616,Filmes!$A$2:$A$226,0)+1))</f>
        <v>0.68</v>
      </c>
      <c r="E616" cm="1">
        <f t="array" aca="1" ref="E616" ca="1">INDIRECT("Filmes!E"&amp;(MATCH(A616,Filmes!$A$2:$A$226,0)+1))</f>
        <v>0.76249999999999996</v>
      </c>
      <c r="F616" cm="1">
        <f t="array" aca="1" ref="F616" ca="1">INDIRECT("Filmes!F"&amp;(MATCH(A616,Filmes!$A$2:$A$226,0)+1))</f>
        <v>110000000</v>
      </c>
      <c r="G616" cm="1">
        <f t="array" aca="1" ref="G616" ca="1">INDIRECT("Filmes!G"&amp;(MATCH(A616,Filmes!$A$2:$A$226,0)+1))</f>
        <v>506900000</v>
      </c>
      <c r="H616" cm="1">
        <f t="array" aca="1" ref="H616" ca="1">INDIRECT("Filmes!H"&amp;(MATCH(A616,Filmes!$A$2:$A$226,0)+1))</f>
        <v>396900000</v>
      </c>
      <c r="I616" cm="1">
        <f t="array" aca="1" ref="I616" ca="1">INDIRECT("Filmes!I"&amp;(MATCH(A616,Filmes!$A$2:$A$226,0)+1))</f>
        <v>4.6081818181818184</v>
      </c>
    </row>
    <row r="617" spans="1:14" x14ac:dyDescent="0.3">
      <c r="A617" s="21" t="s">
        <v>88</v>
      </c>
      <c r="B617" cm="1">
        <f t="array" aca="1" ref="B617" ca="1">INDIRECT("Filmes!B"&amp;(MATCH(A617,Filmes!$A$2:$A$226,0)+1))</f>
        <v>2018</v>
      </c>
      <c r="C617" t="str" cm="1">
        <f t="array" aca="1" ref="C617" ca="1">INDIRECT("Filmes!C"&amp;(MATCH(A617,Filmes!$A$2:$A$226,0)+1))</f>
        <v>12</v>
      </c>
      <c r="D617" cm="1">
        <f t="array" aca="1" ref="D617" ca="1">INDIRECT("Filmes!D"&amp;(MATCH(A617,Filmes!$A$2:$A$226,0)+1))</f>
        <v>0.82</v>
      </c>
      <c r="E617" cm="1">
        <f t="array" aca="1" ref="E617" ca="1">INDIRECT("Filmes!E"&amp;(MATCH(A617,Filmes!$A$2:$A$226,0)+1))</f>
        <v>0.71</v>
      </c>
      <c r="F617" cm="1">
        <f t="array" aca="1" ref="F617" ca="1">INDIRECT("Filmes!F"&amp;(MATCH(A617,Filmes!$A$2:$A$226,0)+1))</f>
        <v>300000000</v>
      </c>
      <c r="G617" cm="1">
        <f t="array" aca="1" ref="G617" ca="1">INDIRECT("Filmes!G"&amp;(MATCH(A617,Filmes!$A$2:$A$226,0)+1))</f>
        <v>2052415039</v>
      </c>
      <c r="H617" cm="1">
        <f t="array" aca="1" ref="H617" ca="1">INDIRECT("Filmes!H"&amp;(MATCH(A617,Filmes!$A$2:$A$226,0)+1))</f>
        <v>1752415039</v>
      </c>
      <c r="I617" cm="1">
        <f t="array" aca="1" ref="I617" ca="1">INDIRECT("Filmes!I"&amp;(MATCH(A617,Filmes!$A$2:$A$226,0)+1))</f>
        <v>6.841383463333333</v>
      </c>
    </row>
    <row r="618" spans="1:14" x14ac:dyDescent="0.3">
      <c r="A618" s="20" t="s">
        <v>157</v>
      </c>
      <c r="B618" cm="1">
        <f t="array" aca="1" ref="B618" ca="1">INDIRECT("Filmes!B"&amp;(MATCH(A618,Filmes!$A$2:$A$226,0)+1))</f>
        <v>2019</v>
      </c>
      <c r="C618" t="str" cm="1">
        <f t="array" aca="1" ref="C618" ca="1">INDIRECT("Filmes!C"&amp;(MATCH(A618,Filmes!$A$2:$A$226,0)+1))</f>
        <v>12</v>
      </c>
      <c r="D618" cm="1">
        <f t="array" aca="1" ref="D618" ca="1">INDIRECT("Filmes!D"&amp;(MATCH(A618,Filmes!$A$2:$A$226,0)+1))</f>
        <v>0.83</v>
      </c>
      <c r="E618" cm="1">
        <f t="array" aca="1" ref="E618" ca="1">INDIRECT("Filmes!E"&amp;(MATCH(A618,Filmes!$A$2:$A$226,0)+1))</f>
        <v>0.8</v>
      </c>
      <c r="F618" cm="1">
        <f t="array" aca="1" ref="F618" ca="1">INDIRECT("Filmes!F"&amp;(MATCH(A618,Filmes!$A$2:$A$226,0)+1))</f>
        <v>356000000</v>
      </c>
      <c r="G618" cm="1">
        <f t="array" aca="1" ref="G618" ca="1">INDIRECT("Filmes!G"&amp;(MATCH(A618,Filmes!$A$2:$A$226,0)+1))</f>
        <v>2800000000</v>
      </c>
      <c r="H618" cm="1">
        <f t="array" aca="1" ref="H618" ca="1">INDIRECT("Filmes!H"&amp;(MATCH(A618,Filmes!$A$2:$A$226,0)+1))</f>
        <v>2444000000</v>
      </c>
      <c r="I618" cm="1">
        <f t="array" aca="1" ref="I618" ca="1">INDIRECT("Filmes!I"&amp;(MATCH(A618,Filmes!$A$2:$A$226,0)+1))</f>
        <v>7.8651685393258424</v>
      </c>
    </row>
    <row r="619" spans="1:14" x14ac:dyDescent="0.3">
      <c r="A619" s="21" t="s">
        <v>140</v>
      </c>
      <c r="B619" cm="1">
        <f t="array" aca="1" ref="B619" ca="1">INDIRECT("Filmes!B"&amp;(MATCH(A619,Filmes!$A$2:$A$226,0)+1))</f>
        <v>2021</v>
      </c>
      <c r="C619" t="str" cm="1">
        <f t="array" aca="1" ref="C619" ca="1">INDIRECT("Filmes!C"&amp;(MATCH(A619,Filmes!$A$2:$A$226,0)+1))</f>
        <v>12</v>
      </c>
      <c r="D619" cm="1">
        <f t="array" aca="1" ref="D619" ca="1">INDIRECT("Filmes!D"&amp;(MATCH(A619,Filmes!$A$2:$A$226,0)+1))</f>
        <v>0.73</v>
      </c>
      <c r="E619" cm="1">
        <f t="array" aca="1" ref="E619" ca="1">INDIRECT("Filmes!E"&amp;(MATCH(A619,Filmes!$A$2:$A$226,0)+1))</f>
        <v>0.73499999999999999</v>
      </c>
      <c r="F619" cm="1">
        <f t="array" aca="1" ref="F619" ca="1">INDIRECT("Filmes!F"&amp;(MATCH(A619,Filmes!$A$2:$A$226,0)+1))</f>
        <v>200000000</v>
      </c>
      <c r="G619" cm="1">
        <f t="array" aca="1" ref="G619" ca="1">INDIRECT("Filmes!G"&amp;(MATCH(A619,Filmes!$A$2:$A$226,0)+1))</f>
        <v>379751131</v>
      </c>
      <c r="H619" cm="1">
        <f t="array" aca="1" ref="H619" ca="1">INDIRECT("Filmes!H"&amp;(MATCH(A619,Filmes!$A$2:$A$226,0)+1))</f>
        <v>179751131</v>
      </c>
      <c r="I619" cm="1">
        <f t="array" aca="1" ref="I619" ca="1">INDIRECT("Filmes!I"&amp;(MATCH(A619,Filmes!$A$2:$A$226,0)+1))</f>
        <v>1.898755655</v>
      </c>
    </row>
    <row r="620" spans="1:14" x14ac:dyDescent="0.3">
      <c r="A620" s="20" t="s">
        <v>118</v>
      </c>
      <c r="B620" cm="1">
        <f t="array" aca="1" ref="B620" ca="1">INDIRECT("Filmes!B"&amp;(MATCH(A620,Filmes!$A$2:$A$226,0)+1))</f>
        <v>2019</v>
      </c>
      <c r="C620" t="str" cm="1">
        <f t="array" aca="1" ref="C620" ca="1">INDIRECT("Filmes!C"&amp;(MATCH(A620,Filmes!$A$2:$A$226,0)+1))</f>
        <v>12</v>
      </c>
      <c r="D620" cm="1">
        <f t="array" aca="1" ref="D620" ca="1">INDIRECT("Filmes!D"&amp;(MATCH(A620,Filmes!$A$2:$A$226,0)+1))</f>
        <v>0.6</v>
      </c>
      <c r="E620" cm="1">
        <f t="array" aca="1" ref="E620" ca="1">INDIRECT("Filmes!E"&amp;(MATCH(A620,Filmes!$A$2:$A$226,0)+1))</f>
        <v>0.8</v>
      </c>
      <c r="F620" cm="1">
        <f t="array" aca="1" ref="F620" ca="1">INDIRECT("Filmes!F"&amp;(MATCH(A620,Filmes!$A$2:$A$226,0)+1))</f>
        <v>200000000</v>
      </c>
      <c r="G620" cm="1">
        <f t="array" aca="1" ref="G620" ca="1">INDIRECT("Filmes!G"&amp;(MATCH(A620,Filmes!$A$2:$A$226,0)+1))</f>
        <v>252442974</v>
      </c>
      <c r="H620" cm="1">
        <f t="array" aca="1" ref="H620" ca="1">INDIRECT("Filmes!H"&amp;(MATCH(A620,Filmes!$A$2:$A$226,0)+1))</f>
        <v>52442974</v>
      </c>
      <c r="I620" cm="1">
        <f t="array" aca="1" ref="I620" ca="1">INDIRECT("Filmes!I"&amp;(MATCH(A620,Filmes!$A$2:$A$226,0)+1))</f>
        <v>1.26221487</v>
      </c>
    </row>
    <row r="621" spans="1:14" x14ac:dyDescent="0.3">
      <c r="B621" t="e" cm="1">
        <f t="array" aca="1" ref="B621" ca="1">INDIRECT("Filmes!B"&amp;(MATCH(A621,Filmes!$A$2:$A$226,0)+1))</f>
        <v>#N/A</v>
      </c>
      <c r="C621" t="e" cm="1">
        <f t="array" aca="1" ref="C621" ca="1">INDIRECT("Filmes!C"&amp;(MATCH(A621,Filmes!$A$2:$A$226,0)+1))</f>
        <v>#N/A</v>
      </c>
      <c r="D621" t="e" cm="1">
        <f t="array" aca="1" ref="D621" ca="1">INDIRECT("Filmes!D"&amp;(MATCH(A621,Filmes!$A$2:$A$226,0)+1))</f>
        <v>#N/A</v>
      </c>
      <c r="E621" t="e" cm="1">
        <f t="array" aca="1" ref="E621" ca="1">INDIRECT("Filmes!E"&amp;(MATCH(A621,Filmes!$A$2:$A$226,0)+1))</f>
        <v>#N/A</v>
      </c>
      <c r="F621" t="e" cm="1">
        <f t="array" aca="1" ref="F621" ca="1">INDIRECT("Filmes!F"&amp;(MATCH(A621,Filmes!$A$2:$A$226,0)+1))</f>
        <v>#N/A</v>
      </c>
      <c r="G621" t="e" cm="1">
        <f t="array" aca="1" ref="G621" ca="1">INDIRECT("Filmes!G"&amp;(MATCH(A621,Filmes!$A$2:$A$226,0)+1))</f>
        <v>#N/A</v>
      </c>
      <c r="H621" t="e" cm="1">
        <f t="array" aca="1" ref="H621" ca="1">INDIRECT("Filmes!H"&amp;(MATCH(A621,Filmes!$A$2:$A$226,0)+1))</f>
        <v>#N/A</v>
      </c>
      <c r="I621" t="e" cm="1">
        <f t="array" aca="1" ref="I621" ca="1">INDIRECT("Filmes!I"&amp;(MATCH(A621,Filmes!$A$2:$A$226,0)+1))</f>
        <v>#N/A</v>
      </c>
    </row>
    <row r="622" spans="1:14" x14ac:dyDescent="0.3">
      <c r="A622" s="22" t="s">
        <v>245</v>
      </c>
      <c r="B622" s="13" t="s">
        <v>1</v>
      </c>
      <c r="C622" s="13" t="s">
        <v>3</v>
      </c>
      <c r="D622" s="25" t="s">
        <v>2</v>
      </c>
      <c r="E622" s="13" t="s">
        <v>1645</v>
      </c>
      <c r="F622" s="26" t="s">
        <v>4</v>
      </c>
      <c r="G622" s="26" t="s">
        <v>5</v>
      </c>
      <c r="H622" s="13" t="s">
        <v>1646</v>
      </c>
      <c r="I622" s="27" t="s">
        <v>1647</v>
      </c>
      <c r="J622">
        <f ca="1">AVERAGE(I623:I676)</f>
        <v>6.4154123260167317</v>
      </c>
      <c r="K622">
        <f ca="1">AVERAGE(D623:D676)</f>
        <v>0.72296296296296281</v>
      </c>
      <c r="L622">
        <f ca="1">AVERAGE(E623:E676)</f>
        <v>0.76262250146972355</v>
      </c>
      <c r="M622">
        <f ca="1">AVERAGE(F623:F676)</f>
        <v>88385185.185185179</v>
      </c>
      <c r="N622">
        <f ca="1">AVERAGE(G623:G676)</f>
        <v>411934778.75925928</v>
      </c>
    </row>
    <row r="623" spans="1:14" x14ac:dyDescent="0.3">
      <c r="A623" s="23" t="s">
        <v>45</v>
      </c>
      <c r="B623" cm="1">
        <f t="array" aca="1" ref="B623" ca="1">INDIRECT("Filmes!B"&amp;(MATCH(A623,Filmes!$A$2:$A$226,0)+1))</f>
        <v>2024</v>
      </c>
      <c r="C623" t="str" cm="1">
        <f t="array" aca="1" ref="C623" ca="1">INDIRECT("Filmes!C"&amp;(MATCH(A623,Filmes!$A$2:$A$226,0)+1))</f>
        <v>18</v>
      </c>
      <c r="D623" cm="1">
        <f t="array" aca="1" ref="D623" ca="1">INDIRECT("Filmes!D"&amp;(MATCH(A623,Filmes!$A$2:$A$226,0)+1))</f>
        <v>0.68</v>
      </c>
      <c r="E623" cm="1">
        <f t="array" aca="1" ref="E623" ca="1">INDIRECT("Filmes!E"&amp;(MATCH(A623,Filmes!$A$2:$A$226,0)+1))</f>
        <v>0.7400000000000001</v>
      </c>
      <c r="F623" cm="1">
        <f t="array" aca="1" ref="F623" ca="1">INDIRECT("Filmes!F"&amp;(MATCH(A623,Filmes!$A$2:$A$226,0)+1))</f>
        <v>28000000</v>
      </c>
      <c r="G623" cm="1">
        <f t="array" aca="1" ref="G623" ca="1">INDIRECT("Filmes!G"&amp;(MATCH(A623,Filmes!$A$2:$A$226,0)+1))</f>
        <v>41773515</v>
      </c>
      <c r="H623" cm="1">
        <f t="array" aca="1" ref="H623" ca="1">INDIRECT("Filmes!H"&amp;(MATCH(A623,Filmes!$A$2:$A$226,0)+1))</f>
        <v>13773515</v>
      </c>
      <c r="I623" cm="1">
        <f t="array" aca="1" ref="I623" ca="1">INDIRECT("Filmes!I"&amp;(MATCH(A623,Filmes!$A$2:$A$226,0)+1))</f>
        <v>1.49191125</v>
      </c>
    </row>
    <row r="624" spans="1:14" x14ac:dyDescent="0.3">
      <c r="A624" s="24" t="s">
        <v>13</v>
      </c>
      <c r="B624" cm="1">
        <f t="array" aca="1" ref="B624" ca="1">INDIRECT("Filmes!B"&amp;(MATCH(A624,Filmes!$A$2:$A$226,0)+1))</f>
        <v>2024</v>
      </c>
      <c r="C624" t="str" cm="1">
        <f t="array" aca="1" ref="C624" ca="1">INDIRECT("Filmes!C"&amp;(MATCH(A624,Filmes!$A$2:$A$226,0)+1))</f>
        <v>L</v>
      </c>
      <c r="D624" cm="1">
        <f t="array" aca="1" ref="D624" ca="1">INDIRECT("Filmes!D"&amp;(MATCH(A624,Filmes!$A$2:$A$226,0)+1))</f>
        <v>0.75</v>
      </c>
      <c r="E624" cm="1">
        <f t="array" aca="1" ref="E624" ca="1">INDIRECT("Filmes!E"&amp;(MATCH(A624,Filmes!$A$2:$A$226,0)+1))</f>
        <v>0.77500000000000002</v>
      </c>
      <c r="F624" cm="1">
        <f t="array" aca="1" ref="F624" ca="1">INDIRECT("Filmes!F"&amp;(MATCH(A624,Filmes!$A$2:$A$226,0)+1))</f>
        <v>110000000</v>
      </c>
      <c r="G624" cm="1">
        <f t="array" aca="1" ref="G624" ca="1">INDIRECT("Filmes!G"&amp;(MATCH(A624,Filmes!$A$2:$A$226,0)+1))</f>
        <v>176438104</v>
      </c>
      <c r="H624" cm="1">
        <f t="array" aca="1" ref="H624" ca="1">INDIRECT("Filmes!H"&amp;(MATCH(A624,Filmes!$A$2:$A$226,0)+1))</f>
        <v>66438104</v>
      </c>
      <c r="I624" cm="1">
        <f t="array" aca="1" ref="I624" ca="1">INDIRECT("Filmes!I"&amp;(MATCH(A624,Filmes!$A$2:$A$226,0)+1))</f>
        <v>1.6039827636363637</v>
      </c>
    </row>
    <row r="625" spans="1:9" x14ac:dyDescent="0.3">
      <c r="A625" s="23" t="s">
        <v>210</v>
      </c>
      <c r="B625" cm="1">
        <f t="array" aca="1" ref="B625" ca="1">INDIRECT("Filmes!B"&amp;(MATCH(A625,Filmes!$A$2:$A$226,0)+1))</f>
        <v>2024</v>
      </c>
      <c r="C625" t="str" cm="1">
        <f t="array" aca="1" ref="C625" ca="1">INDIRECT("Filmes!C"&amp;(MATCH(A625,Filmes!$A$2:$A$226,0)+1))</f>
        <v>14</v>
      </c>
      <c r="D625" cm="1">
        <f t="array" aca="1" ref="D625" ca="1">INDIRECT("Filmes!D"&amp;(MATCH(A625,Filmes!$A$2:$A$226,0)+1))</f>
        <v>0.61</v>
      </c>
      <c r="E625" cm="1">
        <f t="array" aca="1" ref="E625" ca="1">INDIRECT("Filmes!E"&amp;(MATCH(A625,Filmes!$A$2:$A$226,0)+1))</f>
        <v>0.82</v>
      </c>
      <c r="F625" cm="1">
        <f t="array" aca="1" ref="F625" ca="1">INDIRECT("Filmes!F"&amp;(MATCH(A625,Filmes!$A$2:$A$226,0)+1))</f>
        <v>200000000</v>
      </c>
      <c r="G625" cm="1">
        <f t="array" aca="1" ref="G625" ca="1">INDIRECT("Filmes!G"&amp;(MATCH(A625,Filmes!$A$2:$A$226,0)+1))</f>
        <v>96175599</v>
      </c>
      <c r="H625" cm="1">
        <f t="array" aca="1" ref="H625" ca="1">INDIRECT("Filmes!H"&amp;(MATCH(A625,Filmes!$A$2:$A$226,0)+1))</f>
        <v>-103824401</v>
      </c>
      <c r="I625" cm="1">
        <f t="array" aca="1" ref="I625" ca="1">INDIRECT("Filmes!I"&amp;(MATCH(A625,Filmes!$A$2:$A$226,0)+1))</f>
        <v>0.480877995</v>
      </c>
    </row>
    <row r="626" spans="1:9" x14ac:dyDescent="0.3">
      <c r="A626" s="24" t="s">
        <v>31</v>
      </c>
      <c r="B626" cm="1">
        <f t="array" aca="1" ref="B626" ca="1">INDIRECT("Filmes!B"&amp;(MATCH(A626,Filmes!$A$2:$A$226,0)+1))</f>
        <v>2024</v>
      </c>
      <c r="C626" t="str" cm="1">
        <f t="array" aca="1" ref="C626" ca="1">INDIRECT("Filmes!C"&amp;(MATCH(A626,Filmes!$A$2:$A$226,0)+1))</f>
        <v>14</v>
      </c>
      <c r="D626" cm="1">
        <f t="array" aca="1" ref="D626" ca="1">INDIRECT("Filmes!D"&amp;(MATCH(A626,Filmes!$A$2:$A$226,0)+1))</f>
        <v>0.71</v>
      </c>
      <c r="E626" cm="1">
        <f t="array" aca="1" ref="E626" ca="1">INDIRECT("Filmes!E"&amp;(MATCH(A626,Filmes!$A$2:$A$226,0)+1))</f>
        <v>0.70499999999999996</v>
      </c>
      <c r="F626" cm="1">
        <f t="array" aca="1" ref="F626" ca="1">INDIRECT("Filmes!F"&amp;(MATCH(A626,Filmes!$A$2:$A$226,0)+1))</f>
        <v>8800000</v>
      </c>
      <c r="G626" cm="1">
        <f t="array" aca="1" ref="G626" ca="1">INDIRECT("Filmes!G"&amp;(MATCH(A626,Filmes!$A$2:$A$226,0)+1))</f>
        <v>1892717</v>
      </c>
      <c r="H626" cm="1">
        <f t="array" aca="1" ref="H626" ca="1">INDIRECT("Filmes!H"&amp;(MATCH(A626,Filmes!$A$2:$A$226,0)+1))</f>
        <v>-6907283</v>
      </c>
      <c r="I626" cm="1">
        <f t="array" aca="1" ref="I626" ca="1">INDIRECT("Filmes!I"&amp;(MATCH(A626,Filmes!$A$2:$A$226,0)+1))</f>
        <v>0.21508147727272728</v>
      </c>
    </row>
    <row r="627" spans="1:9" x14ac:dyDescent="0.3">
      <c r="A627" s="23" t="s">
        <v>132</v>
      </c>
      <c r="B627" cm="1">
        <f t="array" aca="1" ref="B627" ca="1">INDIRECT("Filmes!B"&amp;(MATCH(A627,Filmes!$A$2:$A$226,0)+1))</f>
        <v>2022</v>
      </c>
      <c r="C627" t="str" cm="1">
        <f t="array" aca="1" ref="C627" ca="1">INDIRECT("Filmes!C"&amp;(MATCH(A627,Filmes!$A$2:$A$226,0)+1))</f>
        <v>18</v>
      </c>
      <c r="D627" cm="1">
        <f t="array" aca="1" ref="D627" ca="1">INDIRECT("Filmes!D"&amp;(MATCH(A627,Filmes!$A$2:$A$226,0)+1))</f>
        <v>0.74</v>
      </c>
      <c r="E627" cm="1">
        <f t="array" aca="1" ref="E627" ca="1">INDIRECT("Filmes!E"&amp;(MATCH(A627,Filmes!$A$2:$A$226,0)+1))</f>
        <v>0.8</v>
      </c>
      <c r="F627" cm="1">
        <f t="array" aca="1" ref="F627" ca="1">INDIRECT("Filmes!F"&amp;(MATCH(A627,Filmes!$A$2:$A$226,0)+1))</f>
        <v>78000000</v>
      </c>
      <c r="G627" cm="1">
        <f t="array" aca="1" ref="G627" ca="1">INDIRECT("Filmes!G"&amp;(MATCH(A627,Filmes!$A$2:$A$226,0)+1))</f>
        <v>63363579</v>
      </c>
      <c r="H627" cm="1">
        <f t="array" aca="1" ref="H627" ca="1">INDIRECT("Filmes!H"&amp;(MATCH(A627,Filmes!$A$2:$A$226,0)+1))</f>
        <v>-14636421</v>
      </c>
      <c r="I627" cm="1">
        <f t="array" aca="1" ref="I627" ca="1">INDIRECT("Filmes!I"&amp;(MATCH(A627,Filmes!$A$2:$A$226,0)+1))</f>
        <v>0.81235357692307697</v>
      </c>
    </row>
    <row r="628" spans="1:9" x14ac:dyDescent="0.3">
      <c r="A628" s="24" t="s">
        <v>11</v>
      </c>
      <c r="B628" cm="1">
        <f t="array" aca="1" ref="B628" ca="1">INDIRECT("Filmes!B"&amp;(MATCH(A628,Filmes!$A$2:$A$226,0)+1))</f>
        <v>2024</v>
      </c>
      <c r="C628" t="str" cm="1">
        <f t="array" aca="1" ref="C628" ca="1">INDIRECT("Filmes!C"&amp;(MATCH(A628,Filmes!$A$2:$A$226,0)+1))</f>
        <v>R</v>
      </c>
      <c r="D628" cm="1">
        <f t="array" aca="1" ref="D628" ca="1">INDIRECT("Filmes!D"&amp;(MATCH(A628,Filmes!$A$2:$A$226,0)+1))</f>
        <v>0.71</v>
      </c>
      <c r="E628" cm="1">
        <f t="array" aca="1" ref="E628" ca="1">INDIRECT("Filmes!E"&amp;(MATCH(A628,Filmes!$A$2:$A$226,0)+1))</f>
        <v>0.83333333333333337</v>
      </c>
      <c r="F628" cm="1">
        <f t="array" aca="1" ref="F628" ca="1">INDIRECT("Filmes!F"&amp;(MATCH(A628,Filmes!$A$2:$A$226,0)+1))</f>
        <v>100000000</v>
      </c>
      <c r="G628" cm="1">
        <f t="array" aca="1" ref="G628" ca="1">INDIRECT("Filmes!G"&amp;(MATCH(A628,Filmes!$A$2:$A$226,0)+1))</f>
        <v>235872081</v>
      </c>
      <c r="H628" cm="1">
        <f t="array" aca="1" ref="H628" ca="1">INDIRECT("Filmes!H"&amp;(MATCH(A628,Filmes!$A$2:$A$226,0)+1))</f>
        <v>135872081</v>
      </c>
      <c r="I628" cm="1">
        <f t="array" aca="1" ref="I628" ca="1">INDIRECT("Filmes!I"&amp;(MATCH(A628,Filmes!$A$2:$A$226,0)+1))</f>
        <v>2.3587208099999999</v>
      </c>
    </row>
    <row r="629" spans="1:9" x14ac:dyDescent="0.3">
      <c r="A629" s="23" t="s">
        <v>53</v>
      </c>
      <c r="B629" cm="1">
        <f t="array" aca="1" ref="B629" ca="1">INDIRECT("Filmes!B"&amp;(MATCH(A629,Filmes!$A$2:$A$226,0)+1))</f>
        <v>2023</v>
      </c>
      <c r="C629" t="str" cm="1">
        <f t="array" aca="1" ref="C629" ca="1">INDIRECT("Filmes!C"&amp;(MATCH(A629,Filmes!$A$2:$A$226,0)+1))</f>
        <v>12</v>
      </c>
      <c r="D629" cm="1">
        <f t="array" aca="1" ref="D629" ca="1">INDIRECT("Filmes!D"&amp;(MATCH(A629,Filmes!$A$2:$A$226,0)+1))</f>
        <v>0.7</v>
      </c>
      <c r="E629" cm="1">
        <f t="array" aca="1" ref="E629" ca="1">INDIRECT("Filmes!E"&amp;(MATCH(A629,Filmes!$A$2:$A$226,0)+1))</f>
        <v>0.86428571428571443</v>
      </c>
      <c r="F629" cm="1">
        <f t="array" aca="1" ref="F629" ca="1">INDIRECT("Filmes!F"&amp;(MATCH(A629,Filmes!$A$2:$A$226,0)+1))</f>
        <v>145000000</v>
      </c>
      <c r="G629" cm="1">
        <f t="array" aca="1" ref="G629" ca="1">INDIRECT("Filmes!G"&amp;(MATCH(A629,Filmes!$A$2:$A$226,0)+1))</f>
        <v>1445638421</v>
      </c>
      <c r="H629" cm="1">
        <f t="array" aca="1" ref="H629" ca="1">INDIRECT("Filmes!H"&amp;(MATCH(A629,Filmes!$A$2:$A$226,0)+1))</f>
        <v>1300638421</v>
      </c>
      <c r="I629" cm="1">
        <f t="array" aca="1" ref="I629" ca="1">INDIRECT("Filmes!I"&amp;(MATCH(A629,Filmes!$A$2:$A$226,0)+1))</f>
        <v>9.9699201448275865</v>
      </c>
    </row>
    <row r="630" spans="1:9" x14ac:dyDescent="0.3">
      <c r="A630" s="24" t="s">
        <v>117</v>
      </c>
      <c r="B630" cm="1">
        <f t="array" aca="1" ref="B630" ca="1">INDIRECT("Filmes!B"&amp;(MATCH(A630,Filmes!$A$2:$A$226,0)+1))</f>
        <v>2017</v>
      </c>
      <c r="C630" t="str" cm="1">
        <f t="array" aca="1" ref="C630" ca="1">INDIRECT("Filmes!C"&amp;(MATCH(A630,Filmes!$A$2:$A$226,0)+1))</f>
        <v>14</v>
      </c>
      <c r="D630" cm="1">
        <f t="array" aca="1" ref="D630" ca="1">INDIRECT("Filmes!D"&amp;(MATCH(A630,Filmes!$A$2:$A$226,0)+1))</f>
        <v>0.61</v>
      </c>
      <c r="E630" cm="1">
        <f t="array" aca="1" ref="E630" ca="1">INDIRECT("Filmes!E"&amp;(MATCH(A630,Filmes!$A$2:$A$226,0)+1))</f>
        <v>0.79500000000000004</v>
      </c>
      <c r="F630" cm="1">
        <f t="array" aca="1" ref="F630" ca="1">INDIRECT("Filmes!F"&amp;(MATCH(A630,Filmes!$A$2:$A$226,0)+1))</f>
        <v>69000000</v>
      </c>
      <c r="G630" cm="1">
        <f t="array" aca="1" ref="G630" ca="1">INDIRECT("Filmes!G"&amp;(MATCH(A630,Filmes!$A$2:$A$226,0)+1))</f>
        <v>177900000</v>
      </c>
      <c r="H630" cm="1">
        <f t="array" aca="1" ref="H630" ca="1">INDIRECT("Filmes!H"&amp;(MATCH(A630,Filmes!$A$2:$A$226,0)+1))</f>
        <v>108900000</v>
      </c>
      <c r="I630" cm="1">
        <f t="array" aca="1" ref="I630" ca="1">INDIRECT("Filmes!I"&amp;(MATCH(A630,Filmes!$A$2:$A$226,0)+1))</f>
        <v>2.5782608695652174</v>
      </c>
    </row>
    <row r="631" spans="1:9" x14ac:dyDescent="0.3">
      <c r="A631" s="23" t="s">
        <v>43</v>
      </c>
      <c r="B631" cm="1">
        <f t="array" aca="1" ref="B631" ca="1">INDIRECT("Filmes!B"&amp;(MATCH(A631,Filmes!$A$2:$A$226,0)+1))</f>
        <v>2016</v>
      </c>
      <c r="C631" t="str" cm="1">
        <f t="array" aca="1" ref="C631" ca="1">INDIRECT("Filmes!C"&amp;(MATCH(A631,Filmes!$A$2:$A$226,0)+1))</f>
        <v>10</v>
      </c>
      <c r="D631" cm="1">
        <f t="array" aca="1" ref="D631" ca="1">INDIRECT("Filmes!D"&amp;(MATCH(A631,Filmes!$A$2:$A$226,0)+1))</f>
        <v>0.54</v>
      </c>
      <c r="E631" cm="1">
        <f t="array" aca="1" ref="E631" ca="1">INDIRECT("Filmes!E"&amp;(MATCH(A631,Filmes!$A$2:$A$226,0)+1))</f>
        <v>0.85000000000000009</v>
      </c>
      <c r="F631" cm="1">
        <f t="array" aca="1" ref="F631" ca="1">INDIRECT("Filmes!F"&amp;(MATCH(A631,Filmes!$A$2:$A$226,0)+1))</f>
        <v>144000000</v>
      </c>
      <c r="G631" cm="1">
        <f t="array" aca="1" ref="G631" ca="1">INDIRECT("Filmes!G"&amp;(MATCH(A631,Filmes!$A$2:$A$226,0)+1))</f>
        <v>229147509</v>
      </c>
      <c r="H631" cm="1">
        <f t="array" aca="1" ref="H631" ca="1">INDIRECT("Filmes!H"&amp;(MATCH(A631,Filmes!$A$2:$A$226,0)+1))</f>
        <v>85147509</v>
      </c>
      <c r="I631" cm="1">
        <f t="array" aca="1" ref="I631" ca="1">INDIRECT("Filmes!I"&amp;(MATCH(A631,Filmes!$A$2:$A$226,0)+1))</f>
        <v>1.5913021458333334</v>
      </c>
    </row>
    <row r="632" spans="1:9" x14ac:dyDescent="0.3">
      <c r="A632" s="24" t="s">
        <v>135</v>
      </c>
      <c r="B632" cm="1">
        <f t="array" aca="1" ref="B632" ca="1">INDIRECT("Filmes!B"&amp;(MATCH(A632,Filmes!$A$2:$A$226,0)+1))</f>
        <v>1982</v>
      </c>
      <c r="C632" t="str" cm="1">
        <f t="array" aca="1" ref="C632" ca="1">INDIRECT("Filmes!C"&amp;(MATCH(A632,Filmes!$A$2:$A$226,0)+1))</f>
        <v>12</v>
      </c>
      <c r="D632" cm="1">
        <f t="array" aca="1" ref="D632" ca="1">INDIRECT("Filmes!D"&amp;(MATCH(A632,Filmes!$A$2:$A$226,0)+1))</f>
        <v>0.69</v>
      </c>
      <c r="E632" cm="1">
        <f t="array" aca="1" ref="E632" ca="1">INDIRECT("Filmes!E"&amp;(MATCH(A632,Filmes!$A$2:$A$226,0)+1))</f>
        <v>0.84000000000000008</v>
      </c>
      <c r="F632" cm="1">
        <f t="array" aca="1" ref="F632" ca="1">INDIRECT("Filmes!F"&amp;(MATCH(A632,Filmes!$A$2:$A$226,0)+1))</f>
        <v>8000000</v>
      </c>
      <c r="G632" cm="1">
        <f t="array" aca="1" ref="G632" ca="1">INDIRECT("Filmes!G"&amp;(MATCH(A632,Filmes!$A$2:$A$226,0)+1))</f>
        <v>21028755</v>
      </c>
      <c r="H632" cm="1">
        <f t="array" aca="1" ref="H632" ca="1">INDIRECT("Filmes!H"&amp;(MATCH(A632,Filmes!$A$2:$A$226,0)+1))</f>
        <v>13028755</v>
      </c>
      <c r="I632" cm="1">
        <f t="array" aca="1" ref="I632" ca="1">INDIRECT("Filmes!I"&amp;(MATCH(A632,Filmes!$A$2:$A$226,0)+1))</f>
        <v>2.628594375</v>
      </c>
    </row>
    <row r="633" spans="1:9" x14ac:dyDescent="0.3">
      <c r="A633" s="23" t="s">
        <v>58</v>
      </c>
      <c r="B633" cm="1">
        <f t="array" aca="1" ref="B633" ca="1">INDIRECT("Filmes!B"&amp;(MATCH(A633,Filmes!$A$2:$A$226,0)+1))</f>
        <v>2016</v>
      </c>
      <c r="C633" t="str" cm="1">
        <f t="array" aca="1" ref="C633" ca="1">INDIRECT("Filmes!C"&amp;(MATCH(A633,Filmes!$A$2:$A$226,0)+1))</f>
        <v>16</v>
      </c>
      <c r="D633" cm="1">
        <f t="array" aca="1" ref="D633" ca="1">INDIRECT("Filmes!D"&amp;(MATCH(A633,Filmes!$A$2:$A$226,0)+1))</f>
        <v>0.76</v>
      </c>
      <c r="E633" cm="1">
        <f t="array" aca="1" ref="E633" ca="1">INDIRECT("Filmes!E"&amp;(MATCH(A633,Filmes!$A$2:$A$226,0)+1))</f>
        <v>0.76666666666666661</v>
      </c>
      <c r="F633" cm="1">
        <f t="array" aca="1" ref="F633" ca="1">INDIRECT("Filmes!F"&amp;(MATCH(A633,Filmes!$A$2:$A$226,0)+1))</f>
        <v>58000000</v>
      </c>
      <c r="G633" cm="1">
        <f t="array" aca="1" ref="G633" ca="1">INDIRECT("Filmes!G"&amp;(MATCH(A633,Filmes!$A$2:$A$226,0)+1))</f>
        <v>782837347</v>
      </c>
      <c r="H633" cm="1">
        <f t="array" aca="1" ref="H633" ca="1">INDIRECT("Filmes!H"&amp;(MATCH(A633,Filmes!$A$2:$A$226,0)+1))</f>
        <v>724837347</v>
      </c>
      <c r="I633" cm="1">
        <f t="array" aca="1" ref="I633" ca="1">INDIRECT("Filmes!I"&amp;(MATCH(A633,Filmes!$A$2:$A$226,0)+1))</f>
        <v>13.497195637931034</v>
      </c>
    </row>
    <row r="634" spans="1:9" x14ac:dyDescent="0.3">
      <c r="A634" s="24" t="s">
        <v>104</v>
      </c>
      <c r="B634" cm="1">
        <f t="array" aca="1" ref="B634" ca="1">INDIRECT("Filmes!B"&amp;(MATCH(A634,Filmes!$A$2:$A$226,0)+1))</f>
        <v>2018</v>
      </c>
      <c r="C634" t="str" cm="1">
        <f t="array" aca="1" ref="C634" ca="1">INDIRECT("Filmes!C"&amp;(MATCH(A634,Filmes!$A$2:$A$226,0)+1))</f>
        <v>16</v>
      </c>
      <c r="D634" cm="1">
        <f t="array" aca="1" ref="D634" ca="1">INDIRECT("Filmes!D"&amp;(MATCH(A634,Filmes!$A$2:$A$226,0)+1))</f>
        <v>0.75</v>
      </c>
      <c r="E634" cm="1">
        <f t="array" aca="1" ref="E634" ca="1">INDIRECT("Filmes!E"&amp;(MATCH(A634,Filmes!$A$2:$A$226,0)+1))</f>
        <v>0.66999999999999993</v>
      </c>
      <c r="F634" cm="1">
        <f t="array" aca="1" ref="F634" ca="1">INDIRECT("Filmes!F"&amp;(MATCH(A634,Filmes!$A$2:$A$226,0)+1))</f>
        <v>110000000</v>
      </c>
      <c r="G634" cm="1">
        <f t="array" aca="1" ref="G634" ca="1">INDIRECT("Filmes!G"&amp;(MATCH(A634,Filmes!$A$2:$A$226,0)+1))</f>
        <v>785896632</v>
      </c>
      <c r="H634" cm="1">
        <f t="array" aca="1" ref="H634" ca="1">INDIRECT("Filmes!H"&amp;(MATCH(A634,Filmes!$A$2:$A$226,0)+1))</f>
        <v>675896632</v>
      </c>
      <c r="I634" cm="1">
        <f t="array" aca="1" ref="I634" ca="1">INDIRECT("Filmes!I"&amp;(MATCH(A634,Filmes!$A$2:$A$226,0)+1))</f>
        <v>7.1445148363636362</v>
      </c>
    </row>
    <row r="635" spans="1:9" x14ac:dyDescent="0.3">
      <c r="A635" s="23" t="s">
        <v>10</v>
      </c>
      <c r="B635" cm="1">
        <f t="array" aca="1" ref="B635" ca="1">INDIRECT("Filmes!B"&amp;(MATCH(A635,Filmes!$A$2:$A$226,0)+1))</f>
        <v>2015</v>
      </c>
      <c r="C635" t="str" cm="1">
        <f t="array" aca="1" ref="C635" ca="1">INDIRECT("Filmes!C"&amp;(MATCH(A635,Filmes!$A$2:$A$226,0)+1))</f>
        <v>L</v>
      </c>
      <c r="D635" cm="1">
        <f t="array" aca="1" ref="D635" ca="1">INDIRECT("Filmes!D"&amp;(MATCH(A635,Filmes!$A$2:$A$226,0)+1))</f>
        <v>0.79</v>
      </c>
      <c r="E635" cm="1">
        <f t="array" aca="1" ref="E635" ca="1">INDIRECT("Filmes!E"&amp;(MATCH(A635,Filmes!$A$2:$A$226,0)+1))</f>
        <v>0.71666666666666667</v>
      </c>
      <c r="F635" cm="1">
        <f t="array" aca="1" ref="F635" ca="1">INDIRECT("Filmes!F"&amp;(MATCH(A635,Filmes!$A$2:$A$226,0)+1))</f>
        <v>175000000</v>
      </c>
      <c r="G635" cm="1">
        <f t="array" aca="1" ref="G635" ca="1">INDIRECT("Filmes!G"&amp;(MATCH(A635,Filmes!$A$2:$A$226,0)+1))</f>
        <v>857611174</v>
      </c>
      <c r="H635" cm="1">
        <f t="array" aca="1" ref="H635" ca="1">INDIRECT("Filmes!H"&amp;(MATCH(A635,Filmes!$A$2:$A$226,0)+1))</f>
        <v>682611174</v>
      </c>
      <c r="I635" cm="1">
        <f t="array" aca="1" ref="I635" ca="1">INDIRECT("Filmes!I"&amp;(MATCH(A635,Filmes!$A$2:$A$226,0)+1))</f>
        <v>4.9006352800000004</v>
      </c>
    </row>
    <row r="636" spans="1:9" x14ac:dyDescent="0.3">
      <c r="A636" s="24" t="s">
        <v>6</v>
      </c>
      <c r="B636" cm="1">
        <f t="array" aca="1" ref="B636" ca="1">INDIRECT("Filmes!B"&amp;(MATCH(A636,Filmes!$A$2:$A$226,0)+1))</f>
        <v>2024</v>
      </c>
      <c r="C636" t="str" cm="1">
        <f t="array" aca="1" ref="C636" ca="1">INDIRECT("Filmes!C"&amp;(MATCH(A636,Filmes!$A$2:$A$226,0)+1))</f>
        <v>L</v>
      </c>
      <c r="D636" cm="1">
        <f t="array" aca="1" ref="D636" ca="1">INDIRECT("Filmes!D"&amp;(MATCH(A636,Filmes!$A$2:$A$226,0)+1))</f>
        <v>0.78</v>
      </c>
      <c r="E636" cm="1">
        <f t="array" aca="1" ref="E636" ca="1">INDIRECT("Filmes!E"&amp;(MATCH(A636,Filmes!$A$2:$A$226,0)+1))</f>
        <v>0.74444444444444446</v>
      </c>
      <c r="F636" cm="1">
        <f t="array" aca="1" ref="F636" ca="1">INDIRECT("Filmes!F"&amp;(MATCH(A636,Filmes!$A$2:$A$226,0)+1))</f>
        <v>200000000</v>
      </c>
      <c r="G636" cm="1">
        <f t="array" aca="1" ref="G636" ca="1">INDIRECT("Filmes!G"&amp;(MATCH(A636,Filmes!$A$2:$A$226,0)+1))</f>
        <v>724383116</v>
      </c>
      <c r="H636" cm="1">
        <f t="array" aca="1" ref="H636" ca="1">INDIRECT("Filmes!H"&amp;(MATCH(A636,Filmes!$A$2:$A$226,0)+1))</f>
        <v>524383116</v>
      </c>
      <c r="I636" cm="1">
        <f t="array" aca="1" ref="I636" ca="1">INDIRECT("Filmes!I"&amp;(MATCH(A636,Filmes!$A$2:$A$226,0)+1))</f>
        <v>3.62191558</v>
      </c>
    </row>
    <row r="637" spans="1:9" x14ac:dyDescent="0.3">
      <c r="A637" s="23" t="s">
        <v>48</v>
      </c>
      <c r="B637" cm="1">
        <f t="array" aca="1" ref="B637" ca="1">INDIRECT("Filmes!B"&amp;(MATCH(A637,Filmes!$A$2:$A$226,0)+1))</f>
        <v>2023</v>
      </c>
      <c r="C637" t="str" cm="1">
        <f t="array" aca="1" ref="C637" ca="1">INDIRECT("Filmes!C"&amp;(MATCH(A637,Filmes!$A$2:$A$226,0)+1))</f>
        <v>L</v>
      </c>
      <c r="D637" cm="1">
        <f t="array" aca="1" ref="D637" ca="1">INDIRECT("Filmes!D"&amp;(MATCH(A637,Filmes!$A$2:$A$226,0)+1))</f>
        <v>0.77</v>
      </c>
      <c r="E637" cm="1">
        <f t="array" aca="1" ref="E637" ca="1">INDIRECT("Filmes!E"&amp;(MATCH(A637,Filmes!$A$2:$A$226,0)+1))</f>
        <v>0.73888888888888893</v>
      </c>
      <c r="F637" cm="1">
        <f t="array" aca="1" ref="F637" ca="1">INDIRECT("Filmes!F"&amp;(MATCH(A637,Filmes!$A$2:$A$226,0)+1))</f>
        <v>200000000</v>
      </c>
      <c r="G637" cm="1">
        <f t="array" aca="1" ref="G637" ca="1">INDIRECT("Filmes!G"&amp;(MATCH(A637,Filmes!$A$2:$A$226,0)+1))</f>
        <v>496000000</v>
      </c>
      <c r="H637" cm="1">
        <f t="array" aca="1" ref="H637" ca="1">INDIRECT("Filmes!H"&amp;(MATCH(A637,Filmes!$A$2:$A$226,0)+1))</f>
        <v>296000000</v>
      </c>
      <c r="I637" cm="1">
        <f t="array" aca="1" ref="I637" ca="1">INDIRECT("Filmes!I"&amp;(MATCH(A637,Filmes!$A$2:$A$226,0)+1))</f>
        <v>2.48</v>
      </c>
    </row>
    <row r="638" spans="1:9" x14ac:dyDescent="0.3">
      <c r="A638" s="24" t="s">
        <v>129</v>
      </c>
      <c r="B638" cm="1">
        <f t="array" aca="1" ref="B638" ca="1">INDIRECT("Filmes!B"&amp;(MATCH(A638,Filmes!$A$2:$A$226,0)+1))</f>
        <v>2021</v>
      </c>
      <c r="C638" t="str" cm="1">
        <f t="array" aca="1" ref="C638" ca="1">INDIRECT("Filmes!C"&amp;(MATCH(A638,Filmes!$A$2:$A$226,0)+1))</f>
        <v>L</v>
      </c>
      <c r="D638" cm="1">
        <f t="array" aca="1" ref="D638" ca="1">INDIRECT("Filmes!D"&amp;(MATCH(A638,Filmes!$A$2:$A$226,0)+1))</f>
        <v>0.76</v>
      </c>
      <c r="E638" cm="1">
        <f t="array" aca="1" ref="E638" ca="1">INDIRECT("Filmes!E"&amp;(MATCH(A638,Filmes!$A$2:$A$226,0)+1))</f>
        <v>0.76</v>
      </c>
      <c r="F638" cm="1">
        <f t="array" aca="1" ref="F638" ca="1">INDIRECT("Filmes!F"&amp;(MATCH(A638,Filmes!$A$2:$A$226,0)+1))</f>
        <v>50000000</v>
      </c>
      <c r="G638" cm="1">
        <f t="array" aca="1" ref="G638" ca="1">INDIRECT("Filmes!G"&amp;(MATCH(A638,Filmes!$A$2:$A$226,0)+1))</f>
        <v>253000000</v>
      </c>
      <c r="H638" cm="1">
        <f t="array" aca="1" ref="H638" ca="1">INDIRECT("Filmes!H"&amp;(MATCH(A638,Filmes!$A$2:$A$226,0)+1))</f>
        <v>203000000</v>
      </c>
      <c r="I638" cm="1">
        <f t="array" aca="1" ref="I638" ca="1">INDIRECT("Filmes!I"&amp;(MATCH(A638,Filmes!$A$2:$A$226,0)+1))</f>
        <v>5.0599999999999996</v>
      </c>
    </row>
    <row r="639" spans="1:9" x14ac:dyDescent="0.3">
      <c r="A639" s="23" t="s">
        <v>191</v>
      </c>
      <c r="B639" cm="1">
        <f t="array" aca="1" ref="B639" ca="1">INDIRECT("Filmes!B"&amp;(MATCH(A639,Filmes!$A$2:$A$226,0)+1))</f>
        <v>1994</v>
      </c>
      <c r="C639" t="str" cm="1">
        <f t="array" aca="1" ref="C639" ca="1">INDIRECT("Filmes!C"&amp;(MATCH(A639,Filmes!$A$2:$A$226,0)+1))</f>
        <v>14</v>
      </c>
      <c r="D639" cm="1">
        <f t="array" aca="1" ref="D639" ca="1">INDIRECT("Filmes!D"&amp;(MATCH(A639,Filmes!$A$2:$A$226,0)+1))</f>
        <v>0.85</v>
      </c>
      <c r="E639" cm="1">
        <f t="array" aca="1" ref="E639" ca="1">INDIRECT("Filmes!E"&amp;(MATCH(A639,Filmes!$A$2:$A$226,0)+1))</f>
        <v>0.8600000000000001</v>
      </c>
      <c r="F639" cm="1">
        <f t="array" aca="1" ref="F639" ca="1">INDIRECT("Filmes!F"&amp;(MATCH(A639,Filmes!$A$2:$A$226,0)+1))</f>
        <v>55000000</v>
      </c>
      <c r="G639" cm="1">
        <f t="array" aca="1" ref="G639" ca="1">INDIRECT("Filmes!G"&amp;(MATCH(A639,Filmes!$A$2:$A$226,0)+1))</f>
        <v>677387716</v>
      </c>
      <c r="H639" cm="1">
        <f t="array" aca="1" ref="H639" ca="1">INDIRECT("Filmes!H"&amp;(MATCH(A639,Filmes!$A$2:$A$226,0)+1))</f>
        <v>622387716</v>
      </c>
      <c r="I639" cm="1">
        <f t="array" aca="1" ref="I639" ca="1">INDIRECT("Filmes!I"&amp;(MATCH(A639,Filmes!$A$2:$A$226,0)+1))</f>
        <v>12.316140290909091</v>
      </c>
    </row>
    <row r="640" spans="1:9" x14ac:dyDescent="0.3">
      <c r="A640" s="24" t="s">
        <v>26</v>
      </c>
      <c r="B640" cm="1">
        <f t="array" aca="1" ref="B640" ca="1">INDIRECT("Filmes!B"&amp;(MATCH(A640,Filmes!$A$2:$A$226,0)+1))</f>
        <v>2024</v>
      </c>
      <c r="C640" t="str" cm="1">
        <f t="array" aca="1" ref="C640" ca="1">INDIRECT("Filmes!C"&amp;(MATCH(A640,Filmes!$A$2:$A$226,0)+1))</f>
        <v>L</v>
      </c>
      <c r="D640" cm="1">
        <f t="array" aca="1" ref="D640" ca="1">INDIRECT("Filmes!D"&amp;(MATCH(A640,Filmes!$A$2:$A$226,0)+1))</f>
        <v>0.67</v>
      </c>
      <c r="E640" cm="1">
        <f t="array" aca="1" ref="E640" ca="1">INDIRECT("Filmes!E"&amp;(MATCH(A640,Filmes!$A$2:$A$226,0)+1))</f>
        <v>0.7649999999999999</v>
      </c>
      <c r="F640" cm="1">
        <f t="array" aca="1" ref="F640" ca="1">INDIRECT("Filmes!F"&amp;(MATCH(A640,Filmes!$A$2:$A$226,0)+1))</f>
        <v>60000000</v>
      </c>
      <c r="G640" cm="1">
        <f t="array" aca="1" ref="G640" ca="1">INDIRECT("Filmes!G"&amp;(MATCH(A640,Filmes!$A$2:$A$226,0)+1))</f>
        <v>199143268</v>
      </c>
      <c r="H640" cm="1">
        <f t="array" aca="1" ref="H640" ca="1">INDIRECT("Filmes!H"&amp;(MATCH(A640,Filmes!$A$2:$A$226,0)+1))</f>
        <v>139143268</v>
      </c>
      <c r="I640" cm="1">
        <f t="array" aca="1" ref="I640" ca="1">INDIRECT("Filmes!I"&amp;(MATCH(A640,Filmes!$A$2:$A$226,0)+1))</f>
        <v>3.3190544666666666</v>
      </c>
    </row>
    <row r="641" spans="1:9" x14ac:dyDescent="0.3">
      <c r="A641" s="23" t="s">
        <v>71</v>
      </c>
      <c r="B641" cm="1">
        <f t="array" aca="1" ref="B641" ca="1">INDIRECT("Filmes!B"&amp;(MATCH(A641,Filmes!$A$2:$A$226,0)+1))</f>
        <v>2004</v>
      </c>
      <c r="C641" t="str" cm="1">
        <f t="array" aca="1" ref="C641" ca="1">INDIRECT("Filmes!C"&amp;(MATCH(A641,Filmes!$A$2:$A$226,0)+1))</f>
        <v>PG</v>
      </c>
      <c r="D641" cm="1">
        <f t="array" aca="1" ref="D641" ca="1">INDIRECT("Filmes!D"&amp;(MATCH(A641,Filmes!$A$2:$A$226,0)+1))</f>
        <v>0.56999999999999995</v>
      </c>
      <c r="E641" cm="1">
        <f t="array" aca="1" ref="E641" ca="1">INDIRECT("Filmes!E"&amp;(MATCH(A641,Filmes!$A$2:$A$226,0)+1))</f>
        <v>0.75000000000000011</v>
      </c>
      <c r="F641" cm="1">
        <f t="array" aca="1" ref="F641" ca="1">INDIRECT("Filmes!F"&amp;(MATCH(A641,Filmes!$A$2:$A$226,0)+1))</f>
        <v>50000000</v>
      </c>
      <c r="G641" cm="1">
        <f t="array" aca="1" ref="G641" ca="1">INDIRECT("Filmes!G"&amp;(MATCH(A641,Filmes!$A$2:$A$226,0)+1))</f>
        <v>200800000</v>
      </c>
      <c r="H641" cm="1">
        <f t="array" aca="1" ref="H641" ca="1">INDIRECT("Filmes!H"&amp;(MATCH(A641,Filmes!$A$2:$A$226,0)+1))</f>
        <v>150800000</v>
      </c>
      <c r="I641" cm="1">
        <f t="array" aca="1" ref="I641" ca="1">INDIRECT("Filmes!I"&amp;(MATCH(A641,Filmes!$A$2:$A$226,0)+1))</f>
        <v>4.016</v>
      </c>
    </row>
    <row r="642" spans="1:9" x14ac:dyDescent="0.3">
      <c r="A642" s="24" t="s">
        <v>101</v>
      </c>
      <c r="B642" cm="1">
        <f t="array" aca="1" ref="B642" ca="1">INDIRECT("Filmes!B"&amp;(MATCH(A642,Filmes!$A$2:$A$226,0)+1))</f>
        <v>2022</v>
      </c>
      <c r="C642" t="str" cm="1">
        <f t="array" aca="1" ref="C642" ca="1">INDIRECT("Filmes!C"&amp;(MATCH(A642,Filmes!$A$2:$A$226,0)+1))</f>
        <v>L</v>
      </c>
      <c r="D642" cm="1">
        <f t="array" aca="1" ref="D642" ca="1">INDIRECT("Filmes!D"&amp;(MATCH(A642,Filmes!$A$2:$A$226,0)+1))</f>
        <v>0.82</v>
      </c>
      <c r="E642" cm="1">
        <f t="array" aca="1" ref="E642" ca="1">INDIRECT("Filmes!E"&amp;(MATCH(A642,Filmes!$A$2:$A$226,0)+1))</f>
        <v>0.76111111111111118</v>
      </c>
      <c r="F642" cm="1">
        <f t="array" aca="1" ref="F642" ca="1">INDIRECT("Filmes!F"&amp;(MATCH(A642,Filmes!$A$2:$A$226,0)+1))</f>
        <v>90000000</v>
      </c>
      <c r="G642" cm="1">
        <f t="array" aca="1" ref="G642" ca="1">INDIRECT("Filmes!G"&amp;(MATCH(A642,Filmes!$A$2:$A$226,0)+1))</f>
        <v>484700000</v>
      </c>
      <c r="H642" cm="1">
        <f t="array" aca="1" ref="H642" ca="1">INDIRECT("Filmes!H"&amp;(MATCH(A642,Filmes!$A$2:$A$226,0)+1))</f>
        <v>394700000</v>
      </c>
      <c r="I642" cm="1">
        <f t="array" aca="1" ref="I642" ca="1">INDIRECT("Filmes!I"&amp;(MATCH(A642,Filmes!$A$2:$A$226,0)+1))</f>
        <v>5.3855555555555554</v>
      </c>
    </row>
    <row r="643" spans="1:9" x14ac:dyDescent="0.3">
      <c r="A643" s="23" t="s">
        <v>34</v>
      </c>
      <c r="B643" cm="1">
        <f t="array" aca="1" ref="B643" ca="1">INDIRECT("Filmes!B"&amp;(MATCH(A643,Filmes!$A$2:$A$226,0)+1))</f>
        <v>2024</v>
      </c>
      <c r="C643" t="str" cm="1">
        <f t="array" aca="1" ref="C643" ca="1">INDIRECT("Filmes!C"&amp;(MATCH(A643,Filmes!$A$2:$A$226,0)+1))</f>
        <v>12</v>
      </c>
      <c r="D643" cm="1">
        <f t="array" aca="1" ref="D643" ca="1">INDIRECT("Filmes!D"&amp;(MATCH(A643,Filmes!$A$2:$A$226,0)+1))</f>
        <v>0.67</v>
      </c>
      <c r="E643" cm="1">
        <f t="array" aca="1" ref="E643" ca="1">INDIRECT("Filmes!E"&amp;(MATCH(A643,Filmes!$A$2:$A$226,0)+1))</f>
        <v>0.72500000000000009</v>
      </c>
      <c r="F643" cm="1">
        <f t="array" aca="1" ref="F643" ca="1">INDIRECT("Filmes!F"&amp;(MATCH(A643,Filmes!$A$2:$A$226,0)+1))</f>
        <v>100000000</v>
      </c>
      <c r="G643" cm="1">
        <f t="array" aca="1" ref="G643" ca="1">INDIRECT("Filmes!G"&amp;(MATCH(A643,Filmes!$A$2:$A$226,0)+1))</f>
        <v>200567933</v>
      </c>
      <c r="H643" cm="1">
        <f t="array" aca="1" ref="H643" ca="1">INDIRECT("Filmes!H"&amp;(MATCH(A643,Filmes!$A$2:$A$226,0)+1))</f>
        <v>100567933</v>
      </c>
      <c r="I643" cm="1">
        <f t="array" aca="1" ref="I643" ca="1">INDIRECT("Filmes!I"&amp;(MATCH(A643,Filmes!$A$2:$A$226,0)+1))</f>
        <v>2.00567933</v>
      </c>
    </row>
    <row r="644" spans="1:9" x14ac:dyDescent="0.3">
      <c r="A644" s="24" t="s">
        <v>232</v>
      </c>
      <c r="B644" cm="1">
        <f t="array" aca="1" ref="B644" ca="1">INDIRECT("Filmes!B"&amp;(MATCH(A644,Filmes!$A$2:$A$226,0)+1))</f>
        <v>1978</v>
      </c>
      <c r="C644" t="str" cm="1">
        <f t="array" aca="1" ref="C644" ca="1">INDIRECT("Filmes!C"&amp;(MATCH(A644,Filmes!$A$2:$A$226,0)+1))</f>
        <v>12</v>
      </c>
      <c r="D644" cm="1">
        <f t="array" aca="1" ref="D644" ca="1">INDIRECT("Filmes!D"&amp;(MATCH(A644,Filmes!$A$2:$A$226,0)+1))</f>
        <v>0.74</v>
      </c>
      <c r="E644" cm="1">
        <f t="array" aca="1" ref="E644" ca="1">INDIRECT("Filmes!E"&amp;(MATCH(A644,Filmes!$A$2:$A$226,0)+1))</f>
        <v>0.77499999999999991</v>
      </c>
      <c r="F644" cm="1">
        <f t="array" aca="1" ref="F644" ca="1">INDIRECT("Filmes!F"&amp;(MATCH(A644,Filmes!$A$2:$A$226,0)+1))</f>
        <v>6000000</v>
      </c>
      <c r="G644" cm="1">
        <f t="array" aca="1" ref="G644" ca="1">INDIRECT("Filmes!G"&amp;(MATCH(A644,Filmes!$A$2:$A$226,0)+1))</f>
        <v>396271103</v>
      </c>
      <c r="H644" cm="1">
        <f t="array" aca="1" ref="H644" ca="1">INDIRECT("Filmes!H"&amp;(MATCH(A644,Filmes!$A$2:$A$226,0)+1))</f>
        <v>390271103</v>
      </c>
      <c r="I644" cm="1">
        <f t="array" aca="1" ref="I644" ca="1">INDIRECT("Filmes!I"&amp;(MATCH(A644,Filmes!$A$2:$A$226,0)+1))</f>
        <v>66.04518383333334</v>
      </c>
    </row>
    <row r="645" spans="1:9" x14ac:dyDescent="0.3">
      <c r="A645" s="23" t="s">
        <v>162</v>
      </c>
      <c r="B645" cm="1">
        <f t="array" aca="1" ref="B645" ca="1">INDIRECT("Filmes!B"&amp;(MATCH(A645,Filmes!$A$2:$A$226,0)+1))</f>
        <v>2023</v>
      </c>
      <c r="C645" t="str" cm="1">
        <f t="array" aca="1" ref="C645" ca="1">INDIRECT("Filmes!C"&amp;(MATCH(A645,Filmes!$A$2:$A$226,0)+1))</f>
        <v>R</v>
      </c>
      <c r="D645" cm="1">
        <f t="array" aca="1" ref="D645" ca="1">INDIRECT("Filmes!D"&amp;(MATCH(A645,Filmes!$A$2:$A$226,0)+1))</f>
        <v>0.65</v>
      </c>
      <c r="E645" cm="1">
        <f t="array" aca="1" ref="E645" ca="1">INDIRECT("Filmes!E"&amp;(MATCH(A645,Filmes!$A$2:$A$226,0)+1))</f>
        <v>0.73124999999999996</v>
      </c>
      <c r="F645" cm="1">
        <f t="array" aca="1" ref="F645" ca="1">INDIRECT("Filmes!F"&amp;(MATCH(A645,Filmes!$A$2:$A$226,0)+1))</f>
        <v>40000000</v>
      </c>
      <c r="G645" cm="1">
        <f t="array" aca="1" ref="G645" ca="1">INDIRECT("Filmes!G"&amp;(MATCH(A645,Filmes!$A$2:$A$226,0)+1))</f>
        <v>9112817</v>
      </c>
      <c r="H645" cm="1">
        <f t="array" aca="1" ref="H645" ca="1">INDIRECT("Filmes!H"&amp;(MATCH(A645,Filmes!$A$2:$A$226,0)+1))</f>
        <v>-30887183</v>
      </c>
      <c r="I645" cm="1">
        <f t="array" aca="1" ref="I645" ca="1">INDIRECT("Filmes!I"&amp;(MATCH(A645,Filmes!$A$2:$A$226,0)+1))</f>
        <v>0.22782042499999999</v>
      </c>
    </row>
    <row r="646" spans="1:9" x14ac:dyDescent="0.3">
      <c r="A646" s="24" t="s">
        <v>18</v>
      </c>
      <c r="B646" cm="1">
        <f t="array" aca="1" ref="B646" ca="1">INDIRECT("Filmes!B"&amp;(MATCH(A646,Filmes!$A$2:$A$226,0)+1))</f>
        <v>2024</v>
      </c>
      <c r="C646" t="str" cm="1">
        <f t="array" aca="1" ref="C646" ca="1">INDIRECT("Filmes!C"&amp;(MATCH(A646,Filmes!$A$2:$A$226,0)+1))</f>
        <v>L</v>
      </c>
      <c r="D646" cm="1">
        <f t="array" aca="1" ref="D646" ca="1">INDIRECT("Filmes!D"&amp;(MATCH(A646,Filmes!$A$2:$A$226,0)+1))</f>
        <v>0.71</v>
      </c>
      <c r="E646" cm="1">
        <f t="array" aca="1" ref="E646" ca="1">INDIRECT("Filmes!E"&amp;(MATCH(A646,Filmes!$A$2:$A$226,0)+1))</f>
        <v>0.65</v>
      </c>
      <c r="F646" cm="1">
        <f t="array" aca="1" ref="F646" ca="1">INDIRECT("Filmes!F"&amp;(MATCH(A646,Filmes!$A$2:$A$226,0)+1))</f>
        <v>80000000</v>
      </c>
      <c r="G646" cm="1">
        <f t="array" aca="1" ref="G646" ca="1">INDIRECT("Filmes!G"&amp;(MATCH(A646,Filmes!$A$2:$A$226,0)+1))</f>
        <v>543900620</v>
      </c>
      <c r="H646" cm="1">
        <f t="array" aca="1" ref="H646" ca="1">INDIRECT("Filmes!H"&amp;(MATCH(A646,Filmes!$A$2:$A$226,0)+1))</f>
        <v>463900620</v>
      </c>
      <c r="I646" cm="1">
        <f t="array" aca="1" ref="I646" ca="1">INDIRECT("Filmes!I"&amp;(MATCH(A646,Filmes!$A$2:$A$226,0)+1))</f>
        <v>6.79875775</v>
      </c>
    </row>
    <row r="647" spans="1:9" x14ac:dyDescent="0.3">
      <c r="A647" s="23" t="s">
        <v>225</v>
      </c>
      <c r="B647" cm="1">
        <f t="array" aca="1" ref="B647" ca="1">INDIRECT("Filmes!B"&amp;(MATCH(A647,Filmes!$A$2:$A$226,0)+1))</f>
        <v>2017</v>
      </c>
      <c r="C647" t="str" cm="1">
        <f t="array" aca="1" ref="C647" ca="1">INDIRECT("Filmes!C"&amp;(MATCH(A647,Filmes!$A$2:$A$226,0)+1))</f>
        <v>14</v>
      </c>
      <c r="D647" cm="1">
        <f t="array" aca="1" ref="D647" ca="1">INDIRECT("Filmes!D"&amp;(MATCH(A647,Filmes!$A$2:$A$226,0)+1))</f>
        <v>0.73</v>
      </c>
      <c r="E647" cm="1">
        <f t="array" aca="1" ref="E647" ca="1">INDIRECT("Filmes!E"&amp;(MATCH(A647,Filmes!$A$2:$A$226,0)+1))</f>
        <v>0.79999999999999993</v>
      </c>
      <c r="F647" cm="1">
        <f t="array" aca="1" ref="F647" ca="1">INDIRECT("Filmes!F"&amp;(MATCH(A647,Filmes!$A$2:$A$226,0)+1))</f>
        <v>10000000</v>
      </c>
      <c r="G647" cm="1">
        <f t="array" aca="1" ref="G647" ca="1">INDIRECT("Filmes!G"&amp;(MATCH(A647,Filmes!$A$2:$A$226,0)+1))</f>
        <v>79000000</v>
      </c>
      <c r="H647" cm="1">
        <f t="array" aca="1" ref="H647" ca="1">INDIRECT("Filmes!H"&amp;(MATCH(A647,Filmes!$A$2:$A$226,0)+1))</f>
        <v>69000000</v>
      </c>
      <c r="I647" cm="1">
        <f t="array" aca="1" ref="I647" ca="1">INDIRECT("Filmes!I"&amp;(MATCH(A647,Filmes!$A$2:$A$226,0)+1))</f>
        <v>7.9</v>
      </c>
    </row>
    <row r="648" spans="1:9" x14ac:dyDescent="0.3">
      <c r="A648" s="24" t="s">
        <v>149</v>
      </c>
      <c r="B648" cm="1">
        <f t="array" aca="1" ref="B648" ca="1">INDIRECT("Filmes!B"&amp;(MATCH(A648,Filmes!$A$2:$A$226,0)+1))</f>
        <v>2017</v>
      </c>
      <c r="C648" t="str" cm="1">
        <f t="array" aca="1" ref="C648" ca="1">INDIRECT("Filmes!C"&amp;(MATCH(A648,Filmes!$A$2:$A$226,0)+1))</f>
        <v>12</v>
      </c>
      <c r="D648" cm="1">
        <f t="array" aca="1" ref="D648" ca="1">INDIRECT("Filmes!D"&amp;(MATCH(A648,Filmes!$A$2:$A$226,0)+1))</f>
        <v>0.67</v>
      </c>
      <c r="E648" cm="1">
        <f t="array" aca="1" ref="E648" ca="1">INDIRECT("Filmes!E"&amp;(MATCH(A648,Filmes!$A$2:$A$226,0)+1))</f>
        <v>0.9</v>
      </c>
      <c r="F648" cm="1">
        <f t="array" aca="1" ref="F648" ca="1">INDIRECT("Filmes!F"&amp;(MATCH(A648,Filmes!$A$2:$A$226,0)+1))</f>
        <v>29000000</v>
      </c>
      <c r="G648" cm="1">
        <f t="array" aca="1" ref="G648" ca="1">INDIRECT("Filmes!G"&amp;(MATCH(A648,Filmes!$A$2:$A$226,0)+1))</f>
        <v>48453605</v>
      </c>
      <c r="H648" cm="1">
        <f t="array" aca="1" ref="H648" ca="1">INDIRECT("Filmes!H"&amp;(MATCH(A648,Filmes!$A$2:$A$226,0)+1))</f>
        <v>19453605</v>
      </c>
      <c r="I648" cm="1">
        <f t="array" aca="1" ref="I648" ca="1">INDIRECT("Filmes!I"&amp;(MATCH(A648,Filmes!$A$2:$A$226,0)+1))</f>
        <v>1.6708139655172414</v>
      </c>
    </row>
    <row r="649" spans="1:9" x14ac:dyDescent="0.3">
      <c r="A649" s="23" t="s">
        <v>215</v>
      </c>
      <c r="B649" cm="1">
        <f t="array" aca="1" ref="B649" ca="1">INDIRECT("Filmes!B"&amp;(MATCH(A649,Filmes!$A$2:$A$226,0)+1))</f>
        <v>2023</v>
      </c>
      <c r="C649" t="str" cm="1">
        <f t="array" aca="1" ref="C649" ca="1">INDIRECT("Filmes!C"&amp;(MATCH(A649,Filmes!$A$2:$A$226,0)+1))</f>
        <v>10</v>
      </c>
      <c r="D649" cm="1">
        <f t="array" aca="1" ref="D649" ca="1">INDIRECT("Filmes!D"&amp;(MATCH(A649,Filmes!$A$2:$A$226,0)+1))</f>
        <v>0.81</v>
      </c>
      <c r="E649" cm="1">
        <f t="array" aca="1" ref="E649" ca="1">INDIRECT("Filmes!E"&amp;(MATCH(A649,Filmes!$A$2:$A$226,0)+1))</f>
        <v>0.76249999999999996</v>
      </c>
      <c r="F649" cm="1">
        <f t="array" aca="1" ref="F649" ca="1">INDIRECT("Filmes!F"&amp;(MATCH(A649,Filmes!$A$2:$A$226,0)+1))</f>
        <v>6000000</v>
      </c>
      <c r="G649" cm="1">
        <f t="array" aca="1" ref="G649" ca="1">INDIRECT("Filmes!G"&amp;(MATCH(A649,Filmes!$A$2:$A$226,0)+1))</f>
        <v>3800734</v>
      </c>
      <c r="H649" cm="1">
        <f t="array" aca="1" ref="H649" ca="1">INDIRECT("Filmes!H"&amp;(MATCH(A649,Filmes!$A$2:$A$226,0)+1))</f>
        <v>-2199266</v>
      </c>
      <c r="I649" cm="1">
        <f t="array" aca="1" ref="I649" ca="1">INDIRECT("Filmes!I"&amp;(MATCH(A649,Filmes!$A$2:$A$226,0)+1))</f>
        <v>0.63345566666666664</v>
      </c>
    </row>
    <row r="650" spans="1:9" x14ac:dyDescent="0.3">
      <c r="A650" s="24" t="s">
        <v>139</v>
      </c>
      <c r="B650" cm="1">
        <f t="array" aca="1" ref="B650" ca="1">INDIRECT("Filmes!B"&amp;(MATCH(A650,Filmes!$A$2:$A$226,0)+1))</f>
        <v>2010</v>
      </c>
      <c r="C650" t="str" cm="1">
        <f t="array" aca="1" ref="C650" ca="1">INDIRECT("Filmes!C"&amp;(MATCH(A650,Filmes!$A$2:$A$226,0)+1))</f>
        <v>L</v>
      </c>
      <c r="D650" cm="1">
        <f t="array" aca="1" ref="D650" ca="1">INDIRECT("Filmes!D"&amp;(MATCH(A650,Filmes!$A$2:$A$226,0)+1))</f>
        <v>0.72</v>
      </c>
      <c r="E650" cm="1">
        <f t="array" aca="1" ref="E650" ca="1">INDIRECT("Filmes!E"&amp;(MATCH(A650,Filmes!$A$2:$A$226,0)+1))</f>
        <v>0.76666666666666661</v>
      </c>
      <c r="F650" cm="1">
        <f t="array" aca="1" ref="F650" ca="1">INDIRECT("Filmes!F"&amp;(MATCH(A650,Filmes!$A$2:$A$226,0)+1))</f>
        <v>69000000</v>
      </c>
      <c r="G650" cm="1">
        <f t="array" aca="1" ref="G650" ca="1">INDIRECT("Filmes!G"&amp;(MATCH(A650,Filmes!$A$2:$A$226,0)+1))</f>
        <v>543284256</v>
      </c>
      <c r="H650" cm="1">
        <f t="array" aca="1" ref="H650" ca="1">INDIRECT("Filmes!H"&amp;(MATCH(A650,Filmes!$A$2:$A$226,0)+1))</f>
        <v>474284256</v>
      </c>
      <c r="I650" cm="1">
        <f t="array" aca="1" ref="I650" ca="1">INDIRECT("Filmes!I"&amp;(MATCH(A650,Filmes!$A$2:$A$226,0)+1))</f>
        <v>7.8736848695652171</v>
      </c>
    </row>
    <row r="651" spans="1:9" x14ac:dyDescent="0.3">
      <c r="A651" s="23" t="s">
        <v>205</v>
      </c>
      <c r="B651" cm="1">
        <f t="array" aca="1" ref="B651" ca="1">INDIRECT("Filmes!B"&amp;(MATCH(A651,Filmes!$A$2:$A$226,0)+1))</f>
        <v>2013</v>
      </c>
      <c r="C651" t="str" cm="1">
        <f t="array" aca="1" ref="C651" ca="1">INDIRECT("Filmes!C"&amp;(MATCH(A651,Filmes!$A$2:$A$226,0)+1))</f>
        <v>L</v>
      </c>
      <c r="D651" cm="1">
        <f t="array" aca="1" ref="D651" ca="1">INDIRECT("Filmes!D"&amp;(MATCH(A651,Filmes!$A$2:$A$226,0)+1))</f>
        <v>0.69</v>
      </c>
      <c r="E651" cm="1">
        <f t="array" aca="1" ref="E651" ca="1">INDIRECT("Filmes!E"&amp;(MATCH(A651,Filmes!$A$2:$A$226,0)+1))</f>
        <v>0.81000000000000016</v>
      </c>
      <c r="F651" cm="1">
        <f t="array" aca="1" ref="F651" ca="1">INDIRECT("Filmes!F"&amp;(MATCH(A651,Filmes!$A$2:$A$226,0)+1))</f>
        <v>76000000</v>
      </c>
      <c r="G651" cm="1">
        <f t="array" aca="1" ref="G651" ca="1">INDIRECT("Filmes!G"&amp;(MATCH(A651,Filmes!$A$2:$A$226,0)+1))</f>
        <v>970766005</v>
      </c>
      <c r="H651" cm="1">
        <f t="array" aca="1" ref="H651" ca="1">INDIRECT("Filmes!H"&amp;(MATCH(A651,Filmes!$A$2:$A$226,0)+1))</f>
        <v>894766005</v>
      </c>
      <c r="I651" cm="1">
        <f t="array" aca="1" ref="I651" ca="1">INDIRECT("Filmes!I"&amp;(MATCH(A651,Filmes!$A$2:$A$226,0)+1))</f>
        <v>12.773236907894736</v>
      </c>
    </row>
    <row r="652" spans="1:9" x14ac:dyDescent="0.3">
      <c r="A652" s="24" t="s">
        <v>235</v>
      </c>
      <c r="B652" cm="1">
        <f t="array" aca="1" ref="B652" ca="1">INDIRECT("Filmes!B"&amp;(MATCH(A652,Filmes!$A$2:$A$226,0)+1))</f>
        <v>2017</v>
      </c>
      <c r="C652" t="str" cm="1">
        <f t="array" aca="1" ref="C652" ca="1">INDIRECT("Filmes!C"&amp;(MATCH(A652,Filmes!$A$2:$A$226,0)+1))</f>
        <v>L</v>
      </c>
      <c r="D652" cm="1">
        <f t="array" aca="1" ref="D652" ca="1">INDIRECT("Filmes!D"&amp;(MATCH(A652,Filmes!$A$2:$A$226,0)+1))</f>
        <v>0.65</v>
      </c>
      <c r="E652" cm="1">
        <f t="array" aca="1" ref="E652" ca="1">INDIRECT("Filmes!E"&amp;(MATCH(A652,Filmes!$A$2:$A$226,0)+1))</f>
        <v>0.73333333333333339</v>
      </c>
      <c r="F652" cm="1">
        <f t="array" aca="1" ref="F652" ca="1">INDIRECT("Filmes!F"&amp;(MATCH(A652,Filmes!$A$2:$A$226,0)+1))</f>
        <v>80000000</v>
      </c>
      <c r="G652" cm="1">
        <f t="array" aca="1" ref="G652" ca="1">INDIRECT("Filmes!G"&amp;(MATCH(A652,Filmes!$A$2:$A$226,0)+1))</f>
        <v>1034800131</v>
      </c>
      <c r="H652" cm="1">
        <f t="array" aca="1" ref="H652" ca="1">INDIRECT("Filmes!H"&amp;(MATCH(A652,Filmes!$A$2:$A$226,0)+1))</f>
        <v>954800131</v>
      </c>
      <c r="I652" cm="1">
        <f t="array" aca="1" ref="I652" ca="1">INDIRECT("Filmes!I"&amp;(MATCH(A652,Filmes!$A$2:$A$226,0)+1))</f>
        <v>12.935001637499999</v>
      </c>
    </row>
    <row r="653" spans="1:9" x14ac:dyDescent="0.3">
      <c r="A653" s="23" t="s">
        <v>180</v>
      </c>
      <c r="B653" cm="1">
        <f t="array" aca="1" ref="B653" ca="1">INDIRECT("Filmes!B"&amp;(MATCH(A653,Filmes!$A$2:$A$226,0)+1))</f>
        <v>2022</v>
      </c>
      <c r="C653" t="str" cm="1">
        <f t="array" aca="1" ref="C653" ca="1">INDIRECT("Filmes!C"&amp;(MATCH(A653,Filmes!$A$2:$A$226,0)+1))</f>
        <v>L</v>
      </c>
      <c r="D653" cm="1">
        <f t="array" aca="1" ref="D653" ca="1">INDIRECT("Filmes!D"&amp;(MATCH(A653,Filmes!$A$2:$A$226,0)+1))</f>
        <v>0.73</v>
      </c>
      <c r="E653" cm="1">
        <f t="array" aca="1" ref="E653" ca="1">INDIRECT("Filmes!E"&amp;(MATCH(A653,Filmes!$A$2:$A$226,0)+1))</f>
        <v>0.8</v>
      </c>
      <c r="F653" cm="1">
        <f t="array" aca="1" ref="F653" ca="1">INDIRECT("Filmes!F"&amp;(MATCH(A653,Filmes!$A$2:$A$226,0)+1))</f>
        <v>85000000</v>
      </c>
      <c r="G653" cm="1">
        <f t="array" aca="1" ref="G653" ca="1">INDIRECT("Filmes!G"&amp;(MATCH(A653,Filmes!$A$2:$A$226,0)+1))</f>
        <v>940203765</v>
      </c>
      <c r="H653" cm="1">
        <f t="array" aca="1" ref="H653" ca="1">INDIRECT("Filmes!H"&amp;(MATCH(A653,Filmes!$A$2:$A$226,0)+1))</f>
        <v>855203765</v>
      </c>
      <c r="I653" cm="1">
        <f t="array" aca="1" ref="I653" ca="1">INDIRECT("Filmes!I"&amp;(MATCH(A653,Filmes!$A$2:$A$226,0)+1))</f>
        <v>11.061220764705883</v>
      </c>
    </row>
    <row r="654" spans="1:9" x14ac:dyDescent="0.3">
      <c r="A654" s="24" t="s">
        <v>171</v>
      </c>
      <c r="B654" cm="1">
        <f t="array" aca="1" ref="B654" ca="1">INDIRECT("Filmes!B"&amp;(MATCH(A654,Filmes!$A$2:$A$226,0)+1))</f>
        <v>2001</v>
      </c>
      <c r="C654" t="str" cm="1">
        <f t="array" aca="1" ref="C654" ca="1">INDIRECT("Filmes!C"&amp;(MATCH(A654,Filmes!$A$2:$A$226,0)+1))</f>
        <v>L</v>
      </c>
      <c r="D654" cm="1">
        <f t="array" aca="1" ref="D654" ca="1">INDIRECT("Filmes!D"&amp;(MATCH(A654,Filmes!$A$2:$A$226,0)+1))</f>
        <v>0.78</v>
      </c>
      <c r="E654" cm="1">
        <f t="array" aca="1" ref="E654" ca="1">INDIRECT("Filmes!E"&amp;(MATCH(A654,Filmes!$A$2:$A$226,0)+1))</f>
        <v>0.7</v>
      </c>
      <c r="F654" cm="1">
        <f t="array" aca="1" ref="F654" ca="1">INDIRECT("Filmes!F"&amp;(MATCH(A654,Filmes!$A$2:$A$226,0)+1))</f>
        <v>115000000</v>
      </c>
      <c r="G654" cm="1">
        <f t="array" aca="1" ref="G654" ca="1">INDIRECT("Filmes!G"&amp;(MATCH(A654,Filmes!$A$2:$A$226,0)+1))</f>
        <v>579700000</v>
      </c>
      <c r="H654" cm="1">
        <f t="array" aca="1" ref="H654" ca="1">INDIRECT("Filmes!H"&amp;(MATCH(A654,Filmes!$A$2:$A$226,0)+1))</f>
        <v>464700000</v>
      </c>
      <c r="I654" cm="1">
        <f t="array" aca="1" ref="I654" ca="1">INDIRECT("Filmes!I"&amp;(MATCH(A654,Filmes!$A$2:$A$226,0)+1))</f>
        <v>5.0408695652173909</v>
      </c>
    </row>
    <row r="655" spans="1:9" x14ac:dyDescent="0.3">
      <c r="A655" s="23" t="s">
        <v>20</v>
      </c>
      <c r="B655" cm="1">
        <f t="array" aca="1" ref="B655" ca="1">INDIRECT("Filmes!B"&amp;(MATCH(A655,Filmes!$A$2:$A$226,0)+1))</f>
        <v>2024</v>
      </c>
      <c r="C655" t="str" cm="1">
        <f t="array" aca="1" ref="C655" ca="1">INDIRECT("Filmes!C"&amp;(MATCH(A655,Filmes!$A$2:$A$226,0)+1))</f>
        <v>14</v>
      </c>
      <c r="D655" cm="1">
        <f t="array" aca="1" ref="D655" ca="1">INDIRECT("Filmes!D"&amp;(MATCH(A655,Filmes!$A$2:$A$226,0)+1))</f>
        <v>0.73</v>
      </c>
      <c r="E655" cm="1">
        <f t="array" aca="1" ref="E655" ca="1">INDIRECT("Filmes!E"&amp;(MATCH(A655,Filmes!$A$2:$A$226,0)+1))</f>
        <v>0.73000000000000009</v>
      </c>
      <c r="F655" cm="1">
        <f t="array" aca="1" ref="F655" ca="1">INDIRECT("Filmes!F"&amp;(MATCH(A655,Filmes!$A$2:$A$226,0)+1))</f>
        <v>125000000</v>
      </c>
      <c r="G655" cm="1">
        <f t="array" aca="1" ref="G655" ca="1">INDIRECT("Filmes!G"&amp;(MATCH(A655,Filmes!$A$2:$A$226,0)+1))</f>
        <v>169027315</v>
      </c>
      <c r="H655" cm="1">
        <f t="array" aca="1" ref="H655" ca="1">INDIRECT("Filmes!H"&amp;(MATCH(A655,Filmes!$A$2:$A$226,0)+1))</f>
        <v>44027315</v>
      </c>
      <c r="I655" cm="1">
        <f t="array" aca="1" ref="I655" ca="1">INDIRECT("Filmes!I"&amp;(MATCH(A655,Filmes!$A$2:$A$226,0)+1))</f>
        <v>1.3522185200000001</v>
      </c>
    </row>
    <row r="656" spans="1:9" x14ac:dyDescent="0.3">
      <c r="A656" s="24" t="s">
        <v>147</v>
      </c>
      <c r="B656" cm="1">
        <f t="array" aca="1" ref="B656" ca="1">INDIRECT("Filmes!B"&amp;(MATCH(A656,Filmes!$A$2:$A$226,0)+1))</f>
        <v>2021</v>
      </c>
      <c r="C656" t="str" cm="1">
        <f t="array" aca="1" ref="C656" ca="1">INDIRECT("Filmes!C"&amp;(MATCH(A656,Filmes!$A$2:$A$226,0)+1))</f>
        <v>16</v>
      </c>
      <c r="D656" cm="1">
        <f t="array" aca="1" ref="D656" ca="1">INDIRECT("Filmes!D"&amp;(MATCH(A656,Filmes!$A$2:$A$226,0)+1))</f>
        <v>0.75</v>
      </c>
      <c r="E656" cm="1">
        <f t="array" aca="1" ref="E656" ca="1">INDIRECT("Filmes!E"&amp;(MATCH(A656,Filmes!$A$2:$A$226,0)+1))</f>
        <v>0.71666666666666667</v>
      </c>
      <c r="F656" cm="1">
        <f t="array" aca="1" ref="F656" ca="1">INDIRECT("Filmes!F"&amp;(MATCH(A656,Filmes!$A$2:$A$226,0)+1))</f>
        <v>185000000</v>
      </c>
      <c r="G656" cm="1">
        <f t="array" aca="1" ref="G656" ca="1">INDIRECT("Filmes!G"&amp;(MATCH(A656,Filmes!$A$2:$A$226,0)+1))</f>
        <v>168717425</v>
      </c>
      <c r="H656" cm="1">
        <f t="array" aca="1" ref="H656" ca="1">INDIRECT("Filmes!H"&amp;(MATCH(A656,Filmes!$A$2:$A$226,0)+1))</f>
        <v>-16282575</v>
      </c>
      <c r="I656" cm="1">
        <f t="array" aca="1" ref="I656" ca="1">INDIRECT("Filmes!I"&amp;(MATCH(A656,Filmes!$A$2:$A$226,0)+1))</f>
        <v>0.91198608108108103</v>
      </c>
    </row>
    <row r="657" spans="1:9" x14ac:dyDescent="0.3">
      <c r="A657" s="23" t="s">
        <v>142</v>
      </c>
      <c r="B657" cm="1">
        <f t="array" aca="1" ref="B657" ca="1">INDIRECT("Filmes!B"&amp;(MATCH(A657,Filmes!$A$2:$A$226,0)+1))</f>
        <v>2014</v>
      </c>
      <c r="C657" t="str" cm="1">
        <f t="array" aca="1" ref="C657" ca="1">INDIRECT("Filmes!C"&amp;(MATCH(A657,Filmes!$A$2:$A$226,0)+1))</f>
        <v>L</v>
      </c>
      <c r="D657" cm="1">
        <f t="array" aca="1" ref="D657" ca="1">INDIRECT("Filmes!D"&amp;(MATCH(A657,Filmes!$A$2:$A$226,0)+1))</f>
        <v>0.77</v>
      </c>
      <c r="E657" cm="1">
        <f t="array" aca="1" ref="E657" ca="1">INDIRECT("Filmes!E"&amp;(MATCH(A657,Filmes!$A$2:$A$226,0)+1))</f>
        <v>0.79</v>
      </c>
      <c r="F657" cm="1">
        <f t="array" aca="1" ref="F657" ca="1">INDIRECT("Filmes!F"&amp;(MATCH(A657,Filmes!$A$2:$A$226,0)+1))</f>
        <v>165000000</v>
      </c>
      <c r="G657" cm="1">
        <f t="array" aca="1" ref="G657" ca="1">INDIRECT("Filmes!G"&amp;(MATCH(A657,Filmes!$A$2:$A$226,0)+1))</f>
        <v>657827828</v>
      </c>
      <c r="H657" cm="1">
        <f t="array" aca="1" ref="H657" ca="1">INDIRECT("Filmes!H"&amp;(MATCH(A657,Filmes!$A$2:$A$226,0)+1))</f>
        <v>492827828</v>
      </c>
      <c r="I657" cm="1">
        <f t="array" aca="1" ref="I657" ca="1">INDIRECT("Filmes!I"&amp;(MATCH(A657,Filmes!$A$2:$A$226,0)+1))</f>
        <v>3.986835321212121</v>
      </c>
    </row>
    <row r="658" spans="1:9" x14ac:dyDescent="0.3">
      <c r="A658" s="24" t="s">
        <v>33</v>
      </c>
      <c r="B658" cm="1">
        <f t="array" aca="1" ref="B658" ca="1">INDIRECT("Filmes!B"&amp;(MATCH(A658,Filmes!$A$2:$A$226,0)+1))</f>
        <v>1995</v>
      </c>
      <c r="C658" t="str" cm="1">
        <f t="array" aca="1" ref="C658" ca="1">INDIRECT("Filmes!C"&amp;(MATCH(A658,Filmes!$A$2:$A$226,0)+1))</f>
        <v>16</v>
      </c>
      <c r="D658" cm="1">
        <f t="array" aca="1" ref="D658" ca="1">INDIRECT("Filmes!D"&amp;(MATCH(A658,Filmes!$A$2:$A$226,0)+1))</f>
        <v>0.68</v>
      </c>
      <c r="E658" cm="1">
        <f t="array" aca="1" ref="E658" ca="1">INDIRECT("Filmes!E"&amp;(MATCH(A658,Filmes!$A$2:$A$226,0)+1))</f>
        <v>0.74285714285714288</v>
      </c>
      <c r="F658" cm="1">
        <f t="array" aca="1" ref="F658" ca="1">INDIRECT("Filmes!F"&amp;(MATCH(A658,Filmes!$A$2:$A$226,0)+1))</f>
        <v>19000000</v>
      </c>
      <c r="G658" cm="1">
        <f t="array" aca="1" ref="G658" ca="1">INDIRECT("Filmes!G"&amp;(MATCH(A658,Filmes!$A$2:$A$226,0)+1))</f>
        <v>141407024</v>
      </c>
      <c r="H658" cm="1">
        <f t="array" aca="1" ref="H658" ca="1">INDIRECT("Filmes!H"&amp;(MATCH(A658,Filmes!$A$2:$A$226,0)+1))</f>
        <v>122407024</v>
      </c>
      <c r="I658" cm="1">
        <f t="array" aca="1" ref="I658" ca="1">INDIRECT("Filmes!I"&amp;(MATCH(A658,Filmes!$A$2:$A$226,0)+1))</f>
        <v>7.4424749473684209</v>
      </c>
    </row>
    <row r="659" spans="1:9" x14ac:dyDescent="0.3">
      <c r="A659" s="23" t="s">
        <v>46</v>
      </c>
      <c r="B659" cm="1">
        <f t="array" aca="1" ref="B659" ca="1">INDIRECT("Filmes!B"&amp;(MATCH(A659,Filmes!$A$2:$A$226,0)+1))</f>
        <v>2003</v>
      </c>
      <c r="C659" t="str" cm="1">
        <f t="array" aca="1" ref="C659" ca="1">INDIRECT("Filmes!C"&amp;(MATCH(A659,Filmes!$A$2:$A$226,0)+1))</f>
        <v>16</v>
      </c>
      <c r="D659" cm="1">
        <f t="array" aca="1" ref="D659" ca="1">INDIRECT("Filmes!D"&amp;(MATCH(A659,Filmes!$A$2:$A$226,0)+1))</f>
        <v>0.66</v>
      </c>
      <c r="E659" cm="1">
        <f t="array" aca="1" ref="E659" ca="1">INDIRECT("Filmes!E"&amp;(MATCH(A659,Filmes!$A$2:$A$226,0)+1))</f>
        <v>0.6777777777777777</v>
      </c>
      <c r="F659" cm="1">
        <f t="array" aca="1" ref="F659" ca="1">INDIRECT("Filmes!F"&amp;(MATCH(A659,Filmes!$A$2:$A$226,0)+1))</f>
        <v>130000000</v>
      </c>
      <c r="G659" cm="1">
        <f t="array" aca="1" ref="G659" ca="1">INDIRECT("Filmes!G"&amp;(MATCH(A659,Filmes!$A$2:$A$226,0)+1))</f>
        <v>273339556</v>
      </c>
      <c r="H659" cm="1">
        <f t="array" aca="1" ref="H659" ca="1">INDIRECT("Filmes!H"&amp;(MATCH(A659,Filmes!$A$2:$A$226,0)+1))</f>
        <v>143339556</v>
      </c>
      <c r="I659" cm="1">
        <f t="array" aca="1" ref="I659" ca="1">INDIRECT("Filmes!I"&amp;(MATCH(A659,Filmes!$A$2:$A$226,0)+1))</f>
        <v>2.1026119692307694</v>
      </c>
    </row>
    <row r="660" spans="1:9" x14ac:dyDescent="0.3">
      <c r="A660" s="24" t="s">
        <v>192</v>
      </c>
      <c r="B660" cm="1">
        <f t="array" aca="1" ref="B660" ca="1">INDIRECT("Filmes!B"&amp;(MATCH(A660,Filmes!$A$2:$A$226,0)+1))</f>
        <v>1984</v>
      </c>
      <c r="C660" t="str" cm="1">
        <f t="array" aca="1" ref="C660" ca="1">INDIRECT("Filmes!C"&amp;(MATCH(A660,Filmes!$A$2:$A$226,0)+1))</f>
        <v>L</v>
      </c>
      <c r="D660" cm="1">
        <f t="array" aca="1" ref="D660" ca="1">INDIRECT("Filmes!D"&amp;(MATCH(A660,Filmes!$A$2:$A$226,0)+1))</f>
        <v>0.75</v>
      </c>
      <c r="E660" cm="1">
        <f t="array" aca="1" ref="E660" ca="1">INDIRECT("Filmes!E"&amp;(MATCH(A660,Filmes!$A$2:$A$226,0)+1))</f>
        <v>0.86666666666666659</v>
      </c>
      <c r="F660" cm="1">
        <f t="array" aca="1" ref="F660" ca="1">INDIRECT("Filmes!F"&amp;(MATCH(A660,Filmes!$A$2:$A$226,0)+1))</f>
        <v>30000000</v>
      </c>
      <c r="G660" cm="1">
        <f t="array" aca="1" ref="G660" ca="1">INDIRECT("Filmes!G"&amp;(MATCH(A660,Filmes!$A$2:$A$226,0)+1))</f>
        <v>296187079</v>
      </c>
      <c r="H660" cm="1">
        <f t="array" aca="1" ref="H660" ca="1">INDIRECT("Filmes!H"&amp;(MATCH(A660,Filmes!$A$2:$A$226,0)+1))</f>
        <v>266187079</v>
      </c>
      <c r="I660" cm="1">
        <f t="array" aca="1" ref="I660" ca="1">INDIRECT("Filmes!I"&amp;(MATCH(A660,Filmes!$A$2:$A$226,0)+1))</f>
        <v>9.8729026333333341</v>
      </c>
    </row>
    <row r="661" spans="1:9" x14ac:dyDescent="0.3">
      <c r="A661" s="23" t="s">
        <v>27</v>
      </c>
      <c r="B661" cm="1">
        <f t="array" aca="1" ref="B661" ca="1">INDIRECT("Filmes!B"&amp;(MATCH(A661,Filmes!$A$2:$A$226,0)+1))</f>
        <v>2023</v>
      </c>
      <c r="C661" t="str" cm="1">
        <f t="array" aca="1" ref="C661" ca="1">INDIRECT("Filmes!C"&amp;(MATCH(A661,Filmes!$A$2:$A$226,0)+1))</f>
        <v>L</v>
      </c>
      <c r="D661" cm="1">
        <f t="array" aca="1" ref="D661" ca="1">INDIRECT("Filmes!D"&amp;(MATCH(A661,Filmes!$A$2:$A$226,0)+1))</f>
        <v>0.75</v>
      </c>
      <c r="E661" cm="1">
        <f t="array" aca="1" ref="E661" ca="1">INDIRECT("Filmes!E"&amp;(MATCH(A661,Filmes!$A$2:$A$226,0)+1))</f>
        <v>0.8833333333333333</v>
      </c>
      <c r="F661" cm="1">
        <f t="array" aca="1" ref="F661" ca="1">INDIRECT("Filmes!F"&amp;(MATCH(A661,Filmes!$A$2:$A$226,0)+1))</f>
        <v>72000000</v>
      </c>
      <c r="G661" cm="1">
        <f t="array" aca="1" ref="G661" ca="1">INDIRECT("Filmes!G"&amp;(MATCH(A661,Filmes!$A$2:$A$226,0)+1))</f>
        <v>298776052</v>
      </c>
      <c r="H661" cm="1">
        <f t="array" aca="1" ref="H661" ca="1">INDIRECT("Filmes!H"&amp;(MATCH(A661,Filmes!$A$2:$A$226,0)+1))</f>
        <v>226776052</v>
      </c>
      <c r="I661" cm="1">
        <f t="array" aca="1" ref="I661" ca="1">INDIRECT("Filmes!I"&amp;(MATCH(A661,Filmes!$A$2:$A$226,0)+1))</f>
        <v>4.1496673888888891</v>
      </c>
    </row>
    <row r="662" spans="1:9" x14ac:dyDescent="0.3">
      <c r="A662" s="24" t="s">
        <v>181</v>
      </c>
      <c r="B662" cm="1">
        <f t="array" aca="1" ref="B662" ca="1">INDIRECT("Filmes!B"&amp;(MATCH(A662,Filmes!$A$2:$A$226,0)+1))</f>
        <v>2023</v>
      </c>
      <c r="C662" t="str" cm="1">
        <f t="array" aca="1" ref="C662" ca="1">INDIRECT("Filmes!C"&amp;(MATCH(A662,Filmes!$A$2:$A$226,0)+1))</f>
        <v>18</v>
      </c>
      <c r="D662" cm="1">
        <f t="array" aca="1" ref="D662" ca="1">INDIRECT("Filmes!D"&amp;(MATCH(A662,Filmes!$A$2:$A$226,0)+1))</f>
        <v>0.78</v>
      </c>
      <c r="E662" cm="1">
        <f t="array" aca="1" ref="E662" ca="1">INDIRECT("Filmes!E"&amp;(MATCH(A662,Filmes!$A$2:$A$226,0)+1))</f>
        <v>0.81250000000000011</v>
      </c>
      <c r="F662" cm="1">
        <f t="array" aca="1" ref="F662" ca="1">INDIRECT("Filmes!F"&amp;(MATCH(A662,Filmes!$A$2:$A$226,0)+1))</f>
        <v>35000000</v>
      </c>
      <c r="G662" cm="1">
        <f t="array" aca="1" ref="G662" ca="1">INDIRECT("Filmes!G"&amp;(MATCH(A662,Filmes!$A$2:$A$226,0)+1))</f>
        <v>117607117</v>
      </c>
      <c r="H662" cm="1">
        <f t="array" aca="1" ref="H662" ca="1">INDIRECT("Filmes!H"&amp;(MATCH(A662,Filmes!$A$2:$A$226,0)+1))</f>
        <v>82607117</v>
      </c>
      <c r="I662" cm="1">
        <f t="array" aca="1" ref="I662" ca="1">INDIRECT("Filmes!I"&amp;(MATCH(A662,Filmes!$A$2:$A$226,0)+1))</f>
        <v>3.3602033428571429</v>
      </c>
    </row>
    <row r="663" spans="1:9" x14ac:dyDescent="0.3">
      <c r="A663" s="23" t="s">
        <v>63</v>
      </c>
      <c r="B663" cm="1">
        <f t="array" aca="1" ref="B663" ca="1">INDIRECT("Filmes!B"&amp;(MATCH(A663,Filmes!$A$2:$A$226,0)+1))</f>
        <v>2022</v>
      </c>
      <c r="C663" t="str" cm="1">
        <f t="array" aca="1" ref="C663" ca="1">INDIRECT("Filmes!C"&amp;(MATCH(A663,Filmes!$A$2:$A$226,0)+1))</f>
        <v>L</v>
      </c>
      <c r="D663" cm="1">
        <f t="array" aca="1" ref="D663" ca="1">INDIRECT("Filmes!D"&amp;(MATCH(A663,Filmes!$A$2:$A$226,0)+1))</f>
        <v>0.74</v>
      </c>
      <c r="E663" cm="1">
        <f t="array" aca="1" ref="E663" ca="1">INDIRECT("Filmes!E"&amp;(MATCH(A663,Filmes!$A$2:$A$226,0)+1))</f>
        <v>0.7</v>
      </c>
      <c r="F663" cm="1">
        <f t="array" aca="1" ref="F663" ca="1">INDIRECT("Filmes!F"&amp;(MATCH(A663,Filmes!$A$2:$A$226,0)+1))</f>
        <v>175000000</v>
      </c>
      <c r="G663" cm="1">
        <f t="array" aca="1" ref="G663" ca="1">INDIRECT("Filmes!G"&amp;(MATCH(A663,Filmes!$A$2:$A$226,0)+1))</f>
        <v>21328962</v>
      </c>
      <c r="H663" cm="1">
        <f t="array" aca="1" ref="H663" ca="1">INDIRECT("Filmes!H"&amp;(MATCH(A663,Filmes!$A$2:$A$226,0)+1))</f>
        <v>-153671038</v>
      </c>
      <c r="I663" cm="1">
        <f t="array" aca="1" ref="I663" ca="1">INDIRECT("Filmes!I"&amp;(MATCH(A663,Filmes!$A$2:$A$226,0)+1))</f>
        <v>0.12187978285714286</v>
      </c>
    </row>
    <row r="664" spans="1:9" x14ac:dyDescent="0.3">
      <c r="A664" s="24" t="s">
        <v>202</v>
      </c>
      <c r="B664" cm="1">
        <f t="array" aca="1" ref="B664" ca="1">INDIRECT("Filmes!B"&amp;(MATCH(A664,Filmes!$A$2:$A$226,0)+1))</f>
        <v>2019</v>
      </c>
      <c r="C664" t="str" cm="1">
        <f t="array" aca="1" ref="C664" ca="1">INDIRECT("Filmes!C"&amp;(MATCH(A664,Filmes!$A$2:$A$226,0)+1))</f>
        <v>12</v>
      </c>
      <c r="D664" cm="1">
        <f t="array" aca="1" ref="D664" ca="1">INDIRECT("Filmes!D"&amp;(MATCH(A664,Filmes!$A$2:$A$226,0)+1))</f>
        <v>0.7</v>
      </c>
      <c r="E664" cm="1">
        <f t="array" aca="1" ref="E664" ca="1">INDIRECT("Filmes!E"&amp;(MATCH(A664,Filmes!$A$2:$A$226,0)+1))</f>
        <v>0.76500000000000001</v>
      </c>
      <c r="F664" cm="1">
        <f t="array" aca="1" ref="F664" ca="1">INDIRECT("Filmes!F"&amp;(MATCH(A664,Filmes!$A$2:$A$226,0)+1))</f>
        <v>80000000</v>
      </c>
      <c r="G664" cm="1">
        <f t="array" aca="1" ref="G664" ca="1">INDIRECT("Filmes!G"&amp;(MATCH(A664,Filmes!$A$2:$A$226,0)+1))</f>
        <v>367799011</v>
      </c>
      <c r="H664" cm="1">
        <f t="array" aca="1" ref="H664" ca="1">INDIRECT("Filmes!H"&amp;(MATCH(A664,Filmes!$A$2:$A$226,0)+1))</f>
        <v>287799011</v>
      </c>
      <c r="I664" cm="1">
        <f t="array" aca="1" ref="I664" ca="1">INDIRECT("Filmes!I"&amp;(MATCH(A664,Filmes!$A$2:$A$226,0)+1))</f>
        <v>4.5974876374999996</v>
      </c>
    </row>
    <row r="665" spans="1:9" x14ac:dyDescent="0.3">
      <c r="A665" s="23" t="s">
        <v>125</v>
      </c>
      <c r="B665" cm="1">
        <f t="array" aca="1" ref="B665" ca="1">INDIRECT("Filmes!B"&amp;(MATCH(A665,Filmes!$A$2:$A$226,0)+1))</f>
        <v>2001</v>
      </c>
      <c r="C665" t="str" cm="1">
        <f t="array" aca="1" ref="C665" ca="1">INDIRECT("Filmes!C"&amp;(MATCH(A665,Filmes!$A$2:$A$226,0)+1))</f>
        <v>L</v>
      </c>
      <c r="D665" cm="1">
        <f t="array" aca="1" ref="D665" ca="1">INDIRECT("Filmes!D"&amp;(MATCH(A665,Filmes!$A$2:$A$226,0)+1))</f>
        <v>0.77</v>
      </c>
      <c r="E665" cm="1">
        <f t="array" aca="1" ref="E665" ca="1">INDIRECT("Filmes!E"&amp;(MATCH(A665,Filmes!$A$2:$A$226,0)+1))</f>
        <v>0.82000000000000006</v>
      </c>
      <c r="F665" cm="1">
        <f t="array" aca="1" ref="F665" ca="1">INDIRECT("Filmes!F"&amp;(MATCH(A665,Filmes!$A$2:$A$226,0)+1))</f>
        <v>60000000</v>
      </c>
      <c r="G665" cm="1">
        <f t="array" aca="1" ref="G665" ca="1">INDIRECT("Filmes!G"&amp;(MATCH(A665,Filmes!$A$2:$A$226,0)+1))</f>
        <v>488628188</v>
      </c>
      <c r="H665" cm="1">
        <f t="array" aca="1" ref="H665" ca="1">INDIRECT("Filmes!H"&amp;(MATCH(A665,Filmes!$A$2:$A$226,0)+1))</f>
        <v>428628188</v>
      </c>
      <c r="I665" cm="1">
        <f t="array" aca="1" ref="I665" ca="1">INDIRECT("Filmes!I"&amp;(MATCH(A665,Filmes!$A$2:$A$226,0)+1))</f>
        <v>8.1438031333333338</v>
      </c>
    </row>
    <row r="666" spans="1:9" x14ac:dyDescent="0.3">
      <c r="A666" s="24" t="s">
        <v>186</v>
      </c>
      <c r="B666" cm="1">
        <f t="array" aca="1" ref="B666" ca="1">INDIRECT("Filmes!B"&amp;(MATCH(A666,Filmes!$A$2:$A$226,0)+1))</f>
        <v>2004</v>
      </c>
      <c r="C666" t="str" cm="1">
        <f t="array" aca="1" ref="C666" ca="1">INDIRECT("Filmes!C"&amp;(MATCH(A666,Filmes!$A$2:$A$226,0)+1))</f>
        <v>L</v>
      </c>
      <c r="D666" cm="1">
        <f t="array" aca="1" ref="D666" ca="1">INDIRECT("Filmes!D"&amp;(MATCH(A666,Filmes!$A$2:$A$226,0)+1))</f>
        <v>0.73</v>
      </c>
      <c r="E666" cm="1">
        <f t="array" aca="1" ref="E666" ca="1">INDIRECT("Filmes!E"&amp;(MATCH(A666,Filmes!$A$2:$A$226,0)+1))</f>
        <v>0.69500000000000006</v>
      </c>
      <c r="F666" cm="1">
        <f t="array" aca="1" ref="F666" ca="1">INDIRECT("Filmes!F"&amp;(MATCH(A666,Filmes!$A$2:$A$226,0)+1))</f>
        <v>150000000</v>
      </c>
      <c r="G666" cm="1">
        <f t="array" aca="1" ref="G666" ca="1">INDIRECT("Filmes!G"&amp;(MATCH(A666,Filmes!$A$2:$A$226,0)+1))</f>
        <v>932396221</v>
      </c>
      <c r="H666" cm="1">
        <f t="array" aca="1" ref="H666" ca="1">INDIRECT("Filmes!H"&amp;(MATCH(A666,Filmes!$A$2:$A$226,0)+1))</f>
        <v>782396221</v>
      </c>
      <c r="I666" cm="1">
        <f t="array" aca="1" ref="I666" ca="1">INDIRECT("Filmes!I"&amp;(MATCH(A666,Filmes!$A$2:$A$226,0)+1))</f>
        <v>6.2159748066666669</v>
      </c>
    </row>
    <row r="667" spans="1:9" x14ac:dyDescent="0.3">
      <c r="A667" s="23" t="s">
        <v>222</v>
      </c>
      <c r="B667" cm="1">
        <f t="array" aca="1" ref="B667" ca="1">INDIRECT("Filmes!B"&amp;(MATCH(A667,Filmes!$A$2:$A$226,0)+1))</f>
        <v>2021</v>
      </c>
      <c r="C667" t="str" cm="1">
        <f t="array" aca="1" ref="C667" ca="1">INDIRECT("Filmes!C"&amp;(MATCH(A667,Filmes!$A$2:$A$226,0)+1))</f>
        <v>L</v>
      </c>
      <c r="D667" cm="1">
        <f t="array" aca="1" ref="D667" ca="1">INDIRECT("Filmes!D"&amp;(MATCH(A667,Filmes!$A$2:$A$226,0)+1))</f>
        <v>0.79</v>
      </c>
      <c r="E667" cm="1">
        <f t="array" aca="1" ref="E667" ca="1">INDIRECT("Filmes!E"&amp;(MATCH(A667,Filmes!$A$2:$A$226,0)+1))</f>
        <v>0.78</v>
      </c>
      <c r="F667" cm="1">
        <f t="array" aca="1" ref="F667" ca="1">INDIRECT("Filmes!F"&amp;(MATCH(A667,Filmes!$A$2:$A$226,0)+1))</f>
        <v>85000000</v>
      </c>
      <c r="G667" cm="1">
        <f t="array" aca="1" ref="G667" ca="1">INDIRECT("Filmes!G"&amp;(MATCH(A667,Filmes!$A$2:$A$226,0)+1))</f>
        <v>406000000</v>
      </c>
      <c r="H667" cm="1">
        <f t="array" aca="1" ref="H667" ca="1">INDIRECT("Filmes!H"&amp;(MATCH(A667,Filmes!$A$2:$A$226,0)+1))</f>
        <v>321000000</v>
      </c>
      <c r="I667" cm="1">
        <f t="array" aca="1" ref="I667" ca="1">INDIRECT("Filmes!I"&amp;(MATCH(A667,Filmes!$A$2:$A$226,0)+1))</f>
        <v>4.776470588235294</v>
      </c>
    </row>
    <row r="668" spans="1:9" x14ac:dyDescent="0.3">
      <c r="A668" s="24" t="s">
        <v>197</v>
      </c>
      <c r="B668" cm="1">
        <f t="array" aca="1" ref="B668" ca="1">INDIRECT("Filmes!B"&amp;(MATCH(A668,Filmes!$A$2:$A$226,0)+1))</f>
        <v>2022</v>
      </c>
      <c r="C668" t="str" cm="1">
        <f t="array" aca="1" ref="C668" ca="1">INDIRECT("Filmes!C"&amp;(MATCH(A668,Filmes!$A$2:$A$226,0)+1))</f>
        <v>10</v>
      </c>
      <c r="D668" cm="1">
        <f t="array" aca="1" ref="D668" ca="1">INDIRECT("Filmes!D"&amp;(MATCH(A668,Filmes!$A$2:$A$226,0)+1))</f>
        <v>0.75</v>
      </c>
      <c r="E668" cm="1">
        <f t="array" aca="1" ref="E668" ca="1">INDIRECT("Filmes!E"&amp;(MATCH(A668,Filmes!$A$2:$A$226,0)+1))</f>
        <v>0.70000000000000007</v>
      </c>
      <c r="F668" cm="1">
        <f t="array" aca="1" ref="F668" ca="1">INDIRECT("Filmes!F"&amp;(MATCH(A668,Filmes!$A$2:$A$226,0)+1))</f>
        <v>110000000</v>
      </c>
      <c r="G668" cm="1">
        <f t="array" aca="1" ref="G668" ca="1">INDIRECT("Filmes!G"&amp;(MATCH(A668,Filmes!$A$2:$A$226,0)+1))</f>
        <v>405400000</v>
      </c>
      <c r="H668" cm="1">
        <f t="array" aca="1" ref="H668" ca="1">INDIRECT("Filmes!H"&amp;(MATCH(A668,Filmes!$A$2:$A$226,0)+1))</f>
        <v>295400000</v>
      </c>
      <c r="I668" cm="1">
        <f t="array" aca="1" ref="I668" ca="1">INDIRECT("Filmes!I"&amp;(MATCH(A668,Filmes!$A$2:$A$226,0)+1))</f>
        <v>3.6854545454545455</v>
      </c>
    </row>
    <row r="669" spans="1:9" x14ac:dyDescent="0.3">
      <c r="A669" s="23" t="s">
        <v>110</v>
      </c>
      <c r="B669" cm="1">
        <f t="array" aca="1" ref="B669" ca="1">INDIRECT("Filmes!B"&amp;(MATCH(A669,Filmes!$A$2:$A$226,0)+1))</f>
        <v>2023</v>
      </c>
      <c r="C669" t="str" cm="1">
        <f t="array" aca="1" ref="C669" ca="1">INDIRECT("Filmes!C"&amp;(MATCH(A669,Filmes!$A$2:$A$226,0)+1))</f>
        <v>14</v>
      </c>
      <c r="D669" cm="1">
        <f t="array" aca="1" ref="D669" ca="1">INDIRECT("Filmes!D"&amp;(MATCH(A669,Filmes!$A$2:$A$226,0)+1))</f>
        <v>0.64</v>
      </c>
      <c r="E669" cm="1">
        <f t="array" aca="1" ref="E669" ca="1">INDIRECT("Filmes!E"&amp;(MATCH(A669,Filmes!$A$2:$A$226,0)+1))</f>
        <v>0.8</v>
      </c>
      <c r="F669" cm="1">
        <f t="array" aca="1" ref="F669" ca="1">INDIRECT("Filmes!F"&amp;(MATCH(A669,Filmes!$A$2:$A$226,0)+1))</f>
        <v>5000000</v>
      </c>
      <c r="G669" cm="1">
        <f t="array" aca="1" ref="G669" ca="1">INDIRECT("Filmes!G"&amp;(MATCH(A669,Filmes!$A$2:$A$226,0)+1))</f>
        <v>59256423</v>
      </c>
      <c r="H669" cm="1">
        <f t="array" aca="1" ref="H669" ca="1">INDIRECT("Filmes!H"&amp;(MATCH(A669,Filmes!$A$2:$A$226,0)+1))</f>
        <v>54256423</v>
      </c>
      <c r="I669" cm="1">
        <f t="array" aca="1" ref="I669" ca="1">INDIRECT("Filmes!I"&amp;(MATCH(A669,Filmes!$A$2:$A$226,0)+1))</f>
        <v>11.8512846</v>
      </c>
    </row>
    <row r="670" spans="1:9" x14ac:dyDescent="0.3">
      <c r="A670" s="24" t="s">
        <v>57</v>
      </c>
      <c r="B670" cm="1">
        <f t="array" aca="1" ref="B670" ca="1">INDIRECT("Filmes!B"&amp;(MATCH(A670,Filmes!$A$2:$A$226,0)+1))</f>
        <v>2023</v>
      </c>
      <c r="C670" t="str" cm="1">
        <f t="array" aca="1" ref="C670" ca="1">INDIRECT("Filmes!C"&amp;(MATCH(A670,Filmes!$A$2:$A$226,0)+1))</f>
        <v>L</v>
      </c>
      <c r="D670" cm="1">
        <f t="array" aca="1" ref="D670" ca="1">INDIRECT("Filmes!D"&amp;(MATCH(A670,Filmes!$A$2:$A$226,0)+1))</f>
        <v>0.77</v>
      </c>
      <c r="E670" cm="1">
        <f t="array" aca="1" ref="E670" ca="1">INDIRECT("Filmes!E"&amp;(MATCH(A670,Filmes!$A$2:$A$226,0)+1))</f>
        <v>0.75</v>
      </c>
      <c r="F670" cm="1">
        <f t="array" aca="1" ref="F670" ca="1">INDIRECT("Filmes!F"&amp;(MATCH(A670,Filmes!$A$2:$A$226,0)+1))</f>
        <v>100000000</v>
      </c>
      <c r="G670" cm="1">
        <f t="array" aca="1" ref="G670" ca="1">INDIRECT("Filmes!G"&amp;(MATCH(A670,Filmes!$A$2:$A$226,0)+1))</f>
        <v>1362000000</v>
      </c>
      <c r="H670" cm="1">
        <f t="array" aca="1" ref="H670" ca="1">INDIRECT("Filmes!H"&amp;(MATCH(A670,Filmes!$A$2:$A$226,0)+1))</f>
        <v>1262000000</v>
      </c>
      <c r="I670" cm="1">
        <f t="array" aca="1" ref="I670" ca="1">INDIRECT("Filmes!I"&amp;(MATCH(A670,Filmes!$A$2:$A$226,0)+1))</f>
        <v>13.62</v>
      </c>
    </row>
    <row r="671" spans="1:9" x14ac:dyDescent="0.3">
      <c r="A671" s="23" t="s">
        <v>217</v>
      </c>
      <c r="B671" cm="1">
        <f t="array" aca="1" ref="B671" ca="1">INDIRECT("Filmes!B"&amp;(MATCH(A671,Filmes!$A$2:$A$226,0)+1))</f>
        <v>2022</v>
      </c>
      <c r="C671" t="str" cm="1">
        <f t="array" aca="1" ref="C671" ca="1">INDIRECT("Filmes!C"&amp;(MATCH(A671,Filmes!$A$2:$A$226,0)+1))</f>
        <v>14</v>
      </c>
      <c r="D671" cm="1">
        <f t="array" aca="1" ref="D671" ca="1">INDIRECT("Filmes!D"&amp;(MATCH(A671,Filmes!$A$2:$A$226,0)+1))</f>
        <v>0.65</v>
      </c>
      <c r="E671" cm="1">
        <f t="array" aca="1" ref="E671" ca="1">INDIRECT("Filmes!E"&amp;(MATCH(A671,Filmes!$A$2:$A$226,0)+1))</f>
        <v>0.7</v>
      </c>
      <c r="F671" cm="1">
        <f t="array" aca="1" ref="F671" ca="1">INDIRECT("Filmes!F"&amp;(MATCH(A671,Filmes!$A$2:$A$226,0)+1))</f>
        <v>250000000</v>
      </c>
      <c r="G671" cm="1">
        <f t="array" aca="1" ref="G671" ca="1">INDIRECT("Filmes!G"&amp;(MATCH(A671,Filmes!$A$2:$A$226,0)+1))</f>
        <v>760900000</v>
      </c>
      <c r="H671" cm="1">
        <f t="array" aca="1" ref="H671" ca="1">INDIRECT("Filmes!H"&amp;(MATCH(A671,Filmes!$A$2:$A$226,0)+1))</f>
        <v>510900000</v>
      </c>
      <c r="I671" cm="1">
        <f t="array" aca="1" ref="I671" ca="1">INDIRECT("Filmes!I"&amp;(MATCH(A671,Filmes!$A$2:$A$226,0)+1))</f>
        <v>3.0436000000000001</v>
      </c>
    </row>
    <row r="672" spans="1:9" x14ac:dyDescent="0.3">
      <c r="A672" s="24" t="s">
        <v>79</v>
      </c>
      <c r="B672" cm="1">
        <f t="array" aca="1" ref="B672" ca="1">INDIRECT("Filmes!B"&amp;(MATCH(A672,Filmes!$A$2:$A$226,0)+1))</f>
        <v>2023</v>
      </c>
      <c r="C672" t="str" cm="1">
        <f t="array" aca="1" ref="C672" ca="1">INDIRECT("Filmes!C"&amp;(MATCH(A672,Filmes!$A$2:$A$226,0)+1))</f>
        <v>16</v>
      </c>
      <c r="D672" cm="1">
        <f t="array" aca="1" ref="D672" ca="1">INDIRECT("Filmes!D"&amp;(MATCH(A672,Filmes!$A$2:$A$226,0)+1))</f>
        <v>0.7</v>
      </c>
      <c r="E672" cm="1">
        <f t="array" aca="1" ref="E672" ca="1">INDIRECT("Filmes!E"&amp;(MATCH(A672,Filmes!$A$2:$A$226,0)+1))</f>
        <v>0.71</v>
      </c>
      <c r="F672" cm="1">
        <f t="array" aca="1" ref="F672" ca="1">INDIRECT("Filmes!F"&amp;(MATCH(A672,Filmes!$A$2:$A$226,0)+1))</f>
        <v>25000000</v>
      </c>
      <c r="G672" cm="1">
        <f t="array" aca="1" ref="G672" ca="1">INDIRECT("Filmes!G"&amp;(MATCH(A672,Filmes!$A$2:$A$226,0)+1))</f>
        <v>214891370</v>
      </c>
      <c r="H672" cm="1">
        <f t="array" aca="1" ref="H672" ca="1">INDIRECT("Filmes!H"&amp;(MATCH(A672,Filmes!$A$2:$A$226,0)+1))</f>
        <v>189891370</v>
      </c>
      <c r="I672" cm="1">
        <f t="array" aca="1" ref="I672" ca="1">INDIRECT("Filmes!I"&amp;(MATCH(A672,Filmes!$A$2:$A$226,0)+1))</f>
        <v>8.5956548000000002</v>
      </c>
    </row>
    <row r="673" spans="1:9" x14ac:dyDescent="0.3">
      <c r="A673" s="23" t="s">
        <v>189</v>
      </c>
      <c r="B673" cm="1">
        <f t="array" aca="1" ref="B673" ca="1">INDIRECT("Filmes!B"&amp;(MATCH(A673,Filmes!$A$2:$A$226,0)+1))</f>
        <v>1995</v>
      </c>
      <c r="C673" t="str" cm="1">
        <f t="array" aca="1" ref="C673" ca="1">INDIRECT("Filmes!C"&amp;(MATCH(A673,Filmes!$A$2:$A$226,0)+1))</f>
        <v>L</v>
      </c>
      <c r="D673" cm="1">
        <f t="array" aca="1" ref="D673" ca="1">INDIRECT("Filmes!D"&amp;(MATCH(A673,Filmes!$A$2:$A$226,0)+1))</f>
        <v>0.8</v>
      </c>
      <c r="E673" cm="1">
        <f t="array" aca="1" ref="E673" ca="1">INDIRECT("Filmes!E"&amp;(MATCH(A673,Filmes!$A$2:$A$226,0)+1))</f>
        <v>0.7</v>
      </c>
      <c r="F673" cm="1">
        <f t="array" aca="1" ref="F673" ca="1">INDIRECT("Filmes!F"&amp;(MATCH(A673,Filmes!$A$2:$A$226,0)+1))</f>
        <v>30000000</v>
      </c>
      <c r="G673" cm="1">
        <f t="array" aca="1" ref="G673" ca="1">INDIRECT("Filmes!G"&amp;(MATCH(A673,Filmes!$A$2:$A$226,0)+1))</f>
        <v>394436586</v>
      </c>
      <c r="H673" cm="1">
        <f t="array" aca="1" ref="H673" ca="1">INDIRECT("Filmes!H"&amp;(MATCH(A673,Filmes!$A$2:$A$226,0)+1))</f>
        <v>364436586</v>
      </c>
      <c r="I673" cm="1">
        <f t="array" aca="1" ref="I673" ca="1">INDIRECT("Filmes!I"&amp;(MATCH(A673,Filmes!$A$2:$A$226,0)+1))</f>
        <v>13.1478862</v>
      </c>
    </row>
    <row r="674" spans="1:9" x14ac:dyDescent="0.3">
      <c r="A674" s="24" t="s">
        <v>112</v>
      </c>
      <c r="B674" cm="1">
        <f t="array" aca="1" ref="B674" ca="1">INDIRECT("Filmes!B"&amp;(MATCH(A674,Filmes!$A$2:$A$226,0)+1))</f>
        <v>2017</v>
      </c>
      <c r="C674" t="str" cm="1">
        <f t="array" aca="1" ref="C674" ca="1">INDIRECT("Filmes!C"&amp;(MATCH(A674,Filmes!$A$2:$A$226,0)+1))</f>
        <v>12</v>
      </c>
      <c r="D674" cm="1">
        <f t="array" aca="1" ref="D674" ca="1">INDIRECT("Filmes!D"&amp;(MATCH(A674,Filmes!$A$2:$A$226,0)+1))</f>
        <v>0.8</v>
      </c>
      <c r="E674" cm="1">
        <f t="array" aca="1" ref="E674" ca="1">INDIRECT("Filmes!E"&amp;(MATCH(A674,Filmes!$A$2:$A$226,0)+1))</f>
        <v>0.71599999999999997</v>
      </c>
      <c r="F674" cm="1">
        <f t="array" aca="1" ref="F674" ca="1">INDIRECT("Filmes!F"&amp;(MATCH(A674,Filmes!$A$2:$A$226,0)+1))</f>
        <v>7000000</v>
      </c>
      <c r="G674" cm="1">
        <f t="array" aca="1" ref="G674" ca="1">INDIRECT("Filmes!G"&amp;(MATCH(A674,Filmes!$A$2:$A$226,0)+1))</f>
        <v>40300000</v>
      </c>
      <c r="H674" cm="1">
        <f t="array" aca="1" ref="H674" ca="1">INDIRECT("Filmes!H"&amp;(MATCH(A674,Filmes!$A$2:$A$226,0)+1))</f>
        <v>33300000</v>
      </c>
      <c r="I674" cm="1">
        <f t="array" aca="1" ref="I674" ca="1">INDIRECT("Filmes!I"&amp;(MATCH(A674,Filmes!$A$2:$A$226,0)+1))</f>
        <v>5.7571428571428571</v>
      </c>
    </row>
    <row r="675" spans="1:9" x14ac:dyDescent="0.3">
      <c r="A675" s="23" t="s">
        <v>188</v>
      </c>
      <c r="B675" cm="1">
        <f t="array" aca="1" ref="B675" ca="1">INDIRECT("Filmes!B"&amp;(MATCH(A675,Filmes!$A$2:$A$226,0)+1))</f>
        <v>2009</v>
      </c>
      <c r="C675" t="str" cm="1">
        <f t="array" aca="1" ref="C675" ca="1">INDIRECT("Filmes!C"&amp;(MATCH(A675,Filmes!$A$2:$A$226,0)+1))</f>
        <v>L</v>
      </c>
      <c r="D675" cm="1">
        <f t="array" aca="1" ref="D675" ca="1">INDIRECT("Filmes!D"&amp;(MATCH(A675,Filmes!$A$2:$A$226,0)+1))</f>
        <v>0.8</v>
      </c>
      <c r="E675" cm="1">
        <f t="array" aca="1" ref="E675" ca="1">INDIRECT("Filmes!E"&amp;(MATCH(A675,Filmes!$A$2:$A$226,0)+1))</f>
        <v>0.80000000000000016</v>
      </c>
      <c r="F675" cm="1">
        <f t="array" aca="1" ref="F675" ca="1">INDIRECT("Filmes!F"&amp;(MATCH(A675,Filmes!$A$2:$A$226,0)+1))</f>
        <v>175000000</v>
      </c>
      <c r="G675" cm="1">
        <f t="array" aca="1" ref="G675" ca="1">INDIRECT("Filmes!G"&amp;(MATCH(A675,Filmes!$A$2:$A$226,0)+1))</f>
        <v>735099082</v>
      </c>
      <c r="H675" cm="1">
        <f t="array" aca="1" ref="H675" ca="1">INDIRECT("Filmes!H"&amp;(MATCH(A675,Filmes!$A$2:$A$226,0)+1))</f>
        <v>560099082</v>
      </c>
      <c r="I675" cm="1">
        <f t="array" aca="1" ref="I675" ca="1">INDIRECT("Filmes!I"&amp;(MATCH(A675,Filmes!$A$2:$A$226,0)+1))</f>
        <v>4.200566182857143</v>
      </c>
    </row>
    <row r="676" spans="1:9" x14ac:dyDescent="0.3">
      <c r="A676" s="24" t="s">
        <v>59</v>
      </c>
      <c r="B676" cm="1">
        <f t="array" aca="1" ref="B676" ca="1">INDIRECT("Filmes!B"&amp;(MATCH(A676,Filmes!$A$2:$A$226,0)+1))</f>
        <v>2023</v>
      </c>
      <c r="C676" t="str" cm="1">
        <f t="array" aca="1" ref="C676" ca="1">INDIRECT("Filmes!C"&amp;(MATCH(A676,Filmes!$A$2:$A$226,0)+1))</f>
        <v>10</v>
      </c>
      <c r="D676" cm="1">
        <f t="array" aca="1" ref="D676" ca="1">INDIRECT("Filmes!D"&amp;(MATCH(A676,Filmes!$A$2:$A$226,0)+1))</f>
        <v>0.72</v>
      </c>
      <c r="E676" cm="1">
        <f t="array" aca="1" ref="E676" ca="1">INDIRECT("Filmes!E"&amp;(MATCH(A676,Filmes!$A$2:$A$226,0)+1))</f>
        <v>0.6166666666666667</v>
      </c>
      <c r="F676" cm="1">
        <f t="array" aca="1" ref="F676" ca="1">INDIRECT("Filmes!F"&amp;(MATCH(A676,Filmes!$A$2:$A$226,0)+1))</f>
        <v>125000000</v>
      </c>
      <c r="G676" cm="1">
        <f t="array" aca="1" ref="G676" ca="1">INDIRECT("Filmes!G"&amp;(MATCH(A676,Filmes!$A$2:$A$226,0)+1))</f>
        <v>632302312</v>
      </c>
      <c r="H676" cm="1">
        <f t="array" aca="1" ref="H676" ca="1">INDIRECT("Filmes!H"&amp;(MATCH(A676,Filmes!$A$2:$A$226,0)+1))</f>
        <v>507302312</v>
      </c>
      <c r="I676" cm="1">
        <f t="array" aca="1" ref="I676" ca="1">INDIRECT("Filmes!I"&amp;(MATCH(A676,Filmes!$A$2:$A$226,0)+1))</f>
        <v>5.0584184959999998</v>
      </c>
    </row>
  </sheetData>
  <pageMargins left="0.511811024" right="0.511811024" top="0.78740157499999996" bottom="0.78740157499999996" header="0.31496062000000002" footer="0.31496062000000002"/>
  <tableParts count="16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179F0-7DAF-4927-A1B4-17E9A019DF49}">
  <dimension ref="A1:AA44"/>
  <sheetViews>
    <sheetView tabSelected="1" zoomScale="85" zoomScaleNormal="85" workbookViewId="0">
      <selection activeCell="H45" sqref="A45:XFD1048576"/>
    </sheetView>
  </sheetViews>
  <sheetFormatPr defaultColWidth="0" defaultRowHeight="14.4" zeroHeight="1" x14ac:dyDescent="0.3"/>
  <cols>
    <col min="1" max="17" width="8.88671875" style="60" customWidth="1"/>
    <col min="18" max="18" width="7" style="60" customWidth="1"/>
    <col min="19" max="19" width="7.77734375" style="60" customWidth="1"/>
    <col min="20" max="20" width="9.21875" style="60" customWidth="1"/>
    <col min="21" max="22" width="7" style="60" customWidth="1"/>
    <col min="23" max="24" width="8.88671875" style="60" customWidth="1"/>
    <col min="25" max="27" width="0" style="60" hidden="1" customWidth="1"/>
    <col min="28" max="16384" width="8.88671875" style="60" hidden="1"/>
  </cols>
  <sheetData>
    <row r="1" spans="1:24" customFormat="1" x14ac:dyDescent="0.3">
      <c r="A1" s="5"/>
      <c r="B1" s="5"/>
      <c r="C1" s="5"/>
      <c r="D1" s="5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customFormat="1" x14ac:dyDescent="0.3">
      <c r="A2" s="45" t="s">
        <v>250</v>
      </c>
      <c r="B2" s="46"/>
      <c r="C2" s="46"/>
      <c r="D2" s="4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customFormat="1" ht="14.4" customHeight="1" x14ac:dyDescent="0.3">
      <c r="A3" s="46"/>
      <c r="B3" s="46"/>
      <c r="C3" s="46"/>
      <c r="D3" s="4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5"/>
      <c r="R3" s="50" t="s">
        <v>1657</v>
      </c>
      <c r="S3" s="50"/>
      <c r="T3" s="50"/>
      <c r="U3" s="50"/>
      <c r="V3" s="50"/>
      <c r="W3" s="5"/>
      <c r="X3" s="6"/>
    </row>
    <row r="4" spans="1:24" customFormat="1" ht="14.4" customHeight="1" x14ac:dyDescent="0.3">
      <c r="A4" s="46"/>
      <c r="B4" s="46"/>
      <c r="C4" s="46"/>
      <c r="D4" s="4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5"/>
      <c r="R4" s="50"/>
      <c r="S4" s="50"/>
      <c r="T4" s="50"/>
      <c r="U4" s="50"/>
      <c r="V4" s="50"/>
      <c r="W4" s="5"/>
      <c r="X4" s="6"/>
    </row>
    <row r="5" spans="1:24" customFormat="1" ht="14.4" customHeight="1" x14ac:dyDescent="0.3">
      <c r="A5" s="46"/>
      <c r="B5" s="46"/>
      <c r="C5" s="46"/>
      <c r="D5" s="46"/>
      <c r="E5" s="6"/>
      <c r="F5" s="11"/>
      <c r="G5" s="11"/>
      <c r="H5" s="11"/>
      <c r="I5" s="8"/>
      <c r="J5" s="8"/>
      <c r="K5" s="8"/>
      <c r="L5" s="8"/>
      <c r="M5" s="11"/>
      <c r="N5" s="6"/>
      <c r="O5" s="6"/>
      <c r="P5" s="6"/>
      <c r="Q5" s="5"/>
      <c r="R5" s="50"/>
      <c r="S5" s="50"/>
      <c r="T5" s="50"/>
      <c r="U5" s="50"/>
      <c r="V5" s="50"/>
      <c r="W5" s="5"/>
      <c r="X5" s="6"/>
    </row>
    <row r="6" spans="1:24" customFormat="1" ht="14.4" customHeight="1" x14ac:dyDescent="0.3">
      <c r="A6" s="46"/>
      <c r="B6" s="46"/>
      <c r="C6" s="46"/>
      <c r="D6" s="46"/>
      <c r="E6" s="6"/>
      <c r="F6" s="11"/>
      <c r="G6" s="11"/>
      <c r="H6" s="11"/>
      <c r="I6" s="41" cm="1">
        <f t="array" aca="1" ref="I6" ca="1">INDIRECT("Planilha5!J"&amp;(MATCH(A2,Planilha5!A:A,0)))</f>
        <v>4.6806605408976019</v>
      </c>
      <c r="J6" s="41"/>
      <c r="K6" s="41"/>
      <c r="L6" s="41"/>
      <c r="M6" s="11"/>
      <c r="N6" s="6"/>
      <c r="O6" s="6"/>
      <c r="P6" s="6"/>
      <c r="Q6" s="5"/>
      <c r="R6" s="55" t="s">
        <v>1654</v>
      </c>
      <c r="S6" s="55"/>
      <c r="T6" s="55" t="s">
        <v>1655</v>
      </c>
      <c r="U6" s="55"/>
      <c r="V6" s="55"/>
      <c r="W6" s="55"/>
      <c r="X6" s="6"/>
    </row>
    <row r="7" spans="1:24" customFormat="1" ht="14.4" customHeight="1" x14ac:dyDescent="0.3">
      <c r="A7" s="5"/>
      <c r="B7" s="5"/>
      <c r="C7" s="5"/>
      <c r="D7" s="5"/>
      <c r="E7" s="6"/>
      <c r="F7" s="11"/>
      <c r="G7" s="11"/>
      <c r="H7" s="11"/>
      <c r="I7" s="41"/>
      <c r="J7" s="41"/>
      <c r="K7" s="41"/>
      <c r="L7" s="41"/>
      <c r="M7" s="11"/>
      <c r="N7" s="6"/>
      <c r="O7" s="6"/>
      <c r="P7" s="6"/>
      <c r="Q7" s="5"/>
      <c r="R7" s="55"/>
      <c r="S7" s="55"/>
      <c r="T7" s="55"/>
      <c r="U7" s="55"/>
      <c r="V7" s="55"/>
      <c r="W7" s="55"/>
      <c r="X7" s="6"/>
    </row>
    <row r="8" spans="1:24" customFormat="1" ht="14.4" customHeight="1" x14ac:dyDescent="0.3">
      <c r="A8" s="5"/>
      <c r="B8" s="5"/>
      <c r="C8" s="5"/>
      <c r="D8" s="5"/>
      <c r="E8" s="6"/>
      <c r="F8" s="11"/>
      <c r="G8" s="11"/>
      <c r="H8" s="11"/>
      <c r="I8" s="41"/>
      <c r="J8" s="41"/>
      <c r="K8" s="41"/>
      <c r="L8" s="41"/>
      <c r="M8" s="11"/>
      <c r="N8" s="6"/>
      <c r="O8" s="6"/>
      <c r="P8" s="6"/>
      <c r="Q8" s="5"/>
      <c r="R8" s="55"/>
      <c r="S8" s="55"/>
      <c r="T8" s="55"/>
      <c r="U8" s="55"/>
      <c r="V8" s="55"/>
      <c r="W8" s="55"/>
      <c r="X8" s="6"/>
    </row>
    <row r="9" spans="1:24" customFormat="1" ht="14.4" customHeight="1" x14ac:dyDescent="0.7">
      <c r="A9" s="5"/>
      <c r="B9" s="5"/>
      <c r="C9" s="5"/>
      <c r="D9" s="5"/>
      <c r="E9" s="6"/>
      <c r="F9" s="11"/>
      <c r="G9" s="11"/>
      <c r="H9" s="11"/>
      <c r="I9" s="6"/>
      <c r="J9" s="6"/>
      <c r="K9" s="6"/>
      <c r="L9" s="6"/>
      <c r="M9" s="11"/>
      <c r="N9" s="6"/>
      <c r="O9" s="6"/>
      <c r="P9" s="6"/>
      <c r="Q9" s="5"/>
      <c r="R9" s="10"/>
      <c r="S9" s="10"/>
      <c r="T9" s="5"/>
      <c r="U9" s="10"/>
      <c r="V9" s="10"/>
      <c r="W9" s="5"/>
      <c r="X9" s="6"/>
    </row>
    <row r="10" spans="1:24" customFormat="1" ht="14.4" customHeight="1" x14ac:dyDescent="0.35">
      <c r="A10" s="5"/>
      <c r="B10" s="5"/>
      <c r="C10" s="5"/>
      <c r="D10" s="5"/>
      <c r="E10" s="6"/>
      <c r="F10" s="11"/>
      <c r="G10" s="11"/>
      <c r="H10" s="11"/>
      <c r="I10" s="56" t="s">
        <v>1651</v>
      </c>
      <c r="J10" s="56"/>
      <c r="K10" s="56"/>
      <c r="L10" s="56"/>
      <c r="M10" s="11"/>
      <c r="N10" s="6"/>
      <c r="O10" s="6"/>
      <c r="P10" s="6"/>
      <c r="Q10" s="5"/>
      <c r="R10" s="5"/>
      <c r="S10" s="5"/>
      <c r="T10" s="5"/>
      <c r="U10" s="5"/>
      <c r="V10" s="5"/>
      <c r="W10" s="5"/>
      <c r="X10" s="6"/>
    </row>
    <row r="11" spans="1:24" customFormat="1" ht="14.4" customHeight="1" x14ac:dyDescent="0.3">
      <c r="A11" s="5"/>
      <c r="B11" s="5"/>
      <c r="C11" s="5"/>
      <c r="D11" s="5"/>
      <c r="E11" s="6"/>
      <c r="F11" s="11"/>
      <c r="G11" s="11"/>
      <c r="H11" s="11"/>
      <c r="I11" s="11"/>
      <c r="J11" s="11"/>
      <c r="K11" s="11"/>
      <c r="L11" s="11"/>
      <c r="M11" s="11"/>
      <c r="N11" s="6"/>
      <c r="O11" s="6"/>
      <c r="P11" s="6"/>
      <c r="Q11" s="5"/>
      <c r="R11" s="5"/>
      <c r="S11" s="5"/>
      <c r="T11" s="5"/>
      <c r="U11" s="5"/>
      <c r="V11" s="5"/>
      <c r="W11" s="5"/>
      <c r="X11" s="6"/>
    </row>
    <row r="12" spans="1:24" customFormat="1" x14ac:dyDescent="0.3">
      <c r="A12" s="5"/>
      <c r="B12" s="5"/>
      <c r="C12" s="5"/>
      <c r="D12" s="5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5"/>
      <c r="R12" s="33" cm="1">
        <f t="array" aca="1" ref="R12" ca="1">INDIRECT("Planilha5!K"&amp;(MATCH(A2,Planilha5!A:A,0)))*100</f>
        <v>72.317073170731689</v>
      </c>
      <c r="S12" s="33"/>
      <c r="T12" s="5"/>
      <c r="U12" s="33" cm="1">
        <f t="array" aca="1" ref="U12" ca="1">INDIRECT("Planilha5!L"&amp;(MATCH(A2,Planilha5!A:A,0)))*100</f>
        <v>73.822880371660858</v>
      </c>
      <c r="V12" s="33"/>
      <c r="W12" s="5"/>
      <c r="X12" s="6"/>
    </row>
    <row r="13" spans="1:24" customFormat="1" ht="23.4" customHeight="1" x14ac:dyDescent="0.3">
      <c r="A13" s="5"/>
      <c r="B13" s="5"/>
      <c r="C13" s="5"/>
      <c r="D13" s="5"/>
      <c r="E13" s="6"/>
      <c r="F13" s="12"/>
      <c r="G13" s="12"/>
      <c r="H13" s="12"/>
      <c r="I13" s="6"/>
      <c r="J13" s="6"/>
      <c r="K13" s="12"/>
      <c r="L13" s="12"/>
      <c r="M13" s="12"/>
      <c r="N13" s="6"/>
      <c r="O13" s="6"/>
      <c r="P13" s="6"/>
      <c r="Q13" s="5"/>
      <c r="R13" s="33"/>
      <c r="S13" s="33"/>
      <c r="T13" s="5"/>
      <c r="U13" s="33"/>
      <c r="V13" s="33"/>
      <c r="W13" s="5"/>
      <c r="X13" s="6"/>
    </row>
    <row r="14" spans="1:24" customFormat="1" ht="14.4" customHeight="1" x14ac:dyDescent="0.3">
      <c r="A14" s="5"/>
      <c r="B14" s="5"/>
      <c r="C14" s="5"/>
      <c r="D14" s="5"/>
      <c r="E14" s="6"/>
      <c r="F14" s="57" cm="1">
        <f t="array" aca="1" ref="F14" ca="1">INDIRECT("Planilha5!M"&amp;(MATCH(A2,Planilha5!A:A,0)))/1000000</f>
        <v>131.1219512195122</v>
      </c>
      <c r="G14" s="57"/>
      <c r="H14" s="57"/>
      <c r="I14" s="57"/>
      <c r="J14" s="57"/>
      <c r="K14" s="58" cm="1">
        <f t="array" aca="1" ref="K14" ca="1">INDIRECT("Planilha5!N"&amp;(MATCH(A2,Planilha5!A:A,0)))/1000000</f>
        <v>570.28479860975608</v>
      </c>
      <c r="L14" s="58">
        <v>761</v>
      </c>
      <c r="M14" s="58"/>
      <c r="N14" s="58"/>
      <c r="O14" s="58"/>
      <c r="P14" s="6"/>
      <c r="Q14" s="5"/>
      <c r="R14" s="33"/>
      <c r="S14" s="33"/>
      <c r="T14" s="5"/>
      <c r="U14" s="33"/>
      <c r="V14" s="33"/>
      <c r="W14" s="5"/>
      <c r="X14" s="6"/>
    </row>
    <row r="15" spans="1:24" customFormat="1" ht="14.4" customHeight="1" x14ac:dyDescent="0.3">
      <c r="A15" s="5"/>
      <c r="B15" s="5"/>
      <c r="C15" s="5"/>
      <c r="D15" s="5"/>
      <c r="E15" s="6"/>
      <c r="F15" s="57"/>
      <c r="G15" s="57"/>
      <c r="H15" s="57"/>
      <c r="I15" s="57"/>
      <c r="J15" s="57"/>
      <c r="K15" s="58"/>
      <c r="L15" s="58"/>
      <c r="M15" s="58"/>
      <c r="N15" s="58"/>
      <c r="O15" s="58"/>
      <c r="P15" s="6"/>
      <c r="Q15" s="5"/>
      <c r="R15" s="5"/>
      <c r="S15" s="5"/>
      <c r="T15" s="5"/>
      <c r="U15" s="5"/>
      <c r="V15" s="5"/>
      <c r="W15" s="5"/>
      <c r="X15" s="6"/>
    </row>
    <row r="16" spans="1:24" customFormat="1" ht="14.4" customHeight="1" x14ac:dyDescent="0.3">
      <c r="A16" s="5"/>
      <c r="B16" s="5"/>
      <c r="C16" s="5"/>
      <c r="D16" s="5"/>
      <c r="E16" s="6"/>
      <c r="F16" s="57"/>
      <c r="G16" s="57"/>
      <c r="H16" s="57"/>
      <c r="I16" s="57"/>
      <c r="J16" s="57"/>
      <c r="K16" s="58"/>
      <c r="L16" s="58"/>
      <c r="M16" s="58"/>
      <c r="N16" s="58"/>
      <c r="O16" s="58"/>
      <c r="P16" s="6"/>
      <c r="Q16" s="5"/>
      <c r="R16" s="5"/>
      <c r="S16" s="5"/>
      <c r="T16" s="5"/>
      <c r="U16" s="5"/>
      <c r="V16" s="5"/>
      <c r="W16" s="5"/>
      <c r="X16" s="6"/>
    </row>
    <row r="17" spans="1:24" customFormat="1" ht="14.4" customHeight="1" x14ac:dyDescent="0.35">
      <c r="A17" s="5"/>
      <c r="B17" s="5"/>
      <c r="C17" s="5"/>
      <c r="D17" s="5"/>
      <c r="E17" s="6"/>
      <c r="F17" s="6"/>
      <c r="G17" s="47" t="s">
        <v>1659</v>
      </c>
      <c r="H17" s="47"/>
      <c r="I17" s="47"/>
      <c r="J17" s="7"/>
      <c r="K17" s="7"/>
      <c r="L17" s="48" t="s">
        <v>1658</v>
      </c>
      <c r="M17" s="48"/>
      <c r="N17" s="48"/>
      <c r="O17" s="6"/>
      <c r="P17" s="6"/>
      <c r="Q17" s="5"/>
      <c r="R17" s="5"/>
      <c r="S17" s="5"/>
      <c r="T17" s="5"/>
      <c r="U17" s="5"/>
      <c r="V17" s="5"/>
      <c r="W17" s="5"/>
      <c r="X17" s="6"/>
    </row>
    <row r="18" spans="1:24" customFormat="1" ht="14.4" customHeight="1" x14ac:dyDescent="0.3">
      <c r="A18" s="5"/>
      <c r="B18" s="5"/>
      <c r="C18" s="5"/>
      <c r="D18" s="5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5"/>
      <c r="R18" s="5"/>
      <c r="S18" s="5"/>
      <c r="T18" s="5"/>
      <c r="U18" s="5"/>
      <c r="V18" s="5"/>
      <c r="W18" s="5"/>
      <c r="X18" s="6"/>
    </row>
    <row r="19" spans="1:24" customFormat="1" ht="14.4" customHeight="1" x14ac:dyDescent="0.3">
      <c r="A19" s="5"/>
      <c r="B19" s="5"/>
      <c r="C19" s="5"/>
      <c r="D19" s="5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customFormat="1" ht="14.4" customHeight="1" x14ac:dyDescent="0.3">
      <c r="A20" s="5"/>
      <c r="B20" s="5"/>
      <c r="C20" s="5"/>
      <c r="D20" s="5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customFormat="1" ht="14.4" customHeight="1" x14ac:dyDescent="0.3">
      <c r="A21" s="5"/>
      <c r="B21" s="5"/>
      <c r="C21" s="5"/>
      <c r="D21" s="5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customFormat="1" ht="14.4" customHeight="1" x14ac:dyDescent="0.3">
      <c r="A22" s="5"/>
      <c r="B22" s="5"/>
      <c r="C22" s="5"/>
      <c r="D22" s="5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customFormat="1" ht="14.4" customHeight="1" x14ac:dyDescent="0.3">
      <c r="A23" s="5"/>
      <c r="B23" s="5"/>
      <c r="C23" s="5"/>
      <c r="D23" s="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customFormat="1" ht="18" customHeight="1" x14ac:dyDescent="0.3">
      <c r="A24" s="5"/>
      <c r="B24" s="5"/>
      <c r="C24" s="5"/>
      <c r="D24" s="5"/>
      <c r="E24" s="6"/>
      <c r="F24" s="6"/>
      <c r="G24" s="5"/>
      <c r="H24" s="5"/>
      <c r="I24" s="5"/>
      <c r="J24" s="49" t="s">
        <v>1666</v>
      </c>
      <c r="K24" s="49"/>
      <c r="L24" s="49"/>
      <c r="M24" s="49"/>
      <c r="N24" s="49"/>
      <c r="O24" s="49"/>
      <c r="P24" s="49"/>
      <c r="Q24" s="49"/>
      <c r="R24" s="49"/>
      <c r="S24" s="49"/>
      <c r="T24" s="5"/>
      <c r="U24" s="5"/>
      <c r="V24" s="5"/>
      <c r="W24" s="5"/>
      <c r="X24" s="6"/>
    </row>
    <row r="25" spans="1:24" customFormat="1" ht="14.4" customHeight="1" x14ac:dyDescent="0.3">
      <c r="A25" s="5"/>
      <c r="B25" s="5"/>
      <c r="C25" s="5"/>
      <c r="D25" s="5"/>
      <c r="E25" s="6"/>
      <c r="F25" s="6"/>
      <c r="G25" s="5"/>
      <c r="H25" s="5"/>
      <c r="I25" s="5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5"/>
      <c r="U25" s="5"/>
      <c r="V25" s="5"/>
      <c r="W25" s="5"/>
      <c r="X25" s="6"/>
    </row>
    <row r="26" spans="1:24" customFormat="1" ht="14.4" customHeight="1" x14ac:dyDescent="0.3">
      <c r="A26" s="5"/>
      <c r="B26" s="5"/>
      <c r="C26" s="5"/>
      <c r="D26" s="5"/>
      <c r="E26" s="6"/>
      <c r="F26" s="6"/>
      <c r="G26" s="5"/>
      <c r="H26" s="5"/>
      <c r="I26" s="5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5"/>
      <c r="U26" s="5"/>
      <c r="V26" s="5"/>
      <c r="W26" s="5"/>
      <c r="X26" s="6"/>
    </row>
    <row r="27" spans="1:24" customFormat="1" ht="14.4" customHeight="1" x14ac:dyDescent="0.3">
      <c r="A27" s="5"/>
      <c r="B27" s="5"/>
      <c r="C27" s="5"/>
      <c r="D27" s="5"/>
      <c r="E27" s="6"/>
      <c r="F27" s="6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6"/>
    </row>
    <row r="28" spans="1:24" customFormat="1" ht="14.4" customHeight="1" x14ac:dyDescent="0.3">
      <c r="A28" s="5"/>
      <c r="B28" s="5"/>
      <c r="C28" s="5"/>
      <c r="D28" s="5"/>
      <c r="E28" s="6"/>
      <c r="F28" s="6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6"/>
    </row>
    <row r="29" spans="1:24" customFormat="1" ht="14.4" customHeight="1" x14ac:dyDescent="0.3">
      <c r="A29" s="5"/>
      <c r="B29" s="5"/>
      <c r="C29" s="5"/>
      <c r="D29" s="5"/>
      <c r="E29" s="6"/>
      <c r="F29" s="6"/>
      <c r="G29" s="52"/>
      <c r="H29" s="52"/>
      <c r="I29" s="52"/>
      <c r="J29" s="52"/>
      <c r="K29" s="52"/>
      <c r="L29" s="52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6"/>
    </row>
    <row r="30" spans="1:24" customFormat="1" ht="14.4" customHeight="1" x14ac:dyDescent="0.3">
      <c r="A30" s="5"/>
      <c r="B30" s="5"/>
      <c r="C30" s="5"/>
      <c r="D30" s="5"/>
      <c r="E30" s="6"/>
      <c r="F30" s="6"/>
      <c r="G30" s="52"/>
      <c r="H30" s="52"/>
      <c r="I30" s="52"/>
      <c r="J30" s="52"/>
      <c r="K30" s="52"/>
      <c r="L30" s="52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6"/>
    </row>
    <row r="31" spans="1:24" customFormat="1" ht="14.4" customHeight="1" x14ac:dyDescent="0.3">
      <c r="A31" s="5"/>
      <c r="B31" s="5"/>
      <c r="C31" s="5"/>
      <c r="D31" s="5"/>
      <c r="E31" s="6"/>
      <c r="F31" s="6"/>
      <c r="G31" s="52"/>
      <c r="H31" s="52"/>
      <c r="I31" s="52"/>
      <c r="J31" s="52"/>
      <c r="K31" s="52"/>
      <c r="L31" s="52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6"/>
    </row>
    <row r="32" spans="1:24" customFormat="1" ht="14.4" customHeight="1" x14ac:dyDescent="0.3">
      <c r="A32" s="5"/>
      <c r="B32" s="5"/>
      <c r="C32" s="5"/>
      <c r="D32" s="5"/>
      <c r="E32" s="6"/>
      <c r="F32" s="6"/>
      <c r="G32" s="52"/>
      <c r="H32" s="52"/>
      <c r="I32" s="52"/>
      <c r="J32" s="52"/>
      <c r="K32" s="52"/>
      <c r="L32" s="52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6"/>
    </row>
    <row r="33" spans="1:24" customFormat="1" ht="18" customHeight="1" x14ac:dyDescent="0.3">
      <c r="A33" s="5"/>
      <c r="B33" s="5"/>
      <c r="C33" s="5"/>
      <c r="D33" s="5"/>
      <c r="E33" s="6"/>
      <c r="F33" s="6"/>
      <c r="G33" s="5"/>
      <c r="H33" s="5"/>
      <c r="I33" s="53"/>
      <c r="J33" s="53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6"/>
    </row>
    <row r="34" spans="1:24" customFormat="1" ht="14.4" customHeight="1" x14ac:dyDescent="0.3">
      <c r="A34" s="5"/>
      <c r="B34" s="5"/>
      <c r="C34" s="5"/>
      <c r="D34" s="5"/>
      <c r="E34" s="6"/>
      <c r="F34" s="6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6"/>
    </row>
    <row r="35" spans="1:24" customFormat="1" ht="14.4" customHeight="1" x14ac:dyDescent="0.3">
      <c r="A35" s="5"/>
      <c r="B35" s="5"/>
      <c r="C35" s="5"/>
      <c r="D35" s="5"/>
      <c r="E35" s="6"/>
      <c r="F35" s="6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6"/>
    </row>
    <row r="36" spans="1:24" customFormat="1" ht="14.4" customHeight="1" x14ac:dyDescent="0.3">
      <c r="A36" s="5"/>
      <c r="B36" s="5"/>
      <c r="C36" s="5"/>
      <c r="D36" s="5"/>
      <c r="E36" s="6"/>
      <c r="F36" s="6"/>
      <c r="G36" s="54"/>
      <c r="H36" s="54"/>
      <c r="I36" s="54"/>
      <c r="J36" s="54"/>
      <c r="K36" s="54"/>
      <c r="L36" s="54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6"/>
    </row>
    <row r="37" spans="1:24" customFormat="1" ht="14.4" customHeight="1" x14ac:dyDescent="0.3">
      <c r="A37" s="5"/>
      <c r="B37" s="5"/>
      <c r="C37" s="5"/>
      <c r="D37" s="5"/>
      <c r="E37" s="6"/>
      <c r="F37" s="6"/>
      <c r="G37" s="54"/>
      <c r="H37" s="54"/>
      <c r="I37" s="54"/>
      <c r="J37" s="54"/>
      <c r="K37" s="54"/>
      <c r="L37" s="54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6"/>
    </row>
    <row r="38" spans="1:24" customFormat="1" ht="14.4" customHeight="1" x14ac:dyDescent="0.3">
      <c r="A38" s="5"/>
      <c r="B38" s="5"/>
      <c r="C38" s="5"/>
      <c r="D38" s="5"/>
      <c r="E38" s="6"/>
      <c r="F38" s="6"/>
      <c r="G38" s="54"/>
      <c r="H38" s="54"/>
      <c r="I38" s="54"/>
      <c r="J38" s="54"/>
      <c r="K38" s="54"/>
      <c r="L38" s="54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1:24" customFormat="1" ht="14.4" customHeight="1" x14ac:dyDescent="0.3">
      <c r="A39" s="5"/>
      <c r="B39" s="5"/>
      <c r="C39" s="5"/>
      <c r="D39" s="5"/>
      <c r="E39" s="6"/>
      <c r="F39" s="6"/>
      <c r="G39" s="54"/>
      <c r="H39" s="54"/>
      <c r="I39" s="54"/>
      <c r="J39" s="54"/>
      <c r="K39" s="54"/>
      <c r="L39" s="54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6"/>
    </row>
    <row r="40" spans="1:24" customFormat="1" ht="18" customHeight="1" x14ac:dyDescent="0.3">
      <c r="A40" s="5"/>
      <c r="B40" s="5"/>
      <c r="C40" s="5"/>
      <c r="D40" s="5"/>
      <c r="E40" s="6"/>
      <c r="F40" s="6"/>
      <c r="G40" s="5"/>
      <c r="H40" s="5"/>
      <c r="I40" s="51"/>
      <c r="J40" s="51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6"/>
    </row>
    <row r="41" spans="1:24" customFormat="1" ht="14.4" customHeight="1" x14ac:dyDescent="0.3">
      <c r="A41" s="5"/>
      <c r="B41" s="5"/>
      <c r="C41" s="5"/>
      <c r="D41" s="5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customFormat="1" x14ac:dyDescent="0.3">
      <c r="A42" s="5"/>
      <c r="B42" s="5"/>
      <c r="C42" s="5"/>
      <c r="D42" s="5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customFormat="1" x14ac:dyDescent="0.3">
      <c r="A43" s="5"/>
      <c r="B43" s="5"/>
      <c r="C43" s="5"/>
      <c r="D43" s="5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customFormat="1" x14ac:dyDescent="0.3">
      <c r="A44" s="5"/>
      <c r="B44" s="5"/>
      <c r="C44" s="5"/>
      <c r="D44" s="5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</sheetData>
  <mergeCells count="17">
    <mergeCell ref="I40:J40"/>
    <mergeCell ref="G29:L32"/>
    <mergeCell ref="I33:J33"/>
    <mergeCell ref="G36:L39"/>
    <mergeCell ref="R6:S8"/>
    <mergeCell ref="R12:S14"/>
    <mergeCell ref="I6:L8"/>
    <mergeCell ref="I10:L10"/>
    <mergeCell ref="F14:J16"/>
    <mergeCell ref="K14:O16"/>
    <mergeCell ref="A2:D6"/>
    <mergeCell ref="G17:I17"/>
    <mergeCell ref="L17:N17"/>
    <mergeCell ref="J24:S26"/>
    <mergeCell ref="R3:V5"/>
    <mergeCell ref="T6:W8"/>
    <mergeCell ref="U12:V14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EF0CABD-5E82-406D-A777-F58D5066041B}">
          <x14:formula1>
            <xm:f>Generos!$B$1:$Q$1</xm:f>
          </x14:formula1>
          <xm:sqref>A2:D6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ECC0-D260-4E65-A7AA-5D8961AC8C58}">
  <dimension ref="A1:X128"/>
  <sheetViews>
    <sheetView showGridLines="0" showRowColHeaders="0" zoomScale="70" zoomScaleNormal="70" workbookViewId="0">
      <selection activeCell="W1" sqref="W1:W1048576"/>
    </sheetView>
  </sheetViews>
  <sheetFormatPr defaultColWidth="0" defaultRowHeight="14.4" customHeight="1" zeroHeight="1" x14ac:dyDescent="0.3"/>
  <cols>
    <col min="1" max="24" width="8.88671875" customWidth="1"/>
    <col min="25" max="16384" width="8.88671875" hidden="1"/>
  </cols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  <row r="64" customFormat="1" hidden="1" x14ac:dyDescent="0.3"/>
    <row r="65" customFormat="1" hidden="1" x14ac:dyDescent="0.3"/>
    <row r="66" customFormat="1" hidden="1" x14ac:dyDescent="0.3"/>
    <row r="67" customFormat="1" hidden="1" x14ac:dyDescent="0.3"/>
    <row r="68" customFormat="1" hidden="1" x14ac:dyDescent="0.3"/>
    <row r="69" customFormat="1" hidden="1" x14ac:dyDescent="0.3"/>
    <row r="70" customFormat="1" hidden="1" x14ac:dyDescent="0.3"/>
    <row r="71" customFormat="1" hidden="1" x14ac:dyDescent="0.3"/>
    <row r="72" customFormat="1" hidden="1" x14ac:dyDescent="0.3"/>
    <row r="73" customFormat="1" hidden="1" x14ac:dyDescent="0.3"/>
    <row r="74" customFormat="1" hidden="1" x14ac:dyDescent="0.3"/>
    <row r="75" customFormat="1" hidden="1" x14ac:dyDescent="0.3"/>
    <row r="76" customFormat="1" hidden="1" x14ac:dyDescent="0.3"/>
    <row r="77" customFormat="1" hidden="1" x14ac:dyDescent="0.3"/>
    <row r="78" customFormat="1" hidden="1" x14ac:dyDescent="0.3"/>
    <row r="79" customFormat="1" hidden="1" x14ac:dyDescent="0.3"/>
    <row r="80" customFormat="1" hidden="1" x14ac:dyDescent="0.3"/>
    <row r="81" customFormat="1" hidden="1" x14ac:dyDescent="0.3"/>
    <row r="82" customFormat="1" hidden="1" x14ac:dyDescent="0.3"/>
    <row r="83" customFormat="1" hidden="1" x14ac:dyDescent="0.3"/>
    <row r="84" customFormat="1" hidden="1" x14ac:dyDescent="0.3"/>
    <row r="85" customFormat="1" hidden="1" x14ac:dyDescent="0.3"/>
    <row r="86" customFormat="1" hidden="1" x14ac:dyDescent="0.3"/>
    <row r="87" customFormat="1" hidden="1" x14ac:dyDescent="0.3"/>
    <row r="88" customFormat="1" hidden="1" x14ac:dyDescent="0.3"/>
    <row r="89" customFormat="1" hidden="1" x14ac:dyDescent="0.3"/>
    <row r="90" customFormat="1" hidden="1" x14ac:dyDescent="0.3"/>
    <row r="91" customFormat="1" hidden="1" x14ac:dyDescent="0.3"/>
    <row r="92" customFormat="1" hidden="1" x14ac:dyDescent="0.3"/>
    <row r="93" customFormat="1" hidden="1" x14ac:dyDescent="0.3"/>
    <row r="94" customFormat="1" hidden="1" x14ac:dyDescent="0.3"/>
    <row r="95" customFormat="1" hidden="1" x14ac:dyDescent="0.3"/>
    <row r="96" customFormat="1" hidden="1" x14ac:dyDescent="0.3"/>
    <row r="97" customFormat="1" hidden="1" x14ac:dyDescent="0.3"/>
    <row r="98" customFormat="1" hidden="1" x14ac:dyDescent="0.3"/>
    <row r="99" customFormat="1" ht="14.4" hidden="1" customHeight="1" x14ac:dyDescent="0.3"/>
    <row r="100" customFormat="1" ht="14.4" hidden="1" customHeight="1" x14ac:dyDescent="0.3"/>
    <row r="101" customFormat="1" ht="14.4" hidden="1" customHeight="1" x14ac:dyDescent="0.3"/>
    <row r="102" customFormat="1" ht="14.4" hidden="1" customHeight="1" x14ac:dyDescent="0.3"/>
    <row r="103" customFormat="1" ht="14.4" hidden="1" customHeight="1" x14ac:dyDescent="0.3"/>
    <row r="104" customFormat="1" ht="14.4" hidden="1" customHeight="1" x14ac:dyDescent="0.3"/>
    <row r="105" customFormat="1" ht="14.4" hidden="1" customHeight="1" x14ac:dyDescent="0.3"/>
    <row r="106" customFormat="1" ht="14.4" hidden="1" customHeight="1" x14ac:dyDescent="0.3"/>
    <row r="107" customFormat="1" ht="14.4" hidden="1" customHeight="1" x14ac:dyDescent="0.3"/>
    <row r="108" customFormat="1" ht="14.4" hidden="1" customHeight="1" x14ac:dyDescent="0.3"/>
    <row r="109" customFormat="1" ht="14.4" hidden="1" customHeight="1" x14ac:dyDescent="0.3"/>
    <row r="110" customFormat="1" ht="14.4" hidden="1" customHeight="1" x14ac:dyDescent="0.3"/>
    <row r="111" customFormat="1" ht="14.4" hidden="1" customHeight="1" x14ac:dyDescent="0.3"/>
    <row r="112" customFormat="1" ht="14.4" hidden="1" customHeight="1" x14ac:dyDescent="0.3"/>
    <row r="113" customFormat="1" ht="14.4" hidden="1" customHeight="1" x14ac:dyDescent="0.3"/>
    <row r="114" customFormat="1" ht="14.4" hidden="1" customHeight="1" x14ac:dyDescent="0.3"/>
    <row r="115" customFormat="1" ht="14.4" hidden="1" customHeight="1" x14ac:dyDescent="0.3"/>
    <row r="116" customFormat="1" ht="14.4" hidden="1" customHeight="1" x14ac:dyDescent="0.3"/>
    <row r="117" customFormat="1" ht="14.4" hidden="1" customHeight="1" x14ac:dyDescent="0.3"/>
    <row r="118" customFormat="1" ht="14.4" hidden="1" customHeight="1" x14ac:dyDescent="0.3"/>
    <row r="119" customFormat="1" ht="14.4" hidden="1" customHeight="1" x14ac:dyDescent="0.3"/>
    <row r="120" customFormat="1" ht="14.4" hidden="1" customHeight="1" x14ac:dyDescent="0.3"/>
    <row r="121" customFormat="1" ht="14.4" hidden="1" customHeight="1" x14ac:dyDescent="0.3"/>
    <row r="122" customFormat="1" ht="14.4" hidden="1" customHeight="1" x14ac:dyDescent="0.3"/>
    <row r="123" customFormat="1" ht="14.4" hidden="1" customHeight="1" x14ac:dyDescent="0.3"/>
    <row r="124" customFormat="1" ht="14.4" hidden="1" customHeight="1" x14ac:dyDescent="0.3"/>
    <row r="125" customFormat="1" ht="14.4" hidden="1" customHeight="1" x14ac:dyDescent="0.3"/>
    <row r="126" customFormat="1" ht="14.4" hidden="1" customHeight="1" x14ac:dyDescent="0.3"/>
    <row r="127" customFormat="1" ht="14.4" hidden="1" customHeight="1" x14ac:dyDescent="0.3"/>
    <row r="128" customFormat="1" ht="14.4" hidden="1" customHeight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1A321-CD22-46CA-A9C0-EE7F83CA617F}">
  <dimension ref="A1:X44"/>
  <sheetViews>
    <sheetView zoomScale="55" zoomScaleNormal="55" workbookViewId="0">
      <selection activeCell="AA16" sqref="AA16"/>
    </sheetView>
  </sheetViews>
  <sheetFormatPr defaultRowHeight="14.4" x14ac:dyDescent="0.3"/>
  <cols>
    <col min="18" max="18" width="7" customWidth="1"/>
    <col min="19" max="19" width="7.77734375" customWidth="1"/>
    <col min="20" max="20" width="9.21875" customWidth="1"/>
    <col min="21" max="22" width="7" customWidth="1"/>
  </cols>
  <sheetData>
    <row r="1" spans="1:24" x14ac:dyDescent="0.3">
      <c r="A1" s="5"/>
      <c r="B1" s="5"/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ht="14.4" customHeight="1" x14ac:dyDescent="0.3">
      <c r="A2" s="59"/>
      <c r="B2" s="59"/>
      <c r="C2" s="59"/>
      <c r="D2" s="59"/>
      <c r="E2" s="59"/>
      <c r="F2" s="59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14.4" customHeight="1" x14ac:dyDescent="0.7">
      <c r="A3" s="59"/>
      <c r="B3" s="59"/>
      <c r="C3" s="59"/>
      <c r="D3" s="59"/>
      <c r="E3" s="59"/>
      <c r="F3" s="59"/>
      <c r="G3" s="6"/>
      <c r="H3" s="5"/>
      <c r="I3" s="10"/>
      <c r="J3" s="10"/>
      <c r="K3" s="10"/>
      <c r="L3" s="10"/>
      <c r="M3" s="10"/>
      <c r="N3" s="10"/>
      <c r="O3" s="6"/>
      <c r="P3" s="6"/>
      <c r="Q3" s="5"/>
      <c r="R3" s="50"/>
      <c r="S3" s="50"/>
      <c r="T3" s="50"/>
      <c r="U3" s="50"/>
      <c r="V3" s="50"/>
      <c r="W3" s="5"/>
      <c r="X3" s="6"/>
    </row>
    <row r="4" spans="1:24" ht="14.4" customHeight="1" x14ac:dyDescent="0.7">
      <c r="A4" s="59"/>
      <c r="B4" s="59"/>
      <c r="C4" s="59"/>
      <c r="D4" s="59"/>
      <c r="E4" s="59"/>
      <c r="F4" s="59"/>
      <c r="G4" s="6"/>
      <c r="H4" s="5"/>
      <c r="I4" s="10"/>
      <c r="J4" s="10"/>
      <c r="K4" s="10"/>
      <c r="L4" s="10"/>
      <c r="M4" s="10"/>
      <c r="N4" s="10"/>
      <c r="O4" s="6"/>
      <c r="P4" s="6"/>
      <c r="Q4" s="5"/>
      <c r="R4" s="50"/>
      <c r="S4" s="50"/>
      <c r="T4" s="50"/>
      <c r="U4" s="50"/>
      <c r="V4" s="50"/>
      <c r="W4" s="5"/>
      <c r="X4" s="6"/>
    </row>
    <row r="5" spans="1:24" ht="14.4" customHeight="1" x14ac:dyDescent="0.7">
      <c r="A5" s="59"/>
      <c r="B5" s="59"/>
      <c r="C5" s="59"/>
      <c r="D5" s="59"/>
      <c r="E5" s="59"/>
      <c r="F5" s="59"/>
      <c r="G5" s="6"/>
      <c r="H5" s="5"/>
      <c r="I5" s="10"/>
      <c r="J5" s="10"/>
      <c r="K5" s="10"/>
      <c r="L5" s="10"/>
      <c r="M5" s="10"/>
      <c r="N5" s="10"/>
      <c r="O5" s="6"/>
      <c r="P5" s="6"/>
      <c r="Q5" s="5"/>
      <c r="R5" s="50"/>
      <c r="S5" s="50"/>
      <c r="T5" s="50"/>
      <c r="U5" s="50"/>
      <c r="V5" s="50"/>
      <c r="W5" s="5"/>
      <c r="X5" s="6"/>
    </row>
    <row r="6" spans="1:24" ht="14.4" customHeight="1" x14ac:dyDescent="0.7">
      <c r="A6" s="59"/>
      <c r="B6" s="59"/>
      <c r="C6" s="59"/>
      <c r="D6" s="59"/>
      <c r="E6" s="59"/>
      <c r="F6" s="59"/>
      <c r="G6" s="6"/>
      <c r="H6" s="5"/>
      <c r="I6" s="10"/>
      <c r="J6" s="10"/>
      <c r="K6" s="10"/>
      <c r="L6" s="10"/>
      <c r="M6" s="10"/>
      <c r="N6" s="10"/>
      <c r="O6" s="6"/>
      <c r="P6" s="6"/>
      <c r="Q6" s="5"/>
      <c r="R6" s="55"/>
      <c r="S6" s="55"/>
      <c r="T6" s="55"/>
      <c r="U6" s="55"/>
      <c r="V6" s="55"/>
      <c r="W6" s="55"/>
      <c r="X6" s="6"/>
    </row>
    <row r="7" spans="1:24" ht="14.4" customHeight="1" x14ac:dyDescent="0.7">
      <c r="A7" s="5"/>
      <c r="B7" s="5"/>
      <c r="C7" s="5"/>
      <c r="D7" s="5"/>
      <c r="E7" s="5"/>
      <c r="F7" s="5"/>
      <c r="G7" s="6"/>
      <c r="H7" s="5"/>
      <c r="I7" s="10"/>
      <c r="J7" s="10"/>
      <c r="K7" s="10"/>
      <c r="L7" s="10"/>
      <c r="M7" s="10"/>
      <c r="N7" s="10"/>
      <c r="O7" s="6"/>
      <c r="P7" s="6"/>
      <c r="Q7" s="5"/>
      <c r="R7" s="55"/>
      <c r="S7" s="55"/>
      <c r="T7" s="55"/>
      <c r="U7" s="55"/>
      <c r="V7" s="55"/>
      <c r="W7" s="55"/>
      <c r="X7" s="6"/>
    </row>
    <row r="8" spans="1:24" ht="14.4" customHeight="1" x14ac:dyDescent="0.7">
      <c r="A8" s="5"/>
      <c r="B8" s="5"/>
      <c r="C8" s="5"/>
      <c r="D8" s="5"/>
      <c r="E8" s="5"/>
      <c r="F8" s="5"/>
      <c r="G8" s="6"/>
      <c r="H8" s="5"/>
      <c r="I8" s="10"/>
      <c r="J8" s="10"/>
      <c r="K8" s="10"/>
      <c r="L8" s="10"/>
      <c r="M8" s="10"/>
      <c r="N8" s="10"/>
      <c r="O8" s="6"/>
      <c r="P8" s="6"/>
      <c r="Q8" s="5"/>
      <c r="R8" s="55"/>
      <c r="S8" s="55"/>
      <c r="T8" s="55"/>
      <c r="U8" s="55"/>
      <c r="V8" s="55"/>
      <c r="W8" s="55"/>
      <c r="X8" s="6"/>
    </row>
    <row r="9" spans="1:24" ht="14.4" customHeight="1" x14ac:dyDescent="0.7">
      <c r="A9" s="5"/>
      <c r="B9" s="5"/>
      <c r="C9" s="5"/>
      <c r="D9" s="5"/>
      <c r="E9" s="5"/>
      <c r="F9" s="5"/>
      <c r="G9" s="6"/>
      <c r="H9" s="5"/>
      <c r="I9" s="10"/>
      <c r="J9" s="10"/>
      <c r="K9" s="10"/>
      <c r="L9" s="10"/>
      <c r="M9" s="10"/>
      <c r="N9" s="10"/>
      <c r="O9" s="6"/>
      <c r="P9" s="6"/>
      <c r="Q9" s="5"/>
      <c r="R9" s="10"/>
      <c r="S9" s="10"/>
      <c r="T9" s="5"/>
      <c r="U9" s="10"/>
      <c r="V9" s="10"/>
      <c r="W9" s="5"/>
      <c r="X9" s="6"/>
    </row>
    <row r="10" spans="1:24" ht="14.4" customHeight="1" x14ac:dyDescent="0.7">
      <c r="A10" s="5"/>
      <c r="B10" s="5"/>
      <c r="C10" s="5"/>
      <c r="D10" s="5"/>
      <c r="E10" s="5"/>
      <c r="F10" s="5"/>
      <c r="G10" s="6"/>
      <c r="H10" s="5"/>
      <c r="I10" s="10"/>
      <c r="J10" s="10"/>
      <c r="K10" s="10"/>
      <c r="L10" s="10"/>
      <c r="M10" s="10"/>
      <c r="N10" s="10"/>
      <c r="O10" s="6"/>
      <c r="P10" s="6"/>
      <c r="Q10" s="5"/>
      <c r="R10" s="5"/>
      <c r="S10" s="5"/>
      <c r="T10" s="5"/>
      <c r="U10" s="5"/>
      <c r="V10" s="5"/>
      <c r="W10" s="5"/>
      <c r="X10" s="6"/>
    </row>
    <row r="11" spans="1:24" ht="14.4" customHeight="1" x14ac:dyDescent="0.7">
      <c r="A11" s="5"/>
      <c r="B11" s="5"/>
      <c r="C11" s="5"/>
      <c r="D11" s="5"/>
      <c r="E11" s="5"/>
      <c r="F11" s="5"/>
      <c r="G11" s="6"/>
      <c r="H11" s="5"/>
      <c r="I11" s="10"/>
      <c r="J11" s="10"/>
      <c r="K11" s="10"/>
      <c r="L11" s="10"/>
      <c r="M11" s="10"/>
      <c r="N11" s="10"/>
      <c r="O11" s="6"/>
      <c r="P11" s="6"/>
      <c r="Q11" s="5"/>
      <c r="R11" s="5"/>
      <c r="S11" s="5"/>
      <c r="T11" s="5"/>
      <c r="U11" s="5"/>
      <c r="V11" s="5"/>
      <c r="W11" s="5"/>
      <c r="X11" s="6"/>
    </row>
    <row r="12" spans="1:24" ht="14.4" customHeight="1" x14ac:dyDescent="0.7">
      <c r="A12" s="5"/>
      <c r="B12" s="5"/>
      <c r="C12" s="5"/>
      <c r="D12" s="5"/>
      <c r="E12" s="5"/>
      <c r="F12" s="5"/>
      <c r="G12" s="6"/>
      <c r="H12" s="5"/>
      <c r="I12" s="10"/>
      <c r="J12" s="10"/>
      <c r="K12" s="10"/>
      <c r="L12" s="10"/>
      <c r="M12" s="10"/>
      <c r="N12" s="10"/>
      <c r="O12" s="6"/>
      <c r="P12" s="6"/>
      <c r="Q12" s="5"/>
      <c r="R12" s="5"/>
      <c r="S12" s="5"/>
      <c r="T12" s="5"/>
      <c r="U12" s="5"/>
      <c r="V12" s="5"/>
      <c r="W12" s="5"/>
      <c r="X12" s="6"/>
    </row>
    <row r="13" spans="1:24" ht="23.4" customHeight="1" x14ac:dyDescent="0.7">
      <c r="A13" s="5"/>
      <c r="B13" s="5"/>
      <c r="C13" s="5"/>
      <c r="D13" s="5"/>
      <c r="E13" s="5"/>
      <c r="F13" s="5"/>
      <c r="G13" s="6"/>
      <c r="H13" s="5"/>
      <c r="I13" s="10"/>
      <c r="J13" s="10"/>
      <c r="K13" s="10"/>
      <c r="L13" s="10"/>
      <c r="M13" s="10"/>
      <c r="N13" s="10"/>
      <c r="O13" s="6"/>
      <c r="P13" s="6"/>
      <c r="Q13" s="5"/>
      <c r="R13" s="5"/>
      <c r="S13" s="5"/>
      <c r="T13" s="5"/>
      <c r="U13" s="5"/>
      <c r="V13" s="5"/>
      <c r="W13" s="5"/>
      <c r="X13" s="6"/>
    </row>
    <row r="14" spans="1:24" ht="14.4" customHeight="1" x14ac:dyDescent="0.7">
      <c r="A14" s="5"/>
      <c r="B14" s="5"/>
      <c r="C14" s="5"/>
      <c r="D14" s="5"/>
      <c r="E14" s="5"/>
      <c r="F14" s="5"/>
      <c r="G14" s="6"/>
      <c r="H14" s="5"/>
      <c r="I14" s="10"/>
      <c r="J14" s="10"/>
      <c r="K14" s="10"/>
      <c r="L14" s="10"/>
      <c r="M14" s="10"/>
      <c r="N14" s="10"/>
      <c r="O14" s="6"/>
      <c r="P14" s="6"/>
      <c r="Q14" s="5"/>
      <c r="R14" s="5"/>
      <c r="S14" s="5"/>
      <c r="T14" s="5"/>
      <c r="U14" s="5"/>
      <c r="V14" s="5"/>
      <c r="W14" s="5"/>
      <c r="X14" s="6"/>
    </row>
    <row r="15" spans="1:24" ht="14.4" customHeight="1" x14ac:dyDescent="0.7">
      <c r="A15" s="5"/>
      <c r="B15" s="5"/>
      <c r="C15" s="5"/>
      <c r="D15" s="5"/>
      <c r="E15" s="5"/>
      <c r="F15" s="5"/>
      <c r="G15" s="6"/>
      <c r="H15" s="5"/>
      <c r="I15" s="10"/>
      <c r="J15" s="10"/>
      <c r="K15" s="10"/>
      <c r="L15" s="10"/>
      <c r="M15" s="10"/>
      <c r="N15" s="10"/>
      <c r="O15" s="6"/>
      <c r="P15" s="6"/>
      <c r="Q15" s="5"/>
      <c r="R15" s="5"/>
      <c r="S15" s="5"/>
      <c r="T15" s="5"/>
      <c r="U15" s="5"/>
      <c r="V15" s="5"/>
      <c r="W15" s="5"/>
      <c r="X15" s="6"/>
    </row>
    <row r="16" spans="1:24" ht="14.4" customHeight="1" x14ac:dyDescent="0.7">
      <c r="A16" s="5"/>
      <c r="B16" s="5"/>
      <c r="C16" s="5"/>
      <c r="D16" s="5"/>
      <c r="E16" s="5"/>
      <c r="F16" s="5"/>
      <c r="G16" s="6"/>
      <c r="H16" s="5"/>
      <c r="I16" s="10"/>
      <c r="J16" s="10"/>
      <c r="K16" s="10"/>
      <c r="L16" s="10"/>
      <c r="M16" s="10"/>
      <c r="N16" s="10"/>
      <c r="O16" s="6"/>
      <c r="P16" s="6"/>
      <c r="Q16" s="5"/>
      <c r="R16" s="5"/>
      <c r="S16" s="5"/>
      <c r="T16" s="5"/>
      <c r="U16" s="5"/>
      <c r="V16" s="5"/>
      <c r="W16" s="5"/>
      <c r="X16" s="6"/>
    </row>
    <row r="17" spans="1:24" ht="14.4" customHeight="1" x14ac:dyDescent="0.3">
      <c r="A17" s="5"/>
      <c r="B17" s="5"/>
      <c r="C17" s="5"/>
      <c r="D17" s="5"/>
      <c r="E17" s="5"/>
      <c r="F17" s="5"/>
      <c r="G17" s="6"/>
      <c r="H17" s="5"/>
      <c r="I17" s="5"/>
      <c r="J17" s="5"/>
      <c r="K17" s="5"/>
      <c r="L17" s="5"/>
      <c r="M17" s="5"/>
      <c r="N17" s="5"/>
      <c r="O17" s="6"/>
      <c r="P17" s="6"/>
      <c r="Q17" s="5"/>
      <c r="R17" s="5"/>
      <c r="S17" s="5"/>
      <c r="T17" s="5"/>
      <c r="U17" s="5"/>
      <c r="V17" s="5"/>
      <c r="W17" s="5"/>
      <c r="X17" s="6"/>
    </row>
    <row r="18" spans="1:24" ht="14.4" customHeight="1" x14ac:dyDescent="0.3">
      <c r="A18" s="5"/>
      <c r="B18" s="5"/>
      <c r="C18" s="5"/>
      <c r="D18" s="5"/>
      <c r="E18" s="5"/>
      <c r="F18" s="5"/>
      <c r="G18" s="6"/>
      <c r="H18" s="5"/>
      <c r="I18" s="5"/>
      <c r="J18" s="5"/>
      <c r="K18" s="5"/>
      <c r="L18" s="5"/>
      <c r="M18" s="5"/>
      <c r="N18" s="5"/>
      <c r="O18" s="6"/>
      <c r="P18" s="6"/>
      <c r="Q18" s="5"/>
      <c r="R18" s="5"/>
      <c r="S18" s="5"/>
      <c r="T18" s="5"/>
      <c r="U18" s="5"/>
      <c r="V18" s="5"/>
      <c r="W18" s="5"/>
      <c r="X18" s="6"/>
    </row>
    <row r="19" spans="1:24" ht="14.4" customHeight="1" x14ac:dyDescent="0.3">
      <c r="A19" s="5"/>
      <c r="B19" s="5"/>
      <c r="C19" s="5"/>
      <c r="D19" s="5"/>
      <c r="E19" s="5"/>
      <c r="F19" s="5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4.4" customHeight="1" x14ac:dyDescent="0.3">
      <c r="A20" s="5"/>
      <c r="B20" s="5"/>
      <c r="C20" s="5"/>
      <c r="D20" s="5"/>
      <c r="E20" s="5"/>
      <c r="F20" s="5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4.4" customHeight="1" x14ac:dyDescent="0.3">
      <c r="A21" s="5"/>
      <c r="B21" s="5"/>
      <c r="C21" s="5"/>
      <c r="D21" s="5"/>
      <c r="E21" s="5"/>
      <c r="F21" s="5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4.4" customHeight="1" x14ac:dyDescent="0.3">
      <c r="A22" s="5"/>
      <c r="B22" s="5"/>
      <c r="C22" s="5"/>
      <c r="D22" s="5"/>
      <c r="E22" s="5"/>
      <c r="F22" s="5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4.4" customHeight="1" x14ac:dyDescent="0.3">
      <c r="A23" s="5"/>
      <c r="B23" s="5"/>
      <c r="C23" s="5"/>
      <c r="D23" s="5"/>
      <c r="E23" s="5"/>
      <c r="F23" s="5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8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6"/>
    </row>
    <row r="25" spans="1:24" ht="14.4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6"/>
    </row>
    <row r="26" spans="1:24" ht="14.4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6"/>
    </row>
    <row r="27" spans="1:24" ht="14.4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6"/>
    </row>
    <row r="28" spans="1:24" ht="14.4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6"/>
    </row>
    <row r="29" spans="1:24" ht="14.4" customHeight="1" x14ac:dyDescent="0.3">
      <c r="A29" s="5"/>
      <c r="B29" s="5"/>
      <c r="C29" s="5"/>
      <c r="D29" s="5"/>
      <c r="E29" s="5"/>
      <c r="F29" s="5"/>
      <c r="G29" s="52"/>
      <c r="H29" s="52"/>
      <c r="I29" s="52"/>
      <c r="J29" s="52"/>
      <c r="K29" s="52"/>
      <c r="L29" s="52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6"/>
    </row>
    <row r="30" spans="1:24" ht="14.4" customHeight="1" x14ac:dyDescent="0.3">
      <c r="A30" s="5"/>
      <c r="B30" s="5"/>
      <c r="C30" s="5"/>
      <c r="D30" s="5"/>
      <c r="E30" s="5"/>
      <c r="F30" s="5"/>
      <c r="G30" s="52"/>
      <c r="H30" s="52"/>
      <c r="I30" s="52"/>
      <c r="J30" s="52"/>
      <c r="K30" s="52"/>
      <c r="L30" s="52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6"/>
    </row>
    <row r="31" spans="1:24" ht="14.4" customHeight="1" x14ac:dyDescent="0.3">
      <c r="A31" s="5"/>
      <c r="B31" s="5"/>
      <c r="C31" s="5"/>
      <c r="D31" s="5"/>
      <c r="E31" s="5"/>
      <c r="F31" s="5"/>
      <c r="G31" s="52"/>
      <c r="H31" s="52"/>
      <c r="I31" s="52"/>
      <c r="J31" s="52"/>
      <c r="K31" s="52"/>
      <c r="L31" s="52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6"/>
    </row>
    <row r="32" spans="1:24" ht="14.4" customHeight="1" x14ac:dyDescent="0.3">
      <c r="A32" s="5"/>
      <c r="B32" s="5"/>
      <c r="C32" s="5"/>
      <c r="D32" s="5"/>
      <c r="E32" s="5"/>
      <c r="F32" s="5"/>
      <c r="G32" s="52"/>
      <c r="H32" s="52"/>
      <c r="I32" s="52"/>
      <c r="J32" s="52"/>
      <c r="K32" s="52"/>
      <c r="L32" s="52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6"/>
    </row>
    <row r="33" spans="1:24" ht="18" customHeight="1" x14ac:dyDescent="0.3">
      <c r="A33" s="5"/>
      <c r="B33" s="5"/>
      <c r="C33" s="5"/>
      <c r="D33" s="5"/>
      <c r="E33" s="5"/>
      <c r="F33" s="5"/>
      <c r="G33" s="5"/>
      <c r="H33" s="5"/>
      <c r="I33" s="53"/>
      <c r="J33" s="53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6"/>
    </row>
    <row r="34" spans="1:24" ht="14.4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6"/>
    </row>
    <row r="35" spans="1:24" ht="14.4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6"/>
    </row>
    <row r="36" spans="1:24" ht="14.4" customHeight="1" x14ac:dyDescent="0.3">
      <c r="A36" s="5"/>
      <c r="B36" s="5"/>
      <c r="C36" s="5"/>
      <c r="D36" s="5"/>
      <c r="E36" s="5"/>
      <c r="F36" s="5"/>
      <c r="G36" s="54"/>
      <c r="H36" s="54"/>
      <c r="I36" s="54"/>
      <c r="J36" s="54"/>
      <c r="K36" s="54"/>
      <c r="L36" s="54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6"/>
    </row>
    <row r="37" spans="1:24" ht="14.4" customHeight="1" x14ac:dyDescent="0.3">
      <c r="A37" s="5"/>
      <c r="B37" s="5"/>
      <c r="C37" s="5"/>
      <c r="D37" s="5"/>
      <c r="E37" s="5"/>
      <c r="F37" s="5"/>
      <c r="G37" s="54"/>
      <c r="H37" s="54"/>
      <c r="I37" s="54"/>
      <c r="J37" s="54"/>
      <c r="K37" s="54"/>
      <c r="L37" s="54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6"/>
    </row>
    <row r="38" spans="1:24" ht="14.4" customHeight="1" x14ac:dyDescent="0.3">
      <c r="A38" s="5"/>
      <c r="B38" s="5"/>
      <c r="C38" s="5"/>
      <c r="D38" s="5"/>
      <c r="E38" s="5"/>
      <c r="F38" s="5"/>
      <c r="G38" s="54"/>
      <c r="H38" s="54"/>
      <c r="I38" s="54"/>
      <c r="J38" s="54"/>
      <c r="K38" s="54"/>
      <c r="L38" s="54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1:24" ht="14.4" customHeight="1" x14ac:dyDescent="0.3">
      <c r="A39" s="5"/>
      <c r="B39" s="5"/>
      <c r="C39" s="5"/>
      <c r="D39" s="5"/>
      <c r="E39" s="5"/>
      <c r="F39" s="5"/>
      <c r="G39" s="54"/>
      <c r="H39" s="54"/>
      <c r="I39" s="54"/>
      <c r="J39" s="54"/>
      <c r="K39" s="54"/>
      <c r="L39" s="54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6"/>
    </row>
    <row r="40" spans="1:24" ht="18" customHeight="1" x14ac:dyDescent="0.3">
      <c r="A40" s="5"/>
      <c r="B40" s="5"/>
      <c r="C40" s="5"/>
      <c r="D40" s="5"/>
      <c r="E40" s="5"/>
      <c r="F40" s="5"/>
      <c r="G40" s="5"/>
      <c r="H40" s="5"/>
      <c r="I40" s="51"/>
      <c r="J40" s="51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6"/>
    </row>
    <row r="41" spans="1:24" ht="14.4" customHeight="1" x14ac:dyDescent="0.3">
      <c r="A41" s="5"/>
      <c r="B41" s="5"/>
      <c r="C41" s="5"/>
      <c r="D41" s="5"/>
      <c r="E41" s="5"/>
      <c r="F41" s="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x14ac:dyDescent="0.3">
      <c r="A42" s="5"/>
      <c r="B42" s="5"/>
      <c r="C42" s="5"/>
      <c r="D42" s="5"/>
      <c r="E42" s="5"/>
      <c r="F42" s="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x14ac:dyDescent="0.3">
      <c r="A43" s="5"/>
      <c r="B43" s="5"/>
      <c r="C43" s="5"/>
      <c r="D43" s="5"/>
      <c r="E43" s="5"/>
      <c r="F43" s="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x14ac:dyDescent="0.3">
      <c r="A44" s="5"/>
      <c r="B44" s="5"/>
      <c r="C44" s="5"/>
      <c r="D44" s="5"/>
      <c r="E44" s="5"/>
      <c r="F44" s="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</sheetData>
  <mergeCells count="8">
    <mergeCell ref="R3:V5"/>
    <mergeCell ref="R6:S8"/>
    <mergeCell ref="T6:W8"/>
    <mergeCell ref="A2:F6"/>
    <mergeCell ref="G29:L32"/>
    <mergeCell ref="I33:J33"/>
    <mergeCell ref="G36:L39"/>
    <mergeCell ref="I40:J40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898FE30A-2E0C-4637-B99D-D775FD7969D0}">
  <ds:schemaRefs/>
</ds:datastoreItem>
</file>

<file path=customXml/itemProps2.xml><?xml version="1.0" encoding="utf-8"?>
<ds:datastoreItem xmlns:ds="http://schemas.openxmlformats.org/officeDocument/2006/customXml" ds:itemID="{D336B440-0A91-45ED-8F86-01722B83F024}">
  <ds:schemaRefs/>
</ds:datastoreItem>
</file>

<file path=customXml/itemProps3.xml><?xml version="1.0" encoding="utf-8"?>
<ds:datastoreItem xmlns:ds="http://schemas.openxmlformats.org/officeDocument/2006/customXml" ds:itemID="{8F6F8E40-71B8-43BA-843B-1753DC5AE8A0}">
  <ds:schemaRefs/>
</ds:datastoreItem>
</file>

<file path=customXml/itemProps4.xml><?xml version="1.0" encoding="utf-8"?>
<ds:datastoreItem xmlns:ds="http://schemas.openxmlformats.org/officeDocument/2006/customXml" ds:itemID="{46084BD2-89F2-49DD-9AAB-5EA5BD9A1863}">
  <ds:schemaRefs/>
</ds:datastoreItem>
</file>

<file path=customXml/itemProps5.xml><?xml version="1.0" encoding="utf-8"?>
<ds:datastoreItem xmlns:ds="http://schemas.openxmlformats.org/officeDocument/2006/customXml" ds:itemID="{2CCAD13E-1DE4-46E0-966E-B1996F918AEB}">
  <ds:schemaRefs/>
</ds:datastoreItem>
</file>

<file path=customXml/itemProps6.xml><?xml version="1.0" encoding="utf-8"?>
<ds:datastoreItem xmlns:ds="http://schemas.openxmlformats.org/officeDocument/2006/customXml" ds:itemID="{94DDC91B-5554-4D93-816E-BCFD2454429E}">
  <ds:schemaRefs/>
</ds:datastoreItem>
</file>

<file path=customXml/itemProps7.xml><?xml version="1.0" encoding="utf-8"?>
<ds:datastoreItem xmlns:ds="http://schemas.openxmlformats.org/officeDocument/2006/customXml" ds:itemID="{0C3FA415-D6FE-4B28-B906-305096C5C099}">
  <ds:schemaRefs/>
</ds:datastoreItem>
</file>

<file path=customXml/itemProps8.xml><?xml version="1.0" encoding="utf-8"?>
<ds:datastoreItem xmlns:ds="http://schemas.openxmlformats.org/officeDocument/2006/customXml" ds:itemID="{F4514B0F-1A9A-4DBF-95E7-C1C3801FA89A}">
  <ds:schemaRefs/>
</ds:datastoreItem>
</file>

<file path=customXml/itemProps9.xml><?xml version="1.0" encoding="utf-8"?>
<ds:datastoreItem xmlns:ds="http://schemas.openxmlformats.org/officeDocument/2006/customXml" ds:itemID="{0A201827-2CD9-48F3-AFFB-CAC478167AB0}">
  <ds:schemaRefs/>
</ds:datastoreItem>
</file>

<file path=customXml/itemProps10.xml><?xml version="1.0" encoding="utf-8"?>
<ds:datastoreItem xmlns:ds="http://schemas.openxmlformats.org/officeDocument/2006/customXml" ds:itemID="{8E725049-2ED5-44A8-A26C-6D1D1B9B8254}">
  <ds:schemaRefs/>
</ds:datastoreItem>
</file>

<file path=customXml/itemProps11.xml><?xml version="1.0" encoding="utf-8"?>
<ds:datastoreItem xmlns:ds="http://schemas.openxmlformats.org/officeDocument/2006/customXml" ds:itemID="{67D95D7C-0205-43F0-B0E2-32F816B689F4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E7600BEC-6BB2-4B40-9D41-0FE7408AF8AB}">
  <ds:schemaRefs/>
</ds:datastoreItem>
</file>

<file path=customXml/itemProps13.xml><?xml version="1.0" encoding="utf-8"?>
<ds:datastoreItem xmlns:ds="http://schemas.openxmlformats.org/officeDocument/2006/customXml" ds:itemID="{4BD1959F-DD48-45E3-AC76-D8E281306AB5}">
  <ds:schemaRefs/>
</ds:datastoreItem>
</file>

<file path=customXml/itemProps14.xml><?xml version="1.0" encoding="utf-8"?>
<ds:datastoreItem xmlns:ds="http://schemas.openxmlformats.org/officeDocument/2006/customXml" ds:itemID="{93B969CB-5ABD-4A2F-9358-BA07D99CC27E}">
  <ds:schemaRefs/>
</ds:datastoreItem>
</file>

<file path=customXml/itemProps15.xml><?xml version="1.0" encoding="utf-8"?>
<ds:datastoreItem xmlns:ds="http://schemas.openxmlformats.org/officeDocument/2006/customXml" ds:itemID="{92C60AF2-F084-4C66-AE04-BD2E3056226D}">
  <ds:schemaRefs/>
</ds:datastoreItem>
</file>

<file path=customXml/itemProps16.xml><?xml version="1.0" encoding="utf-8"?>
<ds:datastoreItem xmlns:ds="http://schemas.openxmlformats.org/officeDocument/2006/customXml" ds:itemID="{426C00BA-EF56-4471-839F-0D4A0982DDF1}">
  <ds:schemaRefs/>
</ds:datastoreItem>
</file>

<file path=customXml/itemProps17.xml><?xml version="1.0" encoding="utf-8"?>
<ds:datastoreItem xmlns:ds="http://schemas.openxmlformats.org/officeDocument/2006/customXml" ds:itemID="{64A07167-F365-423E-8010-4BD89387B048}">
  <ds:schemaRefs/>
</ds:datastoreItem>
</file>

<file path=customXml/itemProps18.xml><?xml version="1.0" encoding="utf-8"?>
<ds:datastoreItem xmlns:ds="http://schemas.openxmlformats.org/officeDocument/2006/customXml" ds:itemID="{A9C47E53-2C2A-45F0-BD92-1ADEE757D781}">
  <ds:schemaRefs/>
</ds:datastoreItem>
</file>

<file path=customXml/itemProps19.xml><?xml version="1.0" encoding="utf-8"?>
<ds:datastoreItem xmlns:ds="http://schemas.openxmlformats.org/officeDocument/2006/customXml" ds:itemID="{273EAAA2-C576-4F06-9BE9-B5B3E6DD987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Filmes</vt:lpstr>
      <vt:lpstr>Notas</vt:lpstr>
      <vt:lpstr>Generos</vt:lpstr>
      <vt:lpstr>Resenhas</vt:lpstr>
      <vt:lpstr>Planilha2</vt:lpstr>
      <vt:lpstr>Peça 1</vt:lpstr>
      <vt:lpstr>Bonitinho1</vt:lpstr>
      <vt:lpstr>Peça 2</vt:lpstr>
      <vt:lpstr>Planilha3</vt:lpstr>
      <vt:lpstr>Planilha5</vt:lpstr>
      <vt:lpstr>Bonitinho2</vt:lpstr>
      <vt:lpstr>Peça 3</vt:lpstr>
      <vt:lpstr>Bonitinho3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Luís Zerbinatto Rosa</dc:creator>
  <cp:lastModifiedBy>Bruno Luís Zerbinatto Rosa</cp:lastModifiedBy>
  <dcterms:created xsi:type="dcterms:W3CDTF">2024-06-25T04:19:11Z</dcterms:created>
  <dcterms:modified xsi:type="dcterms:W3CDTF">2024-06-26T04:07:51Z</dcterms:modified>
</cp:coreProperties>
</file>