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ropbox\PMC 2016\Supporting Data &amp; Analysis\"/>
    </mc:Choice>
  </mc:AlternateContent>
  <bookViews>
    <workbookView xWindow="720" yWindow="255" windowWidth="14940" windowHeight="12975" activeTab="1"/>
  </bookViews>
  <sheets>
    <sheet name="Chart1" sheetId="2" r:id="rId1"/>
    <sheet name="Most Likely" sheetId="1" r:id="rId2"/>
    <sheet name="Pessimistic" sheetId="3" r:id="rId3"/>
    <sheet name="Optimistic" sheetId="4" r:id="rId4"/>
    <sheet name="Monte Carlo Input" sheetId="5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10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I35" i="1" l="1"/>
  <c r="I36" i="1"/>
  <c r="I37" i="1"/>
  <c r="I28" i="1"/>
  <c r="I29" i="1"/>
  <c r="I30" i="1"/>
  <c r="I31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0" i="1"/>
  <c r="H23" i="4" l="1"/>
  <c r="D23" i="4" s="1"/>
  <c r="H22" i="4"/>
  <c r="D22" i="4" s="1"/>
  <c r="H21" i="4"/>
  <c r="D21" i="4" s="1"/>
  <c r="H20" i="4"/>
  <c r="D20" i="4" s="1"/>
  <c r="H19" i="4"/>
  <c r="D19" i="4" s="1"/>
  <c r="H18" i="4"/>
  <c r="D18" i="4" s="1"/>
  <c r="H17" i="4"/>
  <c r="D17" i="4" s="1"/>
  <c r="H16" i="4"/>
  <c r="D16" i="4" s="1"/>
  <c r="H15" i="4"/>
  <c r="D15" i="4" s="1"/>
  <c r="H14" i="4"/>
  <c r="D14" i="4" s="1"/>
  <c r="H13" i="4"/>
  <c r="D13" i="4" s="1"/>
  <c r="H12" i="4"/>
  <c r="D12" i="4" s="1"/>
  <c r="H11" i="4"/>
  <c r="D11" i="4" s="1"/>
  <c r="H10" i="4"/>
  <c r="H27" i="3"/>
  <c r="D27" i="3" s="1"/>
  <c r="H28" i="3"/>
  <c r="D28" i="3" s="1"/>
  <c r="H29" i="3"/>
  <c r="D29" i="3" s="1"/>
  <c r="H30" i="3"/>
  <c r="D30" i="3" s="1"/>
  <c r="H31" i="3"/>
  <c r="D31" i="3" s="1"/>
  <c r="H32" i="3"/>
  <c r="D32" i="3" s="1"/>
  <c r="H33" i="3"/>
  <c r="D33" i="3" s="1"/>
  <c r="H34" i="3"/>
  <c r="D34" i="3" s="1"/>
  <c r="H35" i="3"/>
  <c r="D35" i="3" s="1"/>
  <c r="H36" i="3"/>
  <c r="D36" i="3" s="1"/>
  <c r="H37" i="3"/>
  <c r="D37" i="3" s="1"/>
  <c r="H38" i="3"/>
  <c r="D38" i="3" s="1"/>
  <c r="H39" i="3"/>
  <c r="D39" i="3" s="1"/>
  <c r="H40" i="3"/>
  <c r="D40" i="3" s="1"/>
  <c r="H41" i="3"/>
  <c r="D41" i="3" s="1"/>
  <c r="H42" i="3"/>
  <c r="D42" i="3" s="1"/>
  <c r="H43" i="3"/>
  <c r="D43" i="3" s="1"/>
  <c r="H44" i="3"/>
  <c r="D44" i="3" s="1"/>
  <c r="H45" i="3"/>
  <c r="D45" i="3" s="1"/>
  <c r="H46" i="3"/>
  <c r="D46" i="3" s="1"/>
  <c r="H11" i="3"/>
  <c r="D11" i="3" s="1"/>
  <c r="H12" i="3"/>
  <c r="D12" i="3" s="1"/>
  <c r="H13" i="3"/>
  <c r="D13" i="3" s="1"/>
  <c r="H14" i="3"/>
  <c r="D14" i="3" s="1"/>
  <c r="H15" i="3"/>
  <c r="D15" i="3" s="1"/>
  <c r="H16" i="3"/>
  <c r="D16" i="3" s="1"/>
  <c r="H17" i="3"/>
  <c r="D17" i="3" s="1"/>
  <c r="H18" i="3"/>
  <c r="D18" i="3" s="1"/>
  <c r="H19" i="3"/>
  <c r="D19" i="3" s="1"/>
  <c r="H20" i="3"/>
  <c r="D20" i="3" s="1"/>
  <c r="H21" i="3"/>
  <c r="D21" i="3" s="1"/>
  <c r="H22" i="3"/>
  <c r="D22" i="3" s="1"/>
  <c r="H23" i="3"/>
  <c r="D23" i="3" s="1"/>
  <c r="H24" i="3"/>
  <c r="D24" i="3" s="1"/>
  <c r="H25" i="3"/>
  <c r="D25" i="3" s="1"/>
  <c r="H26" i="3"/>
  <c r="D26" i="3" s="1"/>
  <c r="H10" i="3"/>
  <c r="I10" i="3" s="1"/>
  <c r="E10" i="3" s="1"/>
  <c r="I26" i="3" l="1"/>
  <c r="E26" i="3" s="1"/>
  <c r="I22" i="3"/>
  <c r="E22" i="3" s="1"/>
  <c r="I38" i="3"/>
  <c r="E38" i="3" s="1"/>
  <c r="I34" i="3"/>
  <c r="E34" i="3" s="1"/>
  <c r="I18" i="3"/>
  <c r="E18" i="3" s="1"/>
  <c r="I45" i="3"/>
  <c r="E45" i="3" s="1"/>
  <c r="I41" i="3"/>
  <c r="E41" i="3" s="1"/>
  <c r="I37" i="3"/>
  <c r="E37" i="3" s="1"/>
  <c r="I46" i="3"/>
  <c r="E46" i="3" s="1"/>
  <c r="I42" i="3"/>
  <c r="E42" i="3" s="1"/>
  <c r="D10" i="3"/>
  <c r="I30" i="3"/>
  <c r="E30" i="3" s="1"/>
  <c r="I14" i="3"/>
  <c r="E14" i="3" s="1"/>
  <c r="I44" i="3"/>
  <c r="E44" i="3" s="1"/>
  <c r="I40" i="3"/>
  <c r="E40" i="3" s="1"/>
  <c r="I36" i="3"/>
  <c r="E36" i="3" s="1"/>
  <c r="I43" i="3"/>
  <c r="E43" i="3" s="1"/>
  <c r="I39" i="3"/>
  <c r="E39" i="3" s="1"/>
  <c r="I35" i="3"/>
  <c r="E35" i="3" s="1"/>
  <c r="D10" i="4"/>
  <c r="I10" i="4"/>
  <c r="E10" i="4" s="1"/>
  <c r="I11" i="4"/>
  <c r="E11" i="4" s="1"/>
  <c r="I12" i="4"/>
  <c r="E12" i="4" s="1"/>
  <c r="I13" i="4"/>
  <c r="E13" i="4" s="1"/>
  <c r="I14" i="4"/>
  <c r="E14" i="4" s="1"/>
  <c r="I15" i="4"/>
  <c r="E15" i="4" s="1"/>
  <c r="I16" i="4"/>
  <c r="E16" i="4" s="1"/>
  <c r="I17" i="4"/>
  <c r="E17" i="4" s="1"/>
  <c r="I18" i="4"/>
  <c r="E18" i="4" s="1"/>
  <c r="I19" i="4"/>
  <c r="E19" i="4" s="1"/>
  <c r="I20" i="4"/>
  <c r="E20" i="4" s="1"/>
  <c r="I21" i="4"/>
  <c r="E21" i="4" s="1"/>
  <c r="I22" i="4"/>
  <c r="E22" i="4" s="1"/>
  <c r="I23" i="4"/>
  <c r="E23" i="4" s="1"/>
  <c r="I33" i="3"/>
  <c r="E33" i="3" s="1"/>
  <c r="I29" i="3"/>
  <c r="E29" i="3" s="1"/>
  <c r="I25" i="3"/>
  <c r="E25" i="3" s="1"/>
  <c r="I21" i="3"/>
  <c r="E21" i="3" s="1"/>
  <c r="I17" i="3"/>
  <c r="E17" i="3" s="1"/>
  <c r="I13" i="3"/>
  <c r="E13" i="3" s="1"/>
  <c r="I32" i="3"/>
  <c r="E32" i="3" s="1"/>
  <c r="I28" i="3"/>
  <c r="E28" i="3" s="1"/>
  <c r="I24" i="3"/>
  <c r="E24" i="3" s="1"/>
  <c r="I20" i="3"/>
  <c r="E20" i="3" s="1"/>
  <c r="I16" i="3"/>
  <c r="E16" i="3" s="1"/>
  <c r="I12" i="3"/>
  <c r="E12" i="3" s="1"/>
  <c r="I31" i="3"/>
  <c r="E31" i="3" s="1"/>
  <c r="I27" i="3"/>
  <c r="E27" i="3" s="1"/>
  <c r="I23" i="3"/>
  <c r="E23" i="3" s="1"/>
  <c r="I19" i="3"/>
  <c r="E19" i="3" s="1"/>
  <c r="I15" i="3"/>
  <c r="E15" i="3" s="1"/>
  <c r="I11" i="3"/>
  <c r="E11" i="3" s="1"/>
</calcChain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5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5;Persist Security Info=True;Data Source=C:\Users\lenovo\AppData\Local\Temp\Visual Reports Temporary Data\{cf3aab07-c2da-e511-82e0-38b1dbd27a1c}\AssignmentTP.cub;MDX Compatibility=1;Safety Options=2;MDX Missing Member Mode=Error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<sst xmlns="http://schemas.openxmlformats.org/spreadsheetml/2006/main" count="475" uniqueCount="36">
  <si>
    <t>Year</t>
  </si>
  <si>
    <t>Data</t>
  </si>
  <si>
    <t>Cost</t>
  </si>
  <si>
    <t>Total</t>
  </si>
  <si>
    <t>2016</t>
  </si>
  <si>
    <t>2017</t>
  </si>
  <si>
    <t>2018</t>
  </si>
  <si>
    <t>Total Cost</t>
  </si>
  <si>
    <t>Month</t>
  </si>
  <si>
    <t>2016 Cost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</si>
  <si>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</si>
  <si>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</si>
  <si>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</si>
  <si>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</si>
  <si>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</si>
  <si>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</si>
  <si>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</si>
  <si>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</si>
  <si>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</si>
  <si>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</si>
  <si>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</si>
  <si>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2016 Cumulative Cost</t>
  </si>
  <si>
    <t>Total Cumulative Cost</t>
  </si>
  <si>
    <t>Cumulative Cost</t>
  </si>
  <si>
    <t>2017 Cost</t>
  </si>
  <si>
    <t>2017 Cumulative Cost</t>
  </si>
  <si>
    <t>January</t>
  </si>
  <si>
    <t>2018 Cost</t>
  </si>
  <si>
    <t>2018 Cumulative Cost</t>
  </si>
  <si>
    <t>Planned Value</t>
  </si>
  <si>
    <t>2019</t>
  </si>
  <si>
    <t>2019 Cost</t>
  </si>
  <si>
    <t>2019 Cumulative Cost</t>
  </si>
  <si>
    <t>Optimistic</t>
  </si>
  <si>
    <t>Most Likely</t>
  </si>
  <si>
    <t>Pessimistic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</si>
</sst>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2" xfId="0" pivotButton="1" applyBorder="1"/>
    <xf numFmtId="0" fontId="0" fillId="0" borderId="9" xfId="0" applyBorder="1"/>
    <xf numFmtId="0" fontId="0" fillId="0" borderId="10" xfId="0" applyBorder="1"/>
    <xf numFmtId="0" fontId="0" fillId="0" borderId="8" xfId="0" applyNumberFormat="1" applyBorder="1"/>
    <xf numFmtId="0" fontId="2" fillId="0" borderId="0" xfId="0" applyFont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[L. Cash Flow.xlsx]Most Likely!PivotTable1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Budget Cost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Likely'!$B$3:$B$6</c:f>
              <c:strCache>
                <c:ptCount val="1"/>
                <c:pt idx="0">
                  <c:v>2016 - February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Likely'!$B$7</c:f>
              <c:numCache>
                <c:formatCode>General</c:formatCode>
                <c:ptCount val="1"/>
                <c:pt idx="0">
                  <c:v>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5-4360-BBA7-BC09ABECBEE5}"/>
            </c:ext>
          </c:extLst>
        </c:ser>
        <c:ser>
          <c:idx val="1"/>
          <c:order val="1"/>
          <c:tx>
            <c:strRef>
              <c:f>'Most Likely'!$C$3:$C$6</c:f>
              <c:strCache>
                <c:ptCount val="1"/>
                <c:pt idx="0">
                  <c:v>2016 - February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Likely'!$C$7</c:f>
              <c:numCache>
                <c:formatCode>General</c:formatCode>
                <c:ptCount val="1"/>
                <c:pt idx="0">
                  <c:v>8456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5-4360-BBA7-BC09ABECBEE5}"/>
            </c:ext>
          </c:extLst>
        </c:ser>
        <c:ser>
          <c:idx val="2"/>
          <c:order val="2"/>
          <c:tx>
            <c:strRef>
              <c:f>'Most Likely'!$D$3:$D$6</c:f>
              <c:strCache>
                <c:ptCount val="1"/>
                <c:pt idx="0">
                  <c:v>2016 - March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Likely'!$D$7</c:f>
              <c:numCache>
                <c:formatCode>General</c:formatCode>
                <c:ptCount val="1"/>
                <c:pt idx="0">
                  <c:v>12654.6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5-4360-BBA7-BC09ABECBEE5}"/>
            </c:ext>
          </c:extLst>
        </c:ser>
        <c:ser>
          <c:idx val="3"/>
          <c:order val="3"/>
          <c:tx>
            <c:strRef>
              <c:f>'Most Likely'!$E$3:$E$6</c:f>
              <c:strCache>
                <c:ptCount val="1"/>
                <c:pt idx="0">
                  <c:v>2016 - March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Likely'!$E$7</c:f>
              <c:numCache>
                <c:formatCode>General</c:formatCode>
                <c:ptCount val="1"/>
                <c:pt idx="0">
                  <c:v>21110.600000000002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5-4360-BBA7-BC09ABECBEE5}"/>
            </c:ext>
          </c:extLst>
        </c:ser>
        <c:ser>
          <c:idx val="4"/>
          <c:order val="4"/>
          <c:tx>
            <c:strRef>
              <c:f>'Most Likely'!$F$3:$F$6</c:f>
              <c:strCache>
                <c:ptCount val="1"/>
                <c:pt idx="0">
                  <c:v>2016 - April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Likely'!$F$7</c:f>
              <c:numCache>
                <c:formatCode>General</c:formatCode>
                <c:ptCount val="1"/>
                <c:pt idx="0">
                  <c:v>141283653.40000001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5-4360-BBA7-BC09ABECBEE5}"/>
            </c:ext>
          </c:extLst>
        </c:ser>
        <c:ser>
          <c:idx val="5"/>
          <c:order val="5"/>
          <c:tx>
            <c:strRef>
              <c:f>'Most Likely'!$G$3:$G$6</c:f>
              <c:strCache>
                <c:ptCount val="1"/>
                <c:pt idx="0">
                  <c:v>2016 - April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Likely'!$G$7</c:f>
              <c:numCache>
                <c:formatCode>General</c:formatCode>
                <c:ptCount val="1"/>
                <c:pt idx="0">
                  <c:v>141304764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5-4360-BBA7-BC09ABECBEE5}"/>
            </c:ext>
          </c:extLst>
        </c:ser>
        <c:ser>
          <c:idx val="6"/>
          <c:order val="6"/>
          <c:tx>
            <c:strRef>
              <c:f>'Most Likely'!$H$3:$H$6</c:f>
              <c:strCache>
                <c:ptCount val="1"/>
                <c:pt idx="0">
                  <c:v>2016 - May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Likely'!$H$7</c:f>
              <c:numCache>
                <c:formatCode>General</c:formatCode>
                <c:ptCount val="1"/>
                <c:pt idx="0">
                  <c:v>10211.300000000001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5-4360-BBA7-BC09ABECBEE5}"/>
            </c:ext>
          </c:extLst>
        </c:ser>
        <c:ser>
          <c:idx val="7"/>
          <c:order val="7"/>
          <c:tx>
            <c:strRef>
              <c:f>'Most Likely'!$I$3:$I$6</c:f>
              <c:strCache>
                <c:ptCount val="1"/>
                <c:pt idx="0">
                  <c:v>2016 - May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Likely'!$I$7</c:f>
              <c:numCache>
                <c:formatCode>General</c:formatCode>
                <c:ptCount val="1"/>
                <c:pt idx="0">
                  <c:v>141314975.30000001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5-4360-BBA7-BC09ABECBEE5}"/>
            </c:ext>
          </c:extLst>
        </c:ser>
        <c:ser>
          <c:idx val="8"/>
          <c:order val="8"/>
          <c:tx>
            <c:strRef>
              <c:f>'Most Likely'!$J$3:$J$6</c:f>
              <c:strCache>
                <c:ptCount val="1"/>
                <c:pt idx="0">
                  <c:v>2016 - June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Likely'!$J$7</c:f>
              <c:numCache>
                <c:formatCode>General</c:formatCode>
                <c:ptCount val="1"/>
                <c:pt idx="0">
                  <c:v>18009.29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5-4360-BBA7-BC09ABECBEE5}"/>
            </c:ext>
          </c:extLst>
        </c:ser>
        <c:ser>
          <c:idx val="9"/>
          <c:order val="9"/>
          <c:tx>
            <c:strRef>
              <c:f>'Most Likely'!$K$3:$K$6</c:f>
              <c:strCache>
                <c:ptCount val="1"/>
                <c:pt idx="0">
                  <c:v>2016 - June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Likely'!$K$7</c:f>
              <c:numCache>
                <c:formatCode>General</c:formatCode>
                <c:ptCount val="1"/>
                <c:pt idx="0">
                  <c:v>141332984.59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5-4360-BBA7-BC09ABECBEE5}"/>
            </c:ext>
          </c:extLst>
        </c:ser>
        <c:ser>
          <c:idx val="10"/>
          <c:order val="10"/>
          <c:tx>
            <c:strRef>
              <c:f>'Most Likely'!$L$3:$L$6</c:f>
              <c:strCache>
                <c:ptCount val="1"/>
                <c:pt idx="0">
                  <c:v>2016 - July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Likely'!$L$7</c:f>
              <c:numCache>
                <c:formatCode>General</c:formatCode>
                <c:ptCount val="1"/>
                <c:pt idx="0">
                  <c:v>18618.508000000002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5-4360-BBA7-BC09ABECBEE5}"/>
            </c:ext>
          </c:extLst>
        </c:ser>
        <c:ser>
          <c:idx val="11"/>
          <c:order val="11"/>
          <c:tx>
            <c:strRef>
              <c:f>'Most Likely'!$M$3:$M$6</c:f>
              <c:strCache>
                <c:ptCount val="1"/>
                <c:pt idx="0">
                  <c:v>2016 - July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Likely'!$M$7</c:f>
              <c:numCache>
                <c:formatCode>General</c:formatCode>
                <c:ptCount val="1"/>
                <c:pt idx="0">
                  <c:v>141351603.09799999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5-4360-BBA7-BC09ABECBEE5}"/>
            </c:ext>
          </c:extLst>
        </c:ser>
        <c:ser>
          <c:idx val="12"/>
          <c:order val="12"/>
          <c:tx>
            <c:strRef>
              <c:f>'Most Likely'!$N$3:$N$6</c:f>
              <c:strCache>
                <c:ptCount val="1"/>
                <c:pt idx="0">
                  <c:v>2016 - August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Likely'!$N$7</c:f>
              <c:numCache>
                <c:formatCode>General</c:formatCode>
                <c:ptCount val="1"/>
                <c:pt idx="0">
                  <c:v>19466.121999999999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5-4360-BBA7-BC09ABECBEE5}"/>
            </c:ext>
          </c:extLst>
        </c:ser>
        <c:ser>
          <c:idx val="13"/>
          <c:order val="13"/>
          <c:tx>
            <c:strRef>
              <c:f>'Most Likely'!$O$3:$O$6</c:f>
              <c:strCache>
                <c:ptCount val="1"/>
                <c:pt idx="0">
                  <c:v>2016 - August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Likely'!$O$7</c:f>
              <c:numCache>
                <c:formatCode>General</c:formatCode>
                <c:ptCount val="1"/>
                <c:pt idx="0">
                  <c:v>141371069.22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85-4360-BBA7-BC09ABECBEE5}"/>
            </c:ext>
          </c:extLst>
        </c:ser>
        <c:ser>
          <c:idx val="14"/>
          <c:order val="14"/>
          <c:tx>
            <c:strRef>
              <c:f>'Most Likely'!$P$3:$P$6</c:f>
              <c:strCache>
                <c:ptCount val="1"/>
                <c:pt idx="0">
                  <c:v>2016 - September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Likely'!$P$7</c:f>
              <c:numCache>
                <c:formatCode>General</c:formatCode>
                <c:ptCount val="1"/>
                <c:pt idx="0">
                  <c:v>19154.218088235295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85-4360-BBA7-BC09ABECBEE5}"/>
            </c:ext>
          </c:extLst>
        </c:ser>
        <c:ser>
          <c:idx val="15"/>
          <c:order val="15"/>
          <c:tx>
            <c:strRef>
              <c:f>'Most Likely'!$Q$3:$Q$6</c:f>
              <c:strCache>
                <c:ptCount val="1"/>
                <c:pt idx="0">
                  <c:v>2016 - September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Likely'!$Q$7</c:f>
              <c:numCache>
                <c:formatCode>General</c:formatCode>
                <c:ptCount val="1"/>
                <c:pt idx="0">
                  <c:v>141390223.43808824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85-4360-BBA7-BC09ABECBEE5}"/>
            </c:ext>
          </c:extLst>
        </c:ser>
        <c:ser>
          <c:idx val="16"/>
          <c:order val="16"/>
          <c:tx>
            <c:strRef>
              <c:f>'Most Likely'!$R$3:$R$6</c:f>
              <c:strCache>
                <c:ptCount val="1"/>
                <c:pt idx="0">
                  <c:v>2016 - October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Likely'!$R$7</c:f>
              <c:numCache>
                <c:formatCode>General</c:formatCode>
                <c:ptCount val="1"/>
                <c:pt idx="0">
                  <c:v>17772.894926470588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85-4360-BBA7-BC09ABECBEE5}"/>
            </c:ext>
          </c:extLst>
        </c:ser>
        <c:ser>
          <c:idx val="17"/>
          <c:order val="17"/>
          <c:tx>
            <c:strRef>
              <c:f>'Most Likely'!$S$3:$S$6</c:f>
              <c:strCache>
                <c:ptCount val="1"/>
                <c:pt idx="0">
                  <c:v>2016 - October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Likely'!$S$7</c:f>
              <c:numCache>
                <c:formatCode>General</c:formatCode>
                <c:ptCount val="1"/>
                <c:pt idx="0">
                  <c:v>141407996.3330147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85-4360-BBA7-BC09ABECBEE5}"/>
            </c:ext>
          </c:extLst>
        </c:ser>
        <c:ser>
          <c:idx val="18"/>
          <c:order val="18"/>
          <c:tx>
            <c:strRef>
              <c:f>'Most Likely'!$T$3:$T$6</c:f>
              <c:strCache>
                <c:ptCount val="1"/>
                <c:pt idx="0">
                  <c:v>2016 - November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Likely'!$T$7</c:f>
              <c:numCache>
                <c:formatCode>General</c:formatCode>
                <c:ptCount val="1"/>
                <c:pt idx="0">
                  <c:v>18620.508970588238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85-4360-BBA7-BC09ABECBEE5}"/>
            </c:ext>
          </c:extLst>
        </c:ser>
        <c:ser>
          <c:idx val="19"/>
          <c:order val="19"/>
          <c:tx>
            <c:strRef>
              <c:f>'Most Likely'!$U$3:$U$6</c:f>
              <c:strCache>
                <c:ptCount val="1"/>
                <c:pt idx="0">
                  <c:v>2016 - November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Likely'!$U$7</c:f>
              <c:numCache>
                <c:formatCode>General</c:formatCode>
                <c:ptCount val="1"/>
                <c:pt idx="0">
                  <c:v>141426616.84198529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85-4360-BBA7-BC09ABECBEE5}"/>
            </c:ext>
          </c:extLst>
        </c:ser>
        <c:ser>
          <c:idx val="20"/>
          <c:order val="20"/>
          <c:tx>
            <c:strRef>
              <c:f>'Most Likely'!$V$3:$V$6</c:f>
              <c:strCache>
                <c:ptCount val="1"/>
                <c:pt idx="0">
                  <c:v>2016 - December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Likely'!$V$7</c:f>
              <c:numCache>
                <c:formatCode>General</c:formatCode>
                <c:ptCount val="1"/>
                <c:pt idx="0">
                  <c:v>18618.508970588238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85-4360-BBA7-BC09ABECBEE5}"/>
            </c:ext>
          </c:extLst>
        </c:ser>
        <c:ser>
          <c:idx val="21"/>
          <c:order val="21"/>
          <c:tx>
            <c:strRef>
              <c:f>'Most Likely'!$W$3:$W$6</c:f>
              <c:strCache>
                <c:ptCount val="1"/>
                <c:pt idx="0">
                  <c:v>2016 - December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Likely'!$W$7</c:f>
              <c:numCache>
                <c:formatCode>General</c:formatCode>
                <c:ptCount val="1"/>
                <c:pt idx="0">
                  <c:v>141445235.35095587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385-4360-BBA7-BC09ABECBEE5}"/>
            </c:ext>
          </c:extLst>
        </c:ser>
        <c:ser>
          <c:idx val="22"/>
          <c:order val="22"/>
          <c:tx>
            <c:strRef>
              <c:f>'Most Likely'!$Z$3:$Z$6</c:f>
              <c:strCache>
                <c:ptCount val="1"/>
                <c:pt idx="0">
                  <c:v>2017 - January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Likely'!$Z$7</c:f>
              <c:numCache>
                <c:formatCode>General</c:formatCode>
                <c:ptCount val="1"/>
                <c:pt idx="0">
                  <c:v>18618.508970588238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385-4360-BBA7-BC09ABECBEE5}"/>
            </c:ext>
          </c:extLst>
        </c:ser>
        <c:ser>
          <c:idx val="23"/>
          <c:order val="23"/>
          <c:tx>
            <c:strRef>
              <c:f>'Most Likely'!$AA$3:$AA$6</c:f>
              <c:strCache>
                <c:ptCount val="1"/>
                <c:pt idx="0">
                  <c:v>2017 - January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Likely'!$AA$7</c:f>
              <c:numCache>
                <c:formatCode>General</c:formatCode>
                <c:ptCount val="1"/>
                <c:pt idx="0">
                  <c:v>141463853.85992646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385-4360-BBA7-BC09ABECBEE5}"/>
            </c:ext>
          </c:extLst>
        </c:ser>
        <c:ser>
          <c:idx val="24"/>
          <c:order val="24"/>
          <c:tx>
            <c:strRef>
              <c:f>'Most Likely'!$AB$3:$AB$6</c:f>
              <c:strCache>
                <c:ptCount val="1"/>
                <c:pt idx="0">
                  <c:v>2017 - February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Likely'!$AB$7</c:f>
              <c:numCache>
                <c:formatCode>General</c:formatCode>
                <c:ptCount val="1"/>
                <c:pt idx="0">
                  <c:v>16927.280882352941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385-4360-BBA7-BC09ABECBEE5}"/>
            </c:ext>
          </c:extLst>
        </c:ser>
        <c:ser>
          <c:idx val="25"/>
          <c:order val="25"/>
          <c:tx>
            <c:strRef>
              <c:f>'Most Likely'!$AC$3:$AC$6</c:f>
              <c:strCache>
                <c:ptCount val="1"/>
                <c:pt idx="0">
                  <c:v>2017 - February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Likely'!$AC$7</c:f>
              <c:numCache>
                <c:formatCode>General</c:formatCode>
                <c:ptCount val="1"/>
                <c:pt idx="0">
                  <c:v>141480781.14080882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385-4360-BBA7-BC09ABECBEE5}"/>
            </c:ext>
          </c:extLst>
        </c:ser>
        <c:ser>
          <c:idx val="26"/>
          <c:order val="26"/>
          <c:tx>
            <c:strRef>
              <c:f>'Most Likely'!$AD$3:$AD$6</c:f>
              <c:strCache>
                <c:ptCount val="1"/>
                <c:pt idx="0">
                  <c:v>2017 - March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Likely'!$AD$7</c:f>
              <c:numCache>
                <c:formatCode>General</c:formatCode>
                <c:ptCount val="1"/>
                <c:pt idx="0">
                  <c:v>19466.123014705881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385-4360-BBA7-BC09ABECBEE5}"/>
            </c:ext>
          </c:extLst>
        </c:ser>
        <c:ser>
          <c:idx val="27"/>
          <c:order val="27"/>
          <c:tx>
            <c:strRef>
              <c:f>'Most Likely'!$AE$3:$AE$6</c:f>
              <c:strCache>
                <c:ptCount val="1"/>
                <c:pt idx="0">
                  <c:v>2017 - March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Likely'!$AE$7</c:f>
              <c:numCache>
                <c:formatCode>General</c:formatCode>
                <c:ptCount val="1"/>
                <c:pt idx="0">
                  <c:v>141500247.26382354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385-4360-BBA7-BC09ABECBEE5}"/>
            </c:ext>
          </c:extLst>
        </c:ser>
        <c:ser>
          <c:idx val="28"/>
          <c:order val="28"/>
          <c:tx>
            <c:strRef>
              <c:f>'Most Likely'!$AF$3:$AF$6</c:f>
              <c:strCache>
                <c:ptCount val="1"/>
                <c:pt idx="0">
                  <c:v>2017 - April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Likely'!$AF$7</c:f>
              <c:numCache>
                <c:formatCode>General</c:formatCode>
                <c:ptCount val="1"/>
                <c:pt idx="0">
                  <c:v>16927.280882352941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385-4360-BBA7-BC09ABECBEE5}"/>
            </c:ext>
          </c:extLst>
        </c:ser>
        <c:ser>
          <c:idx val="29"/>
          <c:order val="29"/>
          <c:tx>
            <c:strRef>
              <c:f>'Most Likely'!$AG$3:$AG$6</c:f>
              <c:strCache>
                <c:ptCount val="1"/>
                <c:pt idx="0">
                  <c:v>2017 - April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Likely'!$AG$7</c:f>
              <c:numCache>
                <c:formatCode>General</c:formatCode>
                <c:ptCount val="1"/>
                <c:pt idx="0">
                  <c:v>141517174.54470587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385-4360-BBA7-BC09ABECBEE5}"/>
            </c:ext>
          </c:extLst>
        </c:ser>
        <c:ser>
          <c:idx val="30"/>
          <c:order val="30"/>
          <c:tx>
            <c:strRef>
              <c:f>'Most Likely'!$AH$3:$AH$6</c:f>
              <c:strCache>
                <c:ptCount val="1"/>
                <c:pt idx="0">
                  <c:v>2017 - May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Likely'!$AH$7</c:f>
              <c:numCache>
                <c:formatCode>General</c:formatCode>
                <c:ptCount val="1"/>
                <c:pt idx="0">
                  <c:v>19466.123014705881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385-4360-BBA7-BC09ABECBEE5}"/>
            </c:ext>
          </c:extLst>
        </c:ser>
        <c:ser>
          <c:idx val="31"/>
          <c:order val="31"/>
          <c:tx>
            <c:strRef>
              <c:f>'Most Likely'!$AI$3:$AI$6</c:f>
              <c:strCache>
                <c:ptCount val="1"/>
                <c:pt idx="0">
                  <c:v>2017 - May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Likely'!$AI$7</c:f>
              <c:numCache>
                <c:formatCode>General</c:formatCode>
                <c:ptCount val="1"/>
                <c:pt idx="0">
                  <c:v>141536640.66772059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385-4360-BBA7-BC09ABECBEE5}"/>
            </c:ext>
          </c:extLst>
        </c:ser>
        <c:ser>
          <c:idx val="32"/>
          <c:order val="32"/>
          <c:tx>
            <c:strRef>
              <c:f>'Most Likely'!$AJ$3:$AJ$6</c:f>
              <c:strCache>
                <c:ptCount val="1"/>
                <c:pt idx="0">
                  <c:v>2017 - June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Likely'!$AJ$7</c:f>
              <c:numCache>
                <c:formatCode>General</c:formatCode>
                <c:ptCount val="1"/>
                <c:pt idx="0">
                  <c:v>18618.508970588238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385-4360-BBA7-BC09ABECBEE5}"/>
            </c:ext>
          </c:extLst>
        </c:ser>
        <c:ser>
          <c:idx val="33"/>
          <c:order val="33"/>
          <c:tx>
            <c:strRef>
              <c:f>'Most Likely'!$AK$3:$AK$6</c:f>
              <c:strCache>
                <c:ptCount val="1"/>
                <c:pt idx="0">
                  <c:v>2017 - June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Likely'!$AK$7</c:f>
              <c:numCache>
                <c:formatCode>General</c:formatCode>
                <c:ptCount val="1"/>
                <c:pt idx="0">
                  <c:v>141555259.17669117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385-4360-BBA7-BC09ABECBEE5}"/>
            </c:ext>
          </c:extLst>
        </c:ser>
        <c:ser>
          <c:idx val="34"/>
          <c:order val="34"/>
          <c:tx>
            <c:strRef>
              <c:f>'Most Likely'!$AL$3:$AL$6</c:f>
              <c:strCache>
                <c:ptCount val="1"/>
                <c:pt idx="0">
                  <c:v>2017 - July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Likely'!$AL$7</c:f>
              <c:numCache>
                <c:formatCode>General</c:formatCode>
                <c:ptCount val="1"/>
                <c:pt idx="0">
                  <c:v>17772.894926470588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385-4360-BBA7-BC09ABECBEE5}"/>
            </c:ext>
          </c:extLst>
        </c:ser>
        <c:ser>
          <c:idx val="35"/>
          <c:order val="35"/>
          <c:tx>
            <c:strRef>
              <c:f>'Most Likely'!$AM$3:$AM$6</c:f>
              <c:strCache>
                <c:ptCount val="1"/>
                <c:pt idx="0">
                  <c:v>2017 - July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Likely'!$AM$7</c:f>
              <c:numCache>
                <c:formatCode>General</c:formatCode>
                <c:ptCount val="1"/>
                <c:pt idx="0">
                  <c:v>141573032.07161763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385-4360-BBA7-BC09ABECBEE5}"/>
            </c:ext>
          </c:extLst>
        </c:ser>
        <c:ser>
          <c:idx val="36"/>
          <c:order val="36"/>
          <c:tx>
            <c:strRef>
              <c:f>'Most Likely'!$AN$3:$AN$6</c:f>
              <c:strCache>
                <c:ptCount val="1"/>
                <c:pt idx="0">
                  <c:v>2017 - August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Likely'!$AN$7</c:f>
              <c:numCache>
                <c:formatCode>General</c:formatCode>
                <c:ptCount val="1"/>
                <c:pt idx="0">
                  <c:v>19466.123014705881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385-4360-BBA7-BC09ABECBEE5}"/>
            </c:ext>
          </c:extLst>
        </c:ser>
        <c:ser>
          <c:idx val="37"/>
          <c:order val="37"/>
          <c:tx>
            <c:strRef>
              <c:f>'Most Likely'!$AO$3:$AO$6</c:f>
              <c:strCache>
                <c:ptCount val="1"/>
                <c:pt idx="0">
                  <c:v>2017 - August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Likely'!$AO$7</c:f>
              <c:numCache>
                <c:formatCode>General</c:formatCode>
                <c:ptCount val="1"/>
                <c:pt idx="0">
                  <c:v>141592498.19463235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385-4360-BBA7-BC09ABECBEE5}"/>
            </c:ext>
          </c:extLst>
        </c:ser>
        <c:ser>
          <c:idx val="38"/>
          <c:order val="38"/>
          <c:tx>
            <c:strRef>
              <c:f>'Most Likely'!$AP$3:$AP$6</c:f>
              <c:strCache>
                <c:ptCount val="1"/>
                <c:pt idx="0">
                  <c:v>2017 - September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Likely'!$AP$7</c:f>
              <c:numCache>
                <c:formatCode>General</c:formatCode>
                <c:ptCount val="1"/>
                <c:pt idx="0">
                  <c:v>322284.70692647062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385-4360-BBA7-BC09ABECBEE5}"/>
            </c:ext>
          </c:extLst>
        </c:ser>
        <c:ser>
          <c:idx val="39"/>
          <c:order val="39"/>
          <c:tx>
            <c:strRef>
              <c:f>'Most Likely'!$AQ$3:$AQ$6</c:f>
              <c:strCache>
                <c:ptCount val="1"/>
                <c:pt idx="0">
                  <c:v>2017 - September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Likely'!$AQ$7</c:f>
              <c:numCache>
                <c:formatCode>General</c:formatCode>
                <c:ptCount val="1"/>
                <c:pt idx="0">
                  <c:v>141914782.90155882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385-4360-BBA7-BC09ABECBEE5}"/>
            </c:ext>
          </c:extLst>
        </c:ser>
        <c:ser>
          <c:idx val="40"/>
          <c:order val="40"/>
          <c:tx>
            <c:strRef>
              <c:f>'Most Likely'!$AR$3:$AR$6</c:f>
              <c:strCache>
                <c:ptCount val="1"/>
                <c:pt idx="0">
                  <c:v>2017 - October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Likely'!$AR$7</c:f>
              <c:numCache>
                <c:formatCode>General</c:formatCode>
                <c:ptCount val="1"/>
                <c:pt idx="0">
                  <c:v>476632.43596498604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385-4360-BBA7-BC09ABECBEE5}"/>
            </c:ext>
          </c:extLst>
        </c:ser>
        <c:ser>
          <c:idx val="41"/>
          <c:order val="41"/>
          <c:tx>
            <c:strRef>
              <c:f>'Most Likely'!$AS$3:$AS$6</c:f>
              <c:strCache>
                <c:ptCount val="1"/>
                <c:pt idx="0">
                  <c:v>2017 - October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Likely'!$AS$7</c:f>
              <c:numCache>
                <c:formatCode>General</c:formatCode>
                <c:ptCount val="1"/>
                <c:pt idx="0">
                  <c:v>142391415.33752382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385-4360-BBA7-BC09ABECBEE5}"/>
            </c:ext>
          </c:extLst>
        </c:ser>
        <c:ser>
          <c:idx val="42"/>
          <c:order val="42"/>
          <c:tx>
            <c:strRef>
              <c:f>'Most Likely'!$AT$3:$AT$6</c:f>
              <c:strCache>
                <c:ptCount val="1"/>
                <c:pt idx="0">
                  <c:v>2017 - November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Likely'!$AT$7</c:f>
              <c:numCache>
                <c:formatCode>General</c:formatCode>
                <c:ptCount val="1"/>
                <c:pt idx="0">
                  <c:v>5086680.0104761915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385-4360-BBA7-BC09ABECBEE5}"/>
            </c:ext>
          </c:extLst>
        </c:ser>
        <c:ser>
          <c:idx val="43"/>
          <c:order val="43"/>
          <c:tx>
            <c:strRef>
              <c:f>'Most Likely'!$AU$3:$AU$6</c:f>
              <c:strCache>
                <c:ptCount val="1"/>
                <c:pt idx="0">
                  <c:v>2017 - November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Likely'!$AU$7</c:f>
              <c:numCache>
                <c:formatCode>General</c:formatCode>
                <c:ptCount val="1"/>
                <c:pt idx="0">
                  <c:v>147478095.34799999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385-4360-BBA7-BC09ABECBEE5}"/>
            </c:ext>
          </c:extLst>
        </c:ser>
        <c:ser>
          <c:idx val="44"/>
          <c:order val="44"/>
          <c:tx>
            <c:strRef>
              <c:f>'Most Likely'!$AV$3:$AV$6</c:f>
              <c:strCache>
                <c:ptCount val="1"/>
                <c:pt idx="0">
                  <c:v>2017 - December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Likely'!$AV$7</c:f>
              <c:numCache>
                <c:formatCode>General</c:formatCode>
                <c:ptCount val="1"/>
                <c:pt idx="0">
                  <c:v>6153070.6720000021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385-4360-BBA7-BC09ABECBEE5}"/>
            </c:ext>
          </c:extLst>
        </c:ser>
        <c:ser>
          <c:idx val="45"/>
          <c:order val="45"/>
          <c:tx>
            <c:strRef>
              <c:f>'Most Likely'!$AW$3:$AW$6</c:f>
              <c:strCache>
                <c:ptCount val="1"/>
                <c:pt idx="0">
                  <c:v>2017 - December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Likely'!$AW$7</c:f>
              <c:numCache>
                <c:formatCode>General</c:formatCode>
                <c:ptCount val="1"/>
                <c:pt idx="0">
                  <c:v>153631166.02000001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385-4360-BBA7-BC09ABECBEE5}"/>
            </c:ext>
          </c:extLst>
        </c:ser>
        <c:ser>
          <c:idx val="46"/>
          <c:order val="46"/>
          <c:tx>
            <c:strRef>
              <c:f>'Most Likely'!$AZ$3:$AZ$6</c:f>
              <c:strCache>
                <c:ptCount val="1"/>
                <c:pt idx="0">
                  <c:v>2018 - January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Likely'!$AZ$7</c:f>
              <c:numCache>
                <c:formatCode>General</c:formatCode>
                <c:ptCount val="1"/>
                <c:pt idx="0">
                  <c:v>65229.209999999992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385-4360-BBA7-BC09ABECBEE5}"/>
            </c:ext>
          </c:extLst>
        </c:ser>
        <c:ser>
          <c:idx val="47"/>
          <c:order val="47"/>
          <c:tx>
            <c:strRef>
              <c:f>'Most Likely'!$BA$3:$BA$6</c:f>
              <c:strCache>
                <c:ptCount val="1"/>
                <c:pt idx="0">
                  <c:v>2018 - January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Likely'!$BA$7</c:f>
              <c:numCache>
                <c:formatCode>General</c:formatCode>
                <c:ptCount val="1"/>
                <c:pt idx="0">
                  <c:v>153696395.23000002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385-4360-BBA7-BC09ABECBEE5}"/>
            </c:ext>
          </c:extLst>
        </c:ser>
        <c:ser>
          <c:idx val="48"/>
          <c:order val="48"/>
          <c:tx>
            <c:strRef>
              <c:f>'Most Likely'!$BB$3:$BB$6</c:f>
              <c:strCache>
                <c:ptCount val="1"/>
                <c:pt idx="0">
                  <c:v>2018 - February -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Likely'!$BB$7</c:f>
              <c:numCache>
                <c:formatCode>General</c:formatCode>
                <c:ptCount val="1"/>
                <c:pt idx="0">
                  <c:v>9625.4000000000015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385-4360-BBA7-BC09ABECBEE5}"/>
            </c:ext>
          </c:extLst>
        </c:ser>
        <c:ser>
          <c:idx val="49"/>
          <c:order val="49"/>
          <c:tx>
            <c:strRef>
              <c:f>'Most Likely'!$BC$3:$BC$6</c:f>
              <c:strCache>
                <c:ptCount val="1"/>
                <c:pt idx="0">
                  <c:v>2018 - February - Cumulative Cost</c:v>
                </c:pt>
              </c:strCache>
            </c:strRef>
          </c:tx>
          <c:invertIfNegative val="0"/>
          <c:cat>
            <c:strRef>
              <c:f>'Most Likely'!$A$7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'Most Likely'!$BC$7</c:f>
              <c:numCache>
                <c:formatCode>General</c:formatCode>
                <c:ptCount val="1"/>
                <c:pt idx="0">
                  <c:v>153706020.63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385-4360-BBA7-BC09ABECB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2047520"/>
        <c:axId val="352049088"/>
      </c:barChart>
      <c:catAx>
        <c:axId val="35204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2049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52049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352047520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 Planned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'Most Likely'!$E$9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'Most Likely'!$B$10:$C$42</c:f>
              <c:multiLvlStrCache>
                <c:ptCount val="33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'Most Likely'!$E$10:$E$42</c:f>
              <c:numCache>
                <c:formatCode>General</c:formatCode>
                <c:ptCount val="33"/>
                <c:pt idx="0">
                  <c:v>0.13318199999999999</c:v>
                </c:pt>
                <c:pt idx="1">
                  <c:v>0.30294739999999998</c:v>
                </c:pt>
                <c:pt idx="2">
                  <c:v>330.35742833333342</c:v>
                </c:pt>
                <c:pt idx="3">
                  <c:v>1780.6670532000005</c:v>
                </c:pt>
                <c:pt idx="4">
                  <c:v>1978.6690927640007</c:v>
                </c:pt>
                <c:pt idx="5">
                  <c:v>1978.9297518760006</c:v>
                </c:pt>
                <c:pt idx="6">
                  <c:v>1979.1667337960007</c:v>
                </c:pt>
                <c:pt idx="7">
                  <c:v>1979.4392595040008</c:v>
                </c:pt>
                <c:pt idx="8">
                  <c:v>1979.6837413757362</c:v>
                </c:pt>
                <c:pt idx="9">
                  <c:v>1979.956239097942</c:v>
                </c:pt>
                <c:pt idx="10">
                  <c:v>1980.2169262235302</c:v>
                </c:pt>
                <c:pt idx="11">
                  <c:v>1980.4657467525008</c:v>
                </c:pt>
                <c:pt idx="12">
                  <c:v>1980.7382724747067</c:v>
                </c:pt>
                <c:pt idx="13">
                  <c:v>1980.9870930036773</c:v>
                </c:pt>
                <c:pt idx="14">
                  <c:v>1981.2477521292656</c:v>
                </c:pt>
                <c:pt idx="15">
                  <c:v>1981.5084392548538</c:v>
                </c:pt>
                <c:pt idx="16">
                  <c:v>1981.7572597838243</c:v>
                </c:pt>
                <c:pt idx="17">
                  <c:v>1982.0297575060301</c:v>
                </c:pt>
                <c:pt idx="18">
                  <c:v>1982.2667394383832</c:v>
                </c:pt>
                <c:pt idx="19">
                  <c:v>1982.8641089743714</c:v>
                </c:pt>
                <c:pt idx="20">
                  <c:v>1991.5335752760009</c:v>
                </c:pt>
                <c:pt idx="21">
                  <c:v>2041.2604084880008</c:v>
                </c:pt>
                <c:pt idx="22">
                  <c:v>2150.8126783780008</c:v>
                </c:pt>
                <c:pt idx="23">
                  <c:v>2151.1267037260009</c:v>
                </c:pt>
                <c:pt idx="24">
                  <c:v>2152.2332252544838</c:v>
                </c:pt>
                <c:pt idx="25">
                  <c:v>2152.7891010475873</c:v>
                </c:pt>
                <c:pt idx="26">
                  <c:v>2153.404437520001</c:v>
                </c:pt>
                <c:pt idx="27">
                  <c:v>2153.520596920001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6E-4607-BA93-BCADDE4DA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53400"/>
        <c:axId val="352053792"/>
      </c:lineChart>
      <c:catAx>
        <c:axId val="35205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3792"/>
        <c:crosses val="autoZero"/>
        <c:auto val="1"/>
        <c:lblAlgn val="ctr"/>
        <c:lblOffset val="100"/>
        <c:noMultiLvlLbl val="0"/>
      </c:catAx>
      <c:valAx>
        <c:axId val="352053792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Budget</a:t>
                </a:r>
                <a:r>
                  <a:rPr lang="en-US" baseline="0"/>
                  <a:t> Value (Billion IDR)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Pessimistic!$E$9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Pessimistic!$B$10:$C$50</c:f>
              <c:multiLvlStrCache>
                <c:ptCount val="41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  <c:pt idx="33">
                    <c:v>May</c:v>
                  </c:pt>
                  <c:pt idx="34">
                    <c:v>June</c:v>
                  </c:pt>
                  <c:pt idx="35">
                    <c:v>July</c:v>
                  </c:pt>
                  <c:pt idx="36">
                    <c:v>August</c:v>
                  </c:pt>
                  <c:pt idx="37">
                    <c:v>September</c:v>
                  </c:pt>
                  <c:pt idx="38">
                    <c:v>October</c:v>
                  </c:pt>
                  <c:pt idx="39">
                    <c:v>November</c:v>
                  </c:pt>
                  <c:pt idx="40">
                    <c:v>December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Pessimistic!$E$10:$E$46</c:f>
              <c:numCache>
                <c:formatCode>General</c:formatCode>
                <c:ptCount val="37"/>
                <c:pt idx="0">
                  <c:v>9.261504000000001E-2</c:v>
                </c:pt>
                <c:pt idx="1">
                  <c:v>0.21083440000000001</c:v>
                </c:pt>
                <c:pt idx="2">
                  <c:v>0.32398127999999998</c:v>
                </c:pt>
                <c:pt idx="3">
                  <c:v>0.42313264</c:v>
                </c:pt>
                <c:pt idx="4">
                  <c:v>897.38313816666675</c:v>
                </c:pt>
                <c:pt idx="5">
                  <c:v>2057.69262286</c:v>
                </c:pt>
                <c:pt idx="6">
                  <c:v>3112.5194271266669</c:v>
                </c:pt>
                <c:pt idx="7">
                  <c:v>3165.4113163317652</c:v>
                </c:pt>
                <c:pt idx="8">
                  <c:v>3165.5879660258829</c:v>
                </c:pt>
                <c:pt idx="9">
                  <c:v>3165.7911117741182</c:v>
                </c:pt>
                <c:pt idx="10">
                  <c:v>3165.9854068376476</c:v>
                </c:pt>
                <c:pt idx="11">
                  <c:v>3166.1708792164709</c:v>
                </c:pt>
                <c:pt idx="12">
                  <c:v>3166.3850457657672</c:v>
                </c:pt>
                <c:pt idx="13">
                  <c:v>3166.5746258158283</c:v>
                </c:pt>
                <c:pt idx="14">
                  <c:v>3166.7732241539879</c:v>
                </c:pt>
                <c:pt idx="15">
                  <c:v>3166.971850492147</c:v>
                </c:pt>
                <c:pt idx="16">
                  <c:v>3167.1614305422086</c:v>
                </c:pt>
                <c:pt idx="17">
                  <c:v>3167.3690751684658</c:v>
                </c:pt>
                <c:pt idx="18">
                  <c:v>3167.5496369304292</c:v>
                </c:pt>
                <c:pt idx="19">
                  <c:v>3167.7482352685884</c:v>
                </c:pt>
                <c:pt idx="20">
                  <c:v>3167.9378153186494</c:v>
                </c:pt>
                <c:pt idx="21">
                  <c:v>3168.1454599449071</c:v>
                </c:pt>
                <c:pt idx="22">
                  <c:v>3168.3350399949682</c:v>
                </c:pt>
                <c:pt idx="23">
                  <c:v>3168.5336383331278</c:v>
                </c:pt>
                <c:pt idx="24">
                  <c:v>3168.7412829593854</c:v>
                </c:pt>
                <c:pt idx="25">
                  <c:v>3169.0012951413487</c:v>
                </c:pt>
                <c:pt idx="26">
                  <c:v>3172.6667879609395</c:v>
                </c:pt>
                <c:pt idx="27">
                  <c:v>3181.6772078933323</c:v>
                </c:pt>
                <c:pt idx="28">
                  <c:v>3245.6700183599987</c:v>
                </c:pt>
                <c:pt idx="29">
                  <c:v>3351.742771175554</c:v>
                </c:pt>
                <c:pt idx="30">
                  <c:v>3351.970786064443</c:v>
                </c:pt>
                <c:pt idx="31">
                  <c:v>3352.7589862199984</c:v>
                </c:pt>
                <c:pt idx="32">
                  <c:v>3352.8951703799985</c:v>
                </c:pt>
                <c:pt idx="33">
                  <c:v>3353.0375638199985</c:v>
                </c:pt>
                <c:pt idx="34">
                  <c:v>3353.1613854199986</c:v>
                </c:pt>
                <c:pt idx="35">
                  <c:v>3353.3033142466656</c:v>
                </c:pt>
                <c:pt idx="36">
                  <c:v>3353.401172379999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D0-4D32-8F2C-756E6438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46344"/>
        <c:axId val="352046736"/>
      </c:lineChart>
      <c:catAx>
        <c:axId val="352046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6736"/>
        <c:crosses val="autoZero"/>
        <c:auto val="1"/>
        <c:lblAlgn val="ctr"/>
        <c:lblOffset val="100"/>
        <c:noMultiLvlLbl val="0"/>
      </c:catAx>
      <c:valAx>
        <c:axId val="35204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6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Optimistic!$E$9</c:f>
              <c:strCache>
                <c:ptCount val="1"/>
                <c:pt idx="0">
                  <c:v>Planned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Optimistic!$B$10:$C$50</c:f>
              <c:multiLvlStrCache>
                <c:ptCount val="41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  <c:pt idx="33">
                    <c:v>May</c:v>
                  </c:pt>
                  <c:pt idx="34">
                    <c:v>June</c:v>
                  </c:pt>
                  <c:pt idx="35">
                    <c:v>July</c:v>
                  </c:pt>
                  <c:pt idx="36">
                    <c:v>August</c:v>
                  </c:pt>
                  <c:pt idx="37">
                    <c:v>September</c:v>
                  </c:pt>
                  <c:pt idx="38">
                    <c:v>October</c:v>
                  </c:pt>
                  <c:pt idx="39">
                    <c:v>November</c:v>
                  </c:pt>
                  <c:pt idx="40">
                    <c:v>December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Optimistic!$E$10:$E$34</c:f>
              <c:numCache>
                <c:formatCode>General</c:formatCode>
                <c:ptCount val="25"/>
                <c:pt idx="0">
                  <c:v>0.18244688000000001</c:v>
                </c:pt>
                <c:pt idx="1">
                  <c:v>1186.8736432000005</c:v>
                </c:pt>
                <c:pt idx="2">
                  <c:v>1978.1388430688892</c:v>
                </c:pt>
                <c:pt idx="3">
                  <c:v>1978.4691106600005</c:v>
                </c:pt>
                <c:pt idx="4">
                  <c:v>1978.8037948138276</c:v>
                </c:pt>
                <c:pt idx="5">
                  <c:v>1979.1288734587658</c:v>
                </c:pt>
                <c:pt idx="6">
                  <c:v>1979.4244287723461</c:v>
                </c:pt>
                <c:pt idx="7">
                  <c:v>1979.7643110829633</c:v>
                </c:pt>
                <c:pt idx="8">
                  <c:v>1980.0598663965434</c:v>
                </c:pt>
                <c:pt idx="9">
                  <c:v>1980.3997487071608</c:v>
                </c:pt>
                <c:pt idx="10">
                  <c:v>1980.7248273520988</c:v>
                </c:pt>
                <c:pt idx="11">
                  <c:v>1982.2322913400001</c:v>
                </c:pt>
                <c:pt idx="12">
                  <c:v>2081.9122999733336</c:v>
                </c:pt>
                <c:pt idx="13">
                  <c:v>2082.5443769200001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D-4739-B6DE-A7ECFEA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47128"/>
        <c:axId val="352050656"/>
      </c:lineChart>
      <c:catAx>
        <c:axId val="35204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0656"/>
        <c:crosses val="autoZero"/>
        <c:auto val="1"/>
        <c:lblAlgn val="ctr"/>
        <c:lblOffset val="100"/>
        <c:noMultiLvlLbl val="0"/>
      </c:catAx>
      <c:valAx>
        <c:axId val="352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4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Three Point Planned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'Monte Carlo Input'!$D$3</c:f>
              <c:strCache>
                <c:ptCount val="1"/>
                <c:pt idx="0">
                  <c:v>Optimistic</c:v>
                </c:pt>
              </c:strCache>
            </c:strRef>
          </c:tx>
          <c:spPr>
            <a:ln w="31750" cap="rnd">
              <a:solidFill>
                <a:srgbClr val="FFFF00">
                  <a:alpha val="75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'Monte Carlo Input'!$B$4:$C$44</c:f>
              <c:multiLvlStrCache>
                <c:ptCount val="41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  <c:pt idx="33">
                    <c:v>May</c:v>
                  </c:pt>
                  <c:pt idx="34">
                    <c:v>June</c:v>
                  </c:pt>
                  <c:pt idx="35">
                    <c:v>July</c:v>
                  </c:pt>
                  <c:pt idx="36">
                    <c:v>August</c:v>
                  </c:pt>
                  <c:pt idx="37">
                    <c:v>September</c:v>
                  </c:pt>
                  <c:pt idx="38">
                    <c:v>October</c:v>
                  </c:pt>
                  <c:pt idx="39">
                    <c:v>November</c:v>
                  </c:pt>
                  <c:pt idx="40">
                    <c:v>December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'Monte Carlo Input'!$D$4:$D$40</c:f>
              <c:numCache>
                <c:formatCode>General</c:formatCode>
                <c:ptCount val="37"/>
                <c:pt idx="0">
                  <c:v>0.18244688000000001</c:v>
                </c:pt>
                <c:pt idx="1">
                  <c:v>1186.8736432000005</c:v>
                </c:pt>
                <c:pt idx="2">
                  <c:v>1978.1388430688892</c:v>
                </c:pt>
                <c:pt idx="3">
                  <c:v>1978.4691106600005</c:v>
                </c:pt>
                <c:pt idx="4">
                  <c:v>1978.8037948138276</c:v>
                </c:pt>
                <c:pt idx="5">
                  <c:v>1979.1288734587658</c:v>
                </c:pt>
                <c:pt idx="6">
                  <c:v>1979.4244287723461</c:v>
                </c:pt>
                <c:pt idx="7">
                  <c:v>1979.7643110829633</c:v>
                </c:pt>
                <c:pt idx="8">
                  <c:v>1980.0598663965434</c:v>
                </c:pt>
                <c:pt idx="9">
                  <c:v>1980.3997487071608</c:v>
                </c:pt>
                <c:pt idx="10">
                  <c:v>1980.7248273520988</c:v>
                </c:pt>
                <c:pt idx="11">
                  <c:v>1982.2322913400001</c:v>
                </c:pt>
                <c:pt idx="12">
                  <c:v>2081.9122999733336</c:v>
                </c:pt>
                <c:pt idx="13">
                  <c:v>2082.5443769200001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9-4FC0-9074-16447584B1CE}"/>
            </c:ext>
          </c:extLst>
        </c:ser>
        <c:ser>
          <c:idx val="1"/>
          <c:order val="1"/>
          <c:tx>
            <c:strRef>
              <c:f>'Monte Carlo Input'!$E$3</c:f>
              <c:strCache>
                <c:ptCount val="1"/>
                <c:pt idx="0">
                  <c:v>Most Likely</c:v>
                </c:pt>
              </c:strCache>
            </c:strRef>
          </c:tx>
          <c:spPr>
            <a:ln w="31750" cap="rnd">
              <a:solidFill>
                <a:srgbClr val="00B0F0">
                  <a:alpha val="5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'Monte Carlo Input'!$B$4:$C$44</c:f>
              <c:multiLvlStrCache>
                <c:ptCount val="41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  <c:pt idx="33">
                    <c:v>May</c:v>
                  </c:pt>
                  <c:pt idx="34">
                    <c:v>June</c:v>
                  </c:pt>
                  <c:pt idx="35">
                    <c:v>July</c:v>
                  </c:pt>
                  <c:pt idx="36">
                    <c:v>August</c:v>
                  </c:pt>
                  <c:pt idx="37">
                    <c:v>September</c:v>
                  </c:pt>
                  <c:pt idx="38">
                    <c:v>October</c:v>
                  </c:pt>
                  <c:pt idx="39">
                    <c:v>November</c:v>
                  </c:pt>
                  <c:pt idx="40">
                    <c:v>December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'Monte Carlo Input'!$E$4:$E$40</c:f>
              <c:numCache>
                <c:formatCode>General</c:formatCode>
                <c:ptCount val="37"/>
                <c:pt idx="0">
                  <c:v>0.13318199999999999</c:v>
                </c:pt>
                <c:pt idx="1">
                  <c:v>0.30294740000000003</c:v>
                </c:pt>
                <c:pt idx="2">
                  <c:v>330.35742833333342</c:v>
                </c:pt>
                <c:pt idx="3">
                  <c:v>1780.6670532000016</c:v>
                </c:pt>
                <c:pt idx="4">
                  <c:v>1978.6655927640024</c:v>
                </c:pt>
                <c:pt idx="5">
                  <c:v>1978.9262518760022</c:v>
                </c:pt>
                <c:pt idx="6">
                  <c:v>1979.1632337960023</c:v>
                </c:pt>
                <c:pt idx="7">
                  <c:v>1979.4357595040021</c:v>
                </c:pt>
                <c:pt idx="8">
                  <c:v>1979.6802413757375</c:v>
                </c:pt>
                <c:pt idx="9">
                  <c:v>1979.9527390979435</c:v>
                </c:pt>
                <c:pt idx="10">
                  <c:v>1980.2134262235318</c:v>
                </c:pt>
                <c:pt idx="11">
                  <c:v>1980.4622467525021</c:v>
                </c:pt>
                <c:pt idx="12">
                  <c:v>1980.7347724747083</c:v>
                </c:pt>
                <c:pt idx="13">
                  <c:v>1980.9835930036786</c:v>
                </c:pt>
                <c:pt idx="14">
                  <c:v>1981.2442521292669</c:v>
                </c:pt>
                <c:pt idx="15">
                  <c:v>1981.5049392548551</c:v>
                </c:pt>
                <c:pt idx="16">
                  <c:v>1981.7537597838257</c:v>
                </c:pt>
                <c:pt idx="17">
                  <c:v>1982.0262575060317</c:v>
                </c:pt>
                <c:pt idx="18">
                  <c:v>1982.2632394383847</c:v>
                </c:pt>
                <c:pt idx="19">
                  <c:v>1985.5608713643728</c:v>
                </c:pt>
                <c:pt idx="20">
                  <c:v>1993.0554752360022</c:v>
                </c:pt>
                <c:pt idx="21">
                  <c:v>2041.2569084880024</c:v>
                </c:pt>
                <c:pt idx="22">
                  <c:v>2150.8091783780023</c:v>
                </c:pt>
                <c:pt idx="23">
                  <c:v>2151.123203726002</c:v>
                </c:pt>
                <c:pt idx="24">
                  <c:v>2151.9081840200024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09-4FC0-9074-16447584B1CE}"/>
            </c:ext>
          </c:extLst>
        </c:ser>
        <c:ser>
          <c:idx val="2"/>
          <c:order val="2"/>
          <c:tx>
            <c:strRef>
              <c:f>'Monte Carlo Input'!$F$3</c:f>
              <c:strCache>
                <c:ptCount val="1"/>
                <c:pt idx="0">
                  <c:v>Pessimistic</c:v>
                </c:pt>
              </c:strCache>
            </c:strRef>
          </c:tx>
          <c:spPr>
            <a:ln w="31750" cap="rnd">
              <a:solidFill>
                <a:srgbClr val="FF0000">
                  <a:alpha val="63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multiLvlStrRef>
              <c:f>'Monte Carlo Input'!$B$4:$C$44</c:f>
              <c:multiLvlStrCache>
                <c:ptCount val="41"/>
                <c:lvl>
                  <c:pt idx="0">
                    <c:v>August</c:v>
                  </c:pt>
                  <c:pt idx="1">
                    <c:v>September</c:v>
                  </c:pt>
                  <c:pt idx="2">
                    <c:v>October</c:v>
                  </c:pt>
                  <c:pt idx="3">
                    <c:v>November</c:v>
                  </c:pt>
                  <c:pt idx="4">
                    <c:v>December</c:v>
                  </c:pt>
                  <c:pt idx="5">
                    <c:v>January</c:v>
                  </c:pt>
                  <c:pt idx="6">
                    <c:v>February</c:v>
                  </c:pt>
                  <c:pt idx="7">
                    <c:v>March</c:v>
                  </c:pt>
                  <c:pt idx="8">
                    <c:v>April</c:v>
                  </c:pt>
                  <c:pt idx="9">
                    <c:v>May</c:v>
                  </c:pt>
                  <c:pt idx="10">
                    <c:v>June</c:v>
                  </c:pt>
                  <c:pt idx="11">
                    <c:v>July</c:v>
                  </c:pt>
                  <c:pt idx="12">
                    <c:v>August</c:v>
                  </c:pt>
                  <c:pt idx="13">
                    <c:v>September</c:v>
                  </c:pt>
                  <c:pt idx="14">
                    <c:v>October</c:v>
                  </c:pt>
                  <c:pt idx="15">
                    <c:v>November</c:v>
                  </c:pt>
                  <c:pt idx="16">
                    <c:v>December</c:v>
                  </c:pt>
                  <c:pt idx="17">
                    <c:v>January</c:v>
                  </c:pt>
                  <c:pt idx="18">
                    <c:v>February</c:v>
                  </c:pt>
                  <c:pt idx="19">
                    <c:v>March</c:v>
                  </c:pt>
                  <c:pt idx="20">
                    <c:v>April</c:v>
                  </c:pt>
                  <c:pt idx="21">
                    <c:v>May</c:v>
                  </c:pt>
                  <c:pt idx="22">
                    <c:v>June</c:v>
                  </c:pt>
                  <c:pt idx="23">
                    <c:v>July</c:v>
                  </c:pt>
                  <c:pt idx="24">
                    <c:v>August</c:v>
                  </c:pt>
                  <c:pt idx="25">
                    <c:v>September</c:v>
                  </c:pt>
                  <c:pt idx="26">
                    <c:v>October</c:v>
                  </c:pt>
                  <c:pt idx="27">
                    <c:v>November</c:v>
                  </c:pt>
                  <c:pt idx="28">
                    <c:v>December</c:v>
                  </c:pt>
                  <c:pt idx="29">
                    <c:v>January</c:v>
                  </c:pt>
                  <c:pt idx="30">
                    <c:v>February</c:v>
                  </c:pt>
                  <c:pt idx="31">
                    <c:v>March</c:v>
                  </c:pt>
                  <c:pt idx="32">
                    <c:v>April</c:v>
                  </c:pt>
                  <c:pt idx="33">
                    <c:v>May</c:v>
                  </c:pt>
                  <c:pt idx="34">
                    <c:v>June</c:v>
                  </c:pt>
                  <c:pt idx="35">
                    <c:v>July</c:v>
                  </c:pt>
                  <c:pt idx="36">
                    <c:v>August</c:v>
                  </c:pt>
                  <c:pt idx="37">
                    <c:v>September</c:v>
                  </c:pt>
                  <c:pt idx="38">
                    <c:v>October</c:v>
                  </c:pt>
                  <c:pt idx="39">
                    <c:v>November</c:v>
                  </c:pt>
                  <c:pt idx="40">
                    <c:v>December</c:v>
                  </c:pt>
                </c:lvl>
                <c:lvl>
                  <c:pt idx="0">
                    <c:v>2016</c:v>
                  </c:pt>
                  <c:pt idx="5">
                    <c:v>2017</c:v>
                  </c:pt>
                  <c:pt idx="17">
                    <c:v>2018</c:v>
                  </c:pt>
                  <c:pt idx="29">
                    <c:v>2019</c:v>
                  </c:pt>
                </c:lvl>
              </c:multiLvlStrCache>
            </c:multiLvlStrRef>
          </c:cat>
          <c:val>
            <c:numRef>
              <c:f>'Monte Carlo Input'!$F$4:$F$40</c:f>
              <c:numCache>
                <c:formatCode>General</c:formatCode>
                <c:ptCount val="37"/>
                <c:pt idx="0">
                  <c:v>9.261504000000001E-2</c:v>
                </c:pt>
                <c:pt idx="1">
                  <c:v>0.21083440000000001</c:v>
                </c:pt>
                <c:pt idx="2">
                  <c:v>0.32398127999999998</c:v>
                </c:pt>
                <c:pt idx="3">
                  <c:v>0.42313264</c:v>
                </c:pt>
                <c:pt idx="4">
                  <c:v>897.38313816666675</c:v>
                </c:pt>
                <c:pt idx="5">
                  <c:v>2057.69262286</c:v>
                </c:pt>
                <c:pt idx="6">
                  <c:v>3112.5194271266669</c:v>
                </c:pt>
                <c:pt idx="7">
                  <c:v>3165.4113163317652</c:v>
                </c:pt>
                <c:pt idx="8">
                  <c:v>3165.5879660258829</c:v>
                </c:pt>
                <c:pt idx="9">
                  <c:v>3165.7911117741182</c:v>
                </c:pt>
                <c:pt idx="10">
                  <c:v>3165.9854068376476</c:v>
                </c:pt>
                <c:pt idx="11">
                  <c:v>3166.1708792164709</c:v>
                </c:pt>
                <c:pt idx="12">
                  <c:v>3166.3850457657672</c:v>
                </c:pt>
                <c:pt idx="13">
                  <c:v>3166.5746258158283</c:v>
                </c:pt>
                <c:pt idx="14">
                  <c:v>3166.7732241539879</c:v>
                </c:pt>
                <c:pt idx="15">
                  <c:v>3166.971850492147</c:v>
                </c:pt>
                <c:pt idx="16">
                  <c:v>3167.1614305422086</c:v>
                </c:pt>
                <c:pt idx="17">
                  <c:v>3167.3690751684658</c:v>
                </c:pt>
                <c:pt idx="18">
                  <c:v>3167.5496369304292</c:v>
                </c:pt>
                <c:pt idx="19">
                  <c:v>3167.7482352685884</c:v>
                </c:pt>
                <c:pt idx="20">
                  <c:v>3167.9378153186494</c:v>
                </c:pt>
                <c:pt idx="21">
                  <c:v>3168.1454599449071</c:v>
                </c:pt>
                <c:pt idx="22">
                  <c:v>3168.3350399949682</c:v>
                </c:pt>
                <c:pt idx="23">
                  <c:v>3168.5336383331278</c:v>
                </c:pt>
                <c:pt idx="24">
                  <c:v>3168.7412829593854</c:v>
                </c:pt>
                <c:pt idx="25">
                  <c:v>3169.0012951413487</c:v>
                </c:pt>
                <c:pt idx="26">
                  <c:v>3172.6667879609395</c:v>
                </c:pt>
                <c:pt idx="27">
                  <c:v>3181.6772078933323</c:v>
                </c:pt>
                <c:pt idx="28">
                  <c:v>3245.6700183599987</c:v>
                </c:pt>
                <c:pt idx="29">
                  <c:v>3351.742771175554</c:v>
                </c:pt>
                <c:pt idx="30">
                  <c:v>3351.970786064443</c:v>
                </c:pt>
                <c:pt idx="31">
                  <c:v>3352.7589862199984</c:v>
                </c:pt>
                <c:pt idx="32">
                  <c:v>3352.8951703799985</c:v>
                </c:pt>
                <c:pt idx="33">
                  <c:v>3353.0375638199985</c:v>
                </c:pt>
                <c:pt idx="34">
                  <c:v>3353.1613854199986</c:v>
                </c:pt>
                <c:pt idx="35">
                  <c:v>3353.3033142466656</c:v>
                </c:pt>
                <c:pt idx="36">
                  <c:v>3353.401172379999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09-4FC0-9074-16447584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051440"/>
        <c:axId val="352941448"/>
      </c:lineChart>
      <c:catAx>
        <c:axId val="35205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941448"/>
        <c:crosses val="autoZero"/>
        <c:auto val="1"/>
        <c:lblAlgn val="ctr"/>
        <c:lblOffset val="100"/>
        <c:noMultiLvlLbl val="0"/>
      </c:catAx>
      <c:valAx>
        <c:axId val="352941448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Budget Value (Billion IDR)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5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8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204907</xdr:colOff>
      <xdr:row>13</xdr:row>
      <xdr:rowOff>28699</xdr:rowOff>
    </xdr:from>
    <xdr:to>
      <xdr:col>19</xdr:col>
      <xdr:colOff>413716</xdr:colOff>
      <xdr:row>39</xdr:row>
      <xdr:rowOff>2722</xdr:rowOff>
    </xdr:to>
    <xdr:grpSp>
      <xdr:nvGrpSpPr>
        <xdr:cNvPr id="8" name="Group 7"/>
        <xdr:cNvGrpSpPr/>
      </xdr:nvGrpSpPr>
      <xdr:grpSpPr>
        <a:xfrm>
          <a:off x="8990319" y="1283758"/>
          <a:ext cx="8680456" cy="4052964"/>
          <a:chOff x="4401141" y="3465443"/>
          <a:chExt cx="7346083" cy="6033881"/>
        </a:xfrm>
      </xdr:grpSpPr>
      <xdr:graphicFrame macro="">
        <xdr:nvGraphicFramePr>
          <xdr:cNvPr id="3" name="Chart 2"/>
          <xdr:cNvGraphicFramePr/>
        </xdr:nvGraphicFramePr>
        <xdr:xfrm>
          <a:off x="4401141" y="3465443"/>
          <a:ext cx="7346083" cy="60338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7" name="Group 6"/>
          <xdr:cNvGrpSpPr/>
        </xdr:nvGrpSpPr>
        <xdr:grpSpPr>
          <a:xfrm>
            <a:off x="4946796" y="4119434"/>
            <a:ext cx="6687031" cy="3394909"/>
            <a:chOff x="4946796" y="4119434"/>
            <a:chExt cx="6687031" cy="3394909"/>
          </a:xfrm>
        </xdr:grpSpPr>
        <xdr:sp macro="" textlink="">
          <xdr:nvSpPr>
            <xdr:cNvPr id="5" name="Rectangle 4"/>
            <xdr:cNvSpPr/>
          </xdr:nvSpPr>
          <xdr:spPr>
            <a:xfrm>
              <a:off x="9932504" y="5034752"/>
              <a:ext cx="1701323" cy="2479591"/>
            </a:xfrm>
            <a:prstGeom prst="rect">
              <a:avLst/>
            </a:prstGeom>
            <a:solidFill>
              <a:schemeClr val="accent3">
                <a:alpha val="50000"/>
              </a:schemeClr>
            </a:solidFill>
            <a:ln>
              <a:noFill/>
            </a:ln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000">
                <a:solidFill>
                  <a:sysClr val="windowText" lastClr="000000"/>
                </a:solidFill>
              </a:endParaRPr>
            </a:p>
            <a:p>
              <a:pPr algn="ctr"/>
              <a:endParaRPr lang="en-US" sz="1000">
                <a:solidFill>
                  <a:sysClr val="windowText" lastClr="000000"/>
                </a:solidFill>
              </a:endParaRPr>
            </a:p>
            <a:p>
              <a:pPr algn="ctr"/>
              <a:endParaRPr lang="en-US" sz="1000">
                <a:solidFill>
                  <a:sysClr val="windowText" lastClr="000000"/>
                </a:solidFill>
              </a:endParaRPr>
            </a:p>
            <a:p>
              <a:pPr algn="ctr"/>
              <a:endParaRPr lang="en-US" sz="10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</a:rPr>
                <a:t>Contingency Reserve (163 days)</a:t>
              </a:r>
            </a:p>
          </xdr:txBody>
        </xdr:sp>
        <xdr:sp macro="" textlink="">
          <xdr:nvSpPr>
            <xdr:cNvPr id="2" name="Rectangle 1"/>
            <xdr:cNvSpPr/>
          </xdr:nvSpPr>
          <xdr:spPr>
            <a:xfrm>
              <a:off x="4946796" y="4328728"/>
              <a:ext cx="6684149" cy="714617"/>
            </a:xfrm>
            <a:prstGeom prst="rect">
              <a:avLst/>
            </a:prstGeom>
            <a:solidFill>
              <a:schemeClr val="accent3">
                <a:alpha val="50000"/>
              </a:schemeClr>
            </a:solidFill>
            <a:ln>
              <a:noFill/>
            </a:ln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en-US" sz="1000">
                <a:solidFill>
                  <a:sysClr val="windowText" lastClr="000000"/>
                </a:solidFill>
              </a:endParaRPr>
            </a:p>
            <a:p>
              <a:pPr algn="ctr"/>
              <a:r>
                <a:rPr lang="en-US" sz="1000">
                  <a:solidFill>
                    <a:sysClr val="windowText" lastClr="000000"/>
                  </a:solidFill>
                </a:rPr>
                <a:t>Contingency Reserve (IDR 568,090,436,000)</a:t>
              </a:r>
            </a:p>
          </xdr:txBody>
        </xdr:sp>
        <xdr:sp macro="" textlink="">
          <xdr:nvSpPr>
            <xdr:cNvPr id="6" name="Rectangle 5"/>
            <xdr:cNvSpPr/>
          </xdr:nvSpPr>
          <xdr:spPr>
            <a:xfrm>
              <a:off x="4954176" y="4119434"/>
              <a:ext cx="6676769" cy="217618"/>
            </a:xfrm>
            <a:prstGeom prst="rect">
              <a:avLst/>
            </a:prstGeom>
            <a:solidFill>
              <a:schemeClr val="accent5">
                <a:alpha val="50000"/>
              </a:schemeClr>
            </a:solidFill>
            <a:ln>
              <a:noFill/>
            </a:ln>
          </xdr:spPr>
          <xdr:style>
            <a:lnRef idx="2">
              <a:schemeClr val="accent5">
                <a:shade val="50000"/>
              </a:schemeClr>
            </a:lnRef>
            <a:fillRef idx="1">
              <a:schemeClr val="accent5"/>
            </a:fillRef>
            <a:effectRef idx="0">
              <a:schemeClr val="accent5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700">
                  <a:solidFill>
                    <a:sysClr val="windowText" lastClr="000000"/>
                  </a:solidFill>
                </a:rPr>
                <a:t>Management</a:t>
              </a:r>
              <a:r>
                <a:rPr lang="en-US" sz="700" baseline="0">
                  <a:solidFill>
                    <a:sysClr val="windowText" lastClr="000000"/>
                  </a:solidFill>
                </a:rPr>
                <a:t> Reserve (IDR 272,000,000,000)</a:t>
              </a:r>
              <a:endParaRPr lang="en-US" sz="700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815340</xdr:colOff>
      <xdr:row>24</xdr:row>
      <xdr:rowOff>129540</xdr:rowOff>
    </xdr:from>
    <xdr:to>
      <xdr:col>17</xdr:col>
      <xdr:colOff>190500</xdr:colOff>
      <xdr:row>41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11</xdr:row>
      <xdr:rowOff>53340</xdr:rowOff>
    </xdr:from>
    <xdr:to>
      <xdr:col>17</xdr:col>
      <xdr:colOff>320040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</xdr:row>
      <xdr:rowOff>106680</xdr:rowOff>
    </xdr:from>
    <xdr:to>
      <xdr:col>18</xdr:col>
      <xdr:colOff>537882</xdr:colOff>
      <xdr:row>35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2424.57534236111" createdVersion="5" refreshedVersion="5" recordCount="0" supportSubquery="1" supportAdvancedDrill="1">
  <cacheSource type="external" connectionId="1"/>
  <cacheFields count="4">
    <cacheField name="[Measures].[Cost]" caption="Cost" numFmtId="0" hierarchy="76"/>
    <cacheField name="[Time].[Monthly Calendar].[Year]" caption="Year" numFmtId="0" hierarchy="2" level="1">
      <sharedItems count="3">
        <s v="[Time].[Monthly Calendar].[Year].&amp;[2016]" c="2016"/>
        <s v="[Time].[Monthly Calendar].[Year].&amp;[2017]" c="2017"/>
        <s v="[Time].[Monthly Calendar].[Year].&amp;[2018]" c="2018"/>
      </sharedItems>
    </cacheField>
    <cacheField name="[Time].[Monthly Calendar].[Month]" caption="Month" numFmtId="0" hierarchy="2" level="2">
      <sharedItems count="25">
        <s v="[Time].[Monthly Calendar].[Year].&amp;[2016].&amp;[2]" c="February"/>
        <s v="[Time].[Monthly Calendar].[Year].&amp;[2016].&amp;[3]" c="March"/>
        <s v="[Time].[Monthly Calendar].[Year].&amp;[2016].&amp;[4]" c="April"/>
        <s v="[Time].[Monthly Calendar].[Year].&amp;[2016].&amp;[5]" c="May"/>
        <s v="[Time].[Monthly Calendar].[Year].&amp;[2016].&amp;[6]" c="June"/>
        <s v="[Time].[Monthly Calendar].[Year].&amp;[2016].&amp;[7]" c="July"/>
        <s v="[Time].[Monthly Calendar].[Year].&amp;[2016].&amp;[8]" c="August"/>
        <s v="[Time].[Monthly Calendar].[Year].&amp;[2016].&amp;[9]" c="September"/>
        <s v="[Time].[Monthly Calendar].[Year].&amp;[2016].&amp;[10]" c="October"/>
        <s v="[Time].[Monthly Calendar].[Year].&amp;[2016].&amp;[11]" c="November"/>
        <s v="[Time].[Monthly Calendar].[Year].&amp;[2016].&amp;[12]" c="December"/>
        <s v="[Time].[Monthly Calendar].[Year].&amp;[2017].&amp;[1]" c="January"/>
        <s v="[Time].[Monthly Calendar].[Year].&amp;[2017].&amp;[2]" c="February"/>
        <s v="[Time].[Monthly Calendar].[Year].&amp;[2017].&amp;[3]" c="March"/>
        <s v="[Time].[Monthly Calendar].[Year].&amp;[2017].&amp;[4]" c="April"/>
        <s v="[Time].[Monthly Calendar].[Year].&amp;[2017].&amp;[5]" c="May"/>
        <s v="[Time].[Monthly Calendar].[Year].&amp;[2017].&amp;[6]" c="June"/>
        <s v="[Time].[Monthly Calendar].[Year].&amp;[2017].&amp;[7]" c="July"/>
        <s v="[Time].[Monthly Calendar].[Year].&amp;[2017].&amp;[8]" c="August"/>
        <s v="[Time].[Monthly Calendar].[Year].&amp;[2017].&amp;[9]" c="September"/>
        <s v="[Time].[Monthly Calendar].[Year].&amp;[2017].&amp;[10]" c="October"/>
        <s v="[Time].[Monthly Calendar].[Year].&amp;[2017].&amp;[11]" c="November"/>
        <s v="[Time].[Monthly Calendar].[Year].&amp;[2017].&amp;[12]" c="December"/>
        <s v="[Time].[Monthly Calendar].[Year].&amp;[2018].&amp;[1]" c="January"/>
        <s v="[Time].[Monthly Calendar].[Year].&amp;[2018].&amp;[2]" c="February"/>
      </sharedItems>
    </cacheField>
    <cacheField name="[Measures].[Cumulative Cost]" caption="Cumulative Cost" numFmtId="0" hierarchy="80" level="32767"/>
  </cacheFields>
  <cacheHierarchies count="84">
    <cacheHierarchy uniqueName="[Resources].[Resources]" caption="Resources" defaultMemberUniqueName="[Resources].[Resources].[All]" allUniqueName="[Resources].[Resources].[All]" dimensionUniqueName="[Resources]" displayFolder="" count="0" unbalanced="0"/>
    <cacheHierarchy uniqueName="[Tasks].[Tasks]" caption="Tasks" defaultMemberUniqueName="[Tasks].[Tasks].[All]" allUniqueName="[Tasks].[Tasks].[All]" dimensionUniqueName="[Tasks]" displayFolder="" count="7" unbalanced="1"/>
    <cacheHierarchy uniqueName="[Time].[Monthly Calendar]" caption="Monthly Calendar" time="1" defaultMemberUniqueName="[Time].[Monthly Calendar].[All]" allUniqueName="[Time].[Monthly Calendar].[All]" dimensionUniqueName="[Time]" displayFolder="" count="3" unbalanced="0">
      <fieldsUsage count="3">
        <fieldUsage x="-1"/>
        <fieldUsage x="1"/>
        <fieldUsage x="2"/>
      </fieldsUsage>
    </cacheHierarchy>
    <cacheHierarchy uniqueName="[Type].[Type]" caption="Type" defaultMemberUniqueName="[Type].[Type].[All]" allUniqueName="[Type].[Type].[All]" dimensionUniqueName="[Type]" displayFolder="" count="2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MonthOfTheYear]" caption="TimeNumericalMonthOfTheYear" attribute="1" time="1" defaultMemberUniqueName="[Time].[TimeNumericalMonthOfTheYear].[All]" allUniqueName="[Time].[TimeNumericalMonthOfTheYea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/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/>
    <cacheHierarchy uniqueName="[Measures].[Cost]" caption="Cost" measure="1" displayFolder="" measureGroup="Values" count="0" oneField="1">
      <fieldsUsage count="1">
        <fieldUsage x="0"/>
      </fieldsUsage>
    </cacheHierarchy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/>
    <cacheHierarchy uniqueName="[Measures].[Cumulative Cost]" caption="Cumulative Cost" measure="1" displayFolder="" count="0" oneField="1">
      <fieldsUsage count="1">
        <fieldUsage x="3"/>
      </fieldsUsage>
    </cacheHierarchy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5" minRefreshableVersion="3" useAutoFormatting="1" itemPrintTitles="1" createdVersion="5" indent="0" compact="0" compactData="0" gridDropZones="1" chartFormat="1" fieldListSortAscending="1">
  <location ref="A3:BG7" firstHeaderRow="1" firstDataRow="4" firstDataCol="1"/>
  <pivotFields count="4">
    <pivotField name="Cost" dataField="1" compact="0" outline="0" subtotalTop="0" showAll="0" includeNewItemsInFilter="1"/>
    <pivotField axis="axisCol" compact="0" allDrilled="1" outline="0" showAll="0" dataSourceSort="1">
      <items count="4">
        <item c="1" x="0" d="1"/>
        <item c="1" x="1" d="1"/>
        <item c="1" x="2" d="1"/>
        <item t="default"/>
      </items>
    </pivotField>
    <pivotField axis="axisCol" compact="0" outline="0" showAll="0" dataSourceSort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compact="0" outline="0" showAll="0"/>
  </pivotFields>
  <rowItems count="1">
    <i/>
  </rowItems>
  <colFields count="3">
    <field x="1"/>
    <field x="2"/>
    <field x="-2"/>
  </colFields>
  <colItems count="58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r="1">
      <x v="3"/>
      <x/>
    </i>
    <i r="2" i="1">
      <x v="1"/>
    </i>
    <i r="1">
      <x v="4"/>
      <x/>
    </i>
    <i r="2" i="1">
      <x v="1"/>
    </i>
    <i r="1">
      <x v="5"/>
      <x/>
    </i>
    <i r="2" i="1">
      <x v="1"/>
    </i>
    <i r="1">
      <x v="6"/>
      <x/>
    </i>
    <i r="2" i="1">
      <x v="1"/>
    </i>
    <i r="1">
      <x v="7"/>
      <x/>
    </i>
    <i r="2" i="1">
      <x v="1"/>
    </i>
    <i r="1">
      <x v="8"/>
      <x/>
    </i>
    <i r="2" i="1">
      <x v="1"/>
    </i>
    <i r="1">
      <x v="9"/>
      <x/>
    </i>
    <i r="2" i="1">
      <x v="1"/>
    </i>
    <i r="1">
      <x v="10"/>
      <x/>
    </i>
    <i r="2" i="1">
      <x v="1"/>
    </i>
    <i t="default">
      <x/>
    </i>
    <i t="default" i="1">
      <x/>
    </i>
    <i>
      <x v="1"/>
      <x v="11"/>
      <x/>
    </i>
    <i r="2" i="1">
      <x v="1"/>
    </i>
    <i r="1">
      <x v="12"/>
      <x/>
    </i>
    <i r="2" i="1">
      <x v="1"/>
    </i>
    <i r="1">
      <x v="13"/>
      <x/>
    </i>
    <i r="2" i="1">
      <x v="1"/>
    </i>
    <i r="1">
      <x v="14"/>
      <x/>
    </i>
    <i r="2" i="1">
      <x v="1"/>
    </i>
    <i r="1">
      <x v="15"/>
      <x/>
    </i>
    <i r="2" i="1">
      <x v="1"/>
    </i>
    <i r="1">
      <x v="16"/>
      <x/>
    </i>
    <i r="2" i="1">
      <x v="1"/>
    </i>
    <i r="1">
      <x v="17"/>
      <x/>
    </i>
    <i r="2" i="1">
      <x v="1"/>
    </i>
    <i r="1">
      <x v="18"/>
      <x/>
    </i>
    <i r="2" i="1">
      <x v="1"/>
    </i>
    <i r="1">
      <x v="19"/>
      <x/>
    </i>
    <i r="2" i="1">
      <x v="1"/>
    </i>
    <i r="1">
      <x v="20"/>
      <x/>
    </i>
    <i r="2" i="1">
      <x v="1"/>
    </i>
    <i r="1">
      <x v="21"/>
      <x/>
    </i>
    <i r="2" i="1">
      <x v="1"/>
    </i>
    <i r="1">
      <x v="22"/>
      <x/>
    </i>
    <i r="2" i="1">
      <x v="1"/>
    </i>
    <i t="default">
      <x v="1"/>
    </i>
    <i t="default" i="1">
      <x v="1"/>
    </i>
    <i>
      <x v="2"/>
      <x v="23"/>
      <x/>
    </i>
    <i r="2" i="1">
      <x v="1"/>
    </i>
    <i r="1">
      <x v="24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Cost" fld="0" baseField="0" baseItem="0"/>
    <dataField fld="3" baseField="0" baseItem="0"/>
  </dataFields>
  <chartFormats count="28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04883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1048832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9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3"/>
          </reference>
        </references>
      </pivotArea>
    </chartFormat>
  </chartFormats>
  <pivotHierarchies count="84">
    <pivotHierarchy includeNewItemsInFilter="1"/>
    <pivotHierarchy/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colHierarchiesUsage count="2">
    <colHierarchyUsage hierarchyUsage="2"/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G42"/>
  <sheetViews>
    <sheetView tabSelected="1" topLeftCell="A2" zoomScale="85" zoomScaleNormal="85" workbookViewId="0">
      <selection activeCell="F33" sqref="F33"/>
    </sheetView>
  </sheetViews>
  <sheetFormatPr defaultRowHeight="12.75" x14ac:dyDescent="0.2"/>
  <cols>
    <col min="1" max="1" width="4.7109375" customWidth="1"/>
    <col min="2" max="3" width="14.140625" customWidth="1"/>
    <col min="4" max="23" width="14.140625" bestFit="1" customWidth="1"/>
    <col min="24" max="24" width="12" customWidth="1"/>
    <col min="25" max="25" width="18.7109375" customWidth="1"/>
    <col min="26" max="27" width="14.140625" customWidth="1"/>
    <col min="28" max="29" width="14.140625" bestFit="1" customWidth="1"/>
    <col min="30" max="33" width="14.140625" customWidth="1"/>
    <col min="34" max="34" width="14.140625" bestFit="1" customWidth="1"/>
    <col min="35" max="36" width="14.140625" customWidth="1"/>
    <col min="37" max="43" width="14.140625" bestFit="1" customWidth="1"/>
    <col min="44" max="45" width="14.140625" customWidth="1"/>
    <col min="46" max="46" width="14.140625" bestFit="1" customWidth="1"/>
    <col min="47" max="47" width="14.140625" customWidth="1"/>
    <col min="48" max="48" width="14.140625" bestFit="1" customWidth="1"/>
    <col min="49" max="49" width="14.140625" customWidth="1"/>
    <col min="50" max="50" width="12" customWidth="1"/>
    <col min="51" max="51" width="18.7109375" bestFit="1" customWidth="1"/>
    <col min="52" max="53" width="14.140625" bestFit="1" customWidth="1"/>
    <col min="54" max="55" width="14.140625" customWidth="1"/>
    <col min="56" max="56" width="9.28515625" customWidth="1"/>
    <col min="57" max="57" width="18.7109375" bestFit="1" customWidth="1"/>
    <col min="58" max="58" width="12" customWidth="1"/>
    <col min="59" max="59" width="18.5703125" bestFit="1" customWidth="1"/>
    <col min="60" max="60" width="12" bestFit="1" customWidth="1"/>
    <col min="61" max="61" width="14.7109375" bestFit="1" customWidth="1"/>
  </cols>
  <sheetData>
    <row r="3" spans="1:59" hidden="1" x14ac:dyDescent="0.2">
      <c r="A3" s="1"/>
      <c r="B3" s="2" t="s">
        <v>0</v>
      </c>
      <c r="C3" s="10" t="s">
        <v>8</v>
      </c>
      <c r="D3" s="10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4"/>
    </row>
    <row r="4" spans="1:59" hidden="1" x14ac:dyDescent="0.2">
      <c r="A4" s="5"/>
      <c r="B4" s="1" t="s">
        <v>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" t="s">
        <v>9</v>
      </c>
      <c r="Y4" s="1" t="s">
        <v>21</v>
      </c>
      <c r="Z4" s="1" t="s">
        <v>5</v>
      </c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1" t="s">
        <v>24</v>
      </c>
      <c r="AY4" s="1" t="s">
        <v>25</v>
      </c>
      <c r="AZ4" s="1" t="s">
        <v>6</v>
      </c>
      <c r="BA4" s="3"/>
      <c r="BB4" s="3"/>
      <c r="BC4" s="3"/>
      <c r="BD4" s="1" t="s">
        <v>27</v>
      </c>
      <c r="BE4" s="1" t="s">
        <v>28</v>
      </c>
      <c r="BF4" s="1" t="s">
        <v>7</v>
      </c>
      <c r="BG4" s="11" t="s">
        <v>22</v>
      </c>
    </row>
    <row r="5" spans="1:59" hidden="1" x14ac:dyDescent="0.2">
      <c r="A5" s="5"/>
      <c r="B5" s="1" t="s">
        <v>10</v>
      </c>
      <c r="C5" s="3"/>
      <c r="D5" s="1" t="s">
        <v>11</v>
      </c>
      <c r="E5" s="3"/>
      <c r="F5" s="1" t="s">
        <v>12</v>
      </c>
      <c r="G5" s="3"/>
      <c r="H5" s="1" t="s">
        <v>13</v>
      </c>
      <c r="I5" s="3"/>
      <c r="J5" s="1" t="s">
        <v>14</v>
      </c>
      <c r="K5" s="3"/>
      <c r="L5" s="1" t="s">
        <v>15</v>
      </c>
      <c r="M5" s="3"/>
      <c r="N5" s="1" t="s">
        <v>16</v>
      </c>
      <c r="O5" s="3"/>
      <c r="P5" s="1" t="s">
        <v>17</v>
      </c>
      <c r="Q5" s="3"/>
      <c r="R5" s="1" t="s">
        <v>18</v>
      </c>
      <c r="S5" s="3"/>
      <c r="T5" s="1" t="s">
        <v>19</v>
      </c>
      <c r="U5" s="3"/>
      <c r="V5" s="1" t="s">
        <v>20</v>
      </c>
      <c r="W5" s="3"/>
      <c r="X5" s="5"/>
      <c r="Y5" s="5"/>
      <c r="Z5" s="1" t="s">
        <v>26</v>
      </c>
      <c r="AA5" s="3"/>
      <c r="AB5" s="1" t="s">
        <v>10</v>
      </c>
      <c r="AC5" s="3"/>
      <c r="AD5" s="1" t="s">
        <v>11</v>
      </c>
      <c r="AE5" s="3"/>
      <c r="AF5" s="1" t="s">
        <v>12</v>
      </c>
      <c r="AG5" s="3"/>
      <c r="AH5" s="1" t="s">
        <v>13</v>
      </c>
      <c r="AI5" s="3"/>
      <c r="AJ5" s="1" t="s">
        <v>14</v>
      </c>
      <c r="AK5" s="3"/>
      <c r="AL5" s="1" t="s">
        <v>15</v>
      </c>
      <c r="AM5" s="3"/>
      <c r="AN5" s="1" t="s">
        <v>16</v>
      </c>
      <c r="AO5" s="3"/>
      <c r="AP5" s="1" t="s">
        <v>17</v>
      </c>
      <c r="AQ5" s="3"/>
      <c r="AR5" s="1" t="s">
        <v>18</v>
      </c>
      <c r="AS5" s="3"/>
      <c r="AT5" s="1" t="s">
        <v>19</v>
      </c>
      <c r="AU5" s="3"/>
      <c r="AV5" s="1" t="s">
        <v>20</v>
      </c>
      <c r="AW5" s="3"/>
      <c r="AX5" s="5"/>
      <c r="AY5" s="5"/>
      <c r="AZ5" s="1" t="s">
        <v>26</v>
      </c>
      <c r="BA5" s="3"/>
      <c r="BB5" s="1" t="s">
        <v>10</v>
      </c>
      <c r="BC5" s="3"/>
      <c r="BD5" s="5"/>
      <c r="BE5" s="5"/>
      <c r="BF5" s="5"/>
      <c r="BG5" s="12"/>
    </row>
    <row r="6" spans="1:59" hidden="1" x14ac:dyDescent="0.2">
      <c r="A6" s="5"/>
      <c r="B6" s="1" t="s">
        <v>2</v>
      </c>
      <c r="C6" s="6" t="s">
        <v>23</v>
      </c>
      <c r="D6" s="1" t="s">
        <v>2</v>
      </c>
      <c r="E6" s="6" t="s">
        <v>23</v>
      </c>
      <c r="F6" s="1" t="s">
        <v>2</v>
      </c>
      <c r="G6" s="6" t="s">
        <v>23</v>
      </c>
      <c r="H6" s="1" t="s">
        <v>2</v>
      </c>
      <c r="I6" s="6" t="s">
        <v>23</v>
      </c>
      <c r="J6" s="1" t="s">
        <v>2</v>
      </c>
      <c r="K6" s="6" t="s">
        <v>23</v>
      </c>
      <c r="L6" s="1" t="s">
        <v>2</v>
      </c>
      <c r="M6" s="6" t="s">
        <v>23</v>
      </c>
      <c r="N6" s="1" t="s">
        <v>2</v>
      </c>
      <c r="O6" s="6" t="s">
        <v>23</v>
      </c>
      <c r="P6" s="1" t="s">
        <v>2</v>
      </c>
      <c r="Q6" s="6" t="s">
        <v>23</v>
      </c>
      <c r="R6" s="1" t="s">
        <v>2</v>
      </c>
      <c r="S6" s="6" t="s">
        <v>23</v>
      </c>
      <c r="T6" s="1" t="s">
        <v>2</v>
      </c>
      <c r="U6" s="6" t="s">
        <v>23</v>
      </c>
      <c r="V6" s="1" t="s">
        <v>2</v>
      </c>
      <c r="W6" s="6" t="s">
        <v>23</v>
      </c>
      <c r="X6" s="5"/>
      <c r="Y6" s="5"/>
      <c r="Z6" s="1" t="s">
        <v>2</v>
      </c>
      <c r="AA6" s="6" t="s">
        <v>23</v>
      </c>
      <c r="AB6" s="1" t="s">
        <v>2</v>
      </c>
      <c r="AC6" s="6" t="s">
        <v>23</v>
      </c>
      <c r="AD6" s="1" t="s">
        <v>2</v>
      </c>
      <c r="AE6" s="6" t="s">
        <v>23</v>
      </c>
      <c r="AF6" s="1" t="s">
        <v>2</v>
      </c>
      <c r="AG6" s="6" t="s">
        <v>23</v>
      </c>
      <c r="AH6" s="1" t="s">
        <v>2</v>
      </c>
      <c r="AI6" s="6" t="s">
        <v>23</v>
      </c>
      <c r="AJ6" s="1" t="s">
        <v>2</v>
      </c>
      <c r="AK6" s="6" t="s">
        <v>23</v>
      </c>
      <c r="AL6" s="1" t="s">
        <v>2</v>
      </c>
      <c r="AM6" s="6" t="s">
        <v>23</v>
      </c>
      <c r="AN6" s="1" t="s">
        <v>2</v>
      </c>
      <c r="AO6" s="6" t="s">
        <v>23</v>
      </c>
      <c r="AP6" s="1" t="s">
        <v>2</v>
      </c>
      <c r="AQ6" s="6" t="s">
        <v>23</v>
      </c>
      <c r="AR6" s="1" t="s">
        <v>2</v>
      </c>
      <c r="AS6" s="6" t="s">
        <v>23</v>
      </c>
      <c r="AT6" s="1" t="s">
        <v>2</v>
      </c>
      <c r="AU6" s="6" t="s">
        <v>23</v>
      </c>
      <c r="AV6" s="1" t="s">
        <v>2</v>
      </c>
      <c r="AW6" s="6" t="s">
        <v>23</v>
      </c>
      <c r="AX6" s="5"/>
      <c r="AY6" s="5"/>
      <c r="AZ6" s="1" t="s">
        <v>2</v>
      </c>
      <c r="BA6" s="6" t="s">
        <v>23</v>
      </c>
      <c r="BB6" s="1" t="s">
        <v>2</v>
      </c>
      <c r="BC6" s="6" t="s">
        <v>23</v>
      </c>
      <c r="BD6" s="5"/>
      <c r="BE6" s="5"/>
      <c r="BF6" s="5"/>
      <c r="BG6" s="12"/>
    </row>
    <row r="7" spans="1:59" hidden="1" x14ac:dyDescent="0.2">
      <c r="A7" s="7" t="s">
        <v>3</v>
      </c>
      <c r="B7" s="8">
        <v>8456</v>
      </c>
      <c r="C7" s="9">
        <v>8456</v>
      </c>
      <c r="D7" s="8">
        <v>12654.6</v>
      </c>
      <c r="E7" s="9">
        <v>21110.600000000002</v>
      </c>
      <c r="F7" s="8">
        <v>141283653.40000001</v>
      </c>
      <c r="G7" s="9">
        <v>141304764</v>
      </c>
      <c r="H7" s="8">
        <v>10211.300000000001</v>
      </c>
      <c r="I7" s="9">
        <v>141314975.30000001</v>
      </c>
      <c r="J7" s="8">
        <v>18009.29</v>
      </c>
      <c r="K7" s="9">
        <v>141332984.59</v>
      </c>
      <c r="L7" s="8">
        <v>18618.508000000002</v>
      </c>
      <c r="M7" s="9">
        <v>141351603.09799999</v>
      </c>
      <c r="N7" s="8">
        <v>19466.121999999999</v>
      </c>
      <c r="O7" s="9">
        <v>141371069.22</v>
      </c>
      <c r="P7" s="8">
        <v>19154.218088235295</v>
      </c>
      <c r="Q7" s="9">
        <v>141390223.43808824</v>
      </c>
      <c r="R7" s="8">
        <v>17772.894926470588</v>
      </c>
      <c r="S7" s="9">
        <v>141407996.3330147</v>
      </c>
      <c r="T7" s="8">
        <v>18620.508970588238</v>
      </c>
      <c r="U7" s="9">
        <v>141426616.84198529</v>
      </c>
      <c r="V7" s="8">
        <v>18618.508970588238</v>
      </c>
      <c r="W7" s="9">
        <v>141445235.35095587</v>
      </c>
      <c r="X7" s="8">
        <v>141445235.35095587</v>
      </c>
      <c r="Y7" s="8">
        <v>141445235.35095587</v>
      </c>
      <c r="Z7" s="8">
        <v>18618.508970588238</v>
      </c>
      <c r="AA7" s="9">
        <v>141463853.85992646</v>
      </c>
      <c r="AB7" s="8">
        <v>16927.280882352941</v>
      </c>
      <c r="AC7" s="9">
        <v>141480781.14080882</v>
      </c>
      <c r="AD7" s="8">
        <v>19466.123014705881</v>
      </c>
      <c r="AE7" s="9">
        <v>141500247.26382354</v>
      </c>
      <c r="AF7" s="8">
        <v>16927.280882352941</v>
      </c>
      <c r="AG7" s="9">
        <v>141517174.54470587</v>
      </c>
      <c r="AH7" s="8">
        <v>19466.123014705881</v>
      </c>
      <c r="AI7" s="9">
        <v>141536640.66772059</v>
      </c>
      <c r="AJ7" s="8">
        <v>18618.508970588238</v>
      </c>
      <c r="AK7" s="9">
        <v>141555259.17669117</v>
      </c>
      <c r="AL7" s="8">
        <v>17772.894926470588</v>
      </c>
      <c r="AM7" s="9">
        <v>141573032.07161763</v>
      </c>
      <c r="AN7" s="8">
        <v>19466.123014705881</v>
      </c>
      <c r="AO7" s="9">
        <v>141592498.19463235</v>
      </c>
      <c r="AP7" s="8">
        <v>322284.70692647062</v>
      </c>
      <c r="AQ7" s="9">
        <v>141914782.90155882</v>
      </c>
      <c r="AR7" s="8">
        <v>476632.43596498604</v>
      </c>
      <c r="AS7" s="9">
        <v>142391415.33752382</v>
      </c>
      <c r="AT7" s="8">
        <v>5086680.0104761915</v>
      </c>
      <c r="AU7" s="9">
        <v>147478095.34799999</v>
      </c>
      <c r="AV7" s="8">
        <v>6153070.6720000021</v>
      </c>
      <c r="AW7" s="9">
        <v>153631166.02000001</v>
      </c>
      <c r="AX7" s="8">
        <v>12185930.669044124</v>
      </c>
      <c r="AY7" s="8">
        <v>153631166.02000001</v>
      </c>
      <c r="AZ7" s="8">
        <v>65229.209999999992</v>
      </c>
      <c r="BA7" s="9">
        <v>153696395.23000002</v>
      </c>
      <c r="BB7" s="8">
        <v>9625.4000000000015</v>
      </c>
      <c r="BC7" s="9">
        <v>153706020.63</v>
      </c>
      <c r="BD7" s="8">
        <v>74854.610000000015</v>
      </c>
      <c r="BE7" s="8">
        <v>153706020.63</v>
      </c>
      <c r="BF7" s="8">
        <v>153706020.63</v>
      </c>
      <c r="BG7" s="13">
        <v>153706020.63</v>
      </c>
    </row>
    <row r="8" spans="1:59" x14ac:dyDescent="0.2">
      <c r="B8" s="16"/>
      <c r="C8" s="16"/>
      <c r="D8" s="16"/>
      <c r="E8" s="15"/>
    </row>
    <row r="9" spans="1:59" x14ac:dyDescent="0.2">
      <c r="D9" t="s">
        <v>2</v>
      </c>
      <c r="E9" t="s">
        <v>29</v>
      </c>
      <c r="F9" s="8"/>
    </row>
    <row r="10" spans="1:59" x14ac:dyDescent="0.2">
      <c r="B10" s="15">
        <v>2016</v>
      </c>
      <c r="C10" s="1" t="s">
        <v>16</v>
      </c>
      <c r="D10">
        <f>H10*14000/1000000000</f>
        <v>0.13318199999999999</v>
      </c>
      <c r="E10">
        <f>SUM(D$10:$D10)</f>
        <v>0.13318199999999999</v>
      </c>
      <c r="H10" s="8">
        <v>9513</v>
      </c>
      <c r="I10">
        <f>SUM($H$10:H10)</f>
        <v>9513</v>
      </c>
    </row>
    <row r="11" spans="1:59" x14ac:dyDescent="0.2">
      <c r="B11" s="15"/>
      <c r="C11" s="1" t="s">
        <v>17</v>
      </c>
      <c r="D11">
        <f t="shared" ref="D11:D34" si="0">H11*14000/1000000000</f>
        <v>0.16976540000000001</v>
      </c>
      <c r="E11">
        <f>SUM(D$10:$D11)</f>
        <v>0.30294739999999998</v>
      </c>
      <c r="H11" s="9">
        <v>12126.1</v>
      </c>
      <c r="I11">
        <f>SUM($H$10:H11)</f>
        <v>21639.1</v>
      </c>
    </row>
    <row r="12" spans="1:59" x14ac:dyDescent="0.2">
      <c r="B12" s="15"/>
      <c r="C12" s="1" t="s">
        <v>18</v>
      </c>
      <c r="D12">
        <f t="shared" si="0"/>
        <v>330.05448093333342</v>
      </c>
      <c r="E12">
        <f>SUM(D$10:$D12)</f>
        <v>330.35742833333342</v>
      </c>
      <c r="H12" s="9">
        <v>23575320.066666674</v>
      </c>
      <c r="I12">
        <f>SUM($H$10:H12)</f>
        <v>23596959.166666675</v>
      </c>
    </row>
    <row r="13" spans="1:59" x14ac:dyDescent="0.2">
      <c r="B13" s="15"/>
      <c r="C13" s="1" t="s">
        <v>19</v>
      </c>
      <c r="D13">
        <f t="shared" si="0"/>
        <v>1450.309624866667</v>
      </c>
      <c r="E13">
        <f>SUM(D$10:$D13)</f>
        <v>1780.6670532000005</v>
      </c>
      <c r="H13" s="9">
        <v>103593544.63333336</v>
      </c>
      <c r="I13">
        <f>SUM($H$10:H13)</f>
        <v>127190503.80000003</v>
      </c>
    </row>
    <row r="14" spans="1:59" x14ac:dyDescent="0.2">
      <c r="B14" s="15"/>
      <c r="C14" s="1" t="s">
        <v>20</v>
      </c>
      <c r="D14">
        <f t="shared" si="0"/>
        <v>198.00203956400003</v>
      </c>
      <c r="E14">
        <f>SUM(D$10:$D14)</f>
        <v>1978.6690927640007</v>
      </c>
      <c r="H14" s="9">
        <v>14143002.826000001</v>
      </c>
      <c r="I14">
        <f>SUM($H$10:H14)</f>
        <v>141333506.62600002</v>
      </c>
    </row>
    <row r="15" spans="1:59" x14ac:dyDescent="0.2">
      <c r="B15" s="15">
        <v>2017</v>
      </c>
      <c r="C15" s="1" t="s">
        <v>26</v>
      </c>
      <c r="D15">
        <f t="shared" si="0"/>
        <v>0.26065911200000003</v>
      </c>
      <c r="E15">
        <f>SUM(D$10:$D15)</f>
        <v>1978.9297518760006</v>
      </c>
      <c r="H15" s="8">
        <v>18618.508000000002</v>
      </c>
      <c r="I15">
        <f>SUM($H$10:H15)</f>
        <v>141352125.134</v>
      </c>
    </row>
    <row r="16" spans="1:59" x14ac:dyDescent="0.2">
      <c r="B16" s="15"/>
      <c r="C16" s="1" t="s">
        <v>10</v>
      </c>
      <c r="D16">
        <f t="shared" si="0"/>
        <v>0.23698191999999996</v>
      </c>
      <c r="E16">
        <f>SUM(D$10:$D16)</f>
        <v>1979.1667337960007</v>
      </c>
      <c r="H16" s="9">
        <v>16927.28</v>
      </c>
      <c r="I16">
        <f>SUM($H$10:H16)</f>
        <v>141369052.414</v>
      </c>
    </row>
    <row r="17" spans="2:9" x14ac:dyDescent="0.2">
      <c r="B17" s="15"/>
      <c r="C17" s="1" t="s">
        <v>11</v>
      </c>
      <c r="D17">
        <f t="shared" si="0"/>
        <v>0.27252570799999998</v>
      </c>
      <c r="E17">
        <f>SUM(D$10:$D17)</f>
        <v>1979.4392595040008</v>
      </c>
      <c r="H17" s="9">
        <v>19466.121999999999</v>
      </c>
      <c r="I17">
        <f>SUM($H$10:H17)</f>
        <v>141388518.53600001</v>
      </c>
    </row>
    <row r="18" spans="2:9" x14ac:dyDescent="0.2">
      <c r="B18" s="15"/>
      <c r="C18" s="1" t="s">
        <v>12</v>
      </c>
      <c r="D18">
        <f t="shared" si="0"/>
        <v>0.24448187173529412</v>
      </c>
      <c r="E18">
        <f>SUM(D$10:$D18)</f>
        <v>1979.6837413757362</v>
      </c>
      <c r="H18" s="9">
        <v>17462.990838235295</v>
      </c>
      <c r="I18">
        <f>SUM($H$10:H18)</f>
        <v>141405981.52683824</v>
      </c>
    </row>
    <row r="19" spans="2:9" x14ac:dyDescent="0.2">
      <c r="B19" s="15"/>
      <c r="C19" s="1" t="s">
        <v>13</v>
      </c>
      <c r="D19">
        <f t="shared" si="0"/>
        <v>0.27249772220588231</v>
      </c>
      <c r="E19">
        <f>SUM(D$10:$D19)</f>
        <v>1979.956239097942</v>
      </c>
      <c r="H19" s="9">
        <v>19464.123014705881</v>
      </c>
      <c r="I19">
        <f>SUM($H$10:H19)</f>
        <v>141425445.64985296</v>
      </c>
    </row>
    <row r="20" spans="2:9" x14ac:dyDescent="0.2">
      <c r="B20" s="15"/>
      <c r="C20" s="1" t="s">
        <v>14</v>
      </c>
      <c r="D20">
        <f t="shared" si="0"/>
        <v>0.26068712558823537</v>
      </c>
      <c r="E20">
        <f>SUM(D$10:$D20)</f>
        <v>1980.2169262235302</v>
      </c>
      <c r="H20" s="9">
        <v>18620.508970588238</v>
      </c>
      <c r="I20">
        <f>SUM($H$10:H20)</f>
        <v>141444066.15882355</v>
      </c>
    </row>
    <row r="21" spans="2:9" x14ac:dyDescent="0.2">
      <c r="B21" s="15"/>
      <c r="C21" s="1" t="s">
        <v>15</v>
      </c>
      <c r="D21">
        <f t="shared" si="0"/>
        <v>0.24882052897058823</v>
      </c>
      <c r="E21">
        <f>SUM(D$10:$D21)</f>
        <v>1980.4657467525008</v>
      </c>
      <c r="H21" s="9">
        <v>17772.894926470588</v>
      </c>
      <c r="I21">
        <f>SUM($H$10:H21)</f>
        <v>141461839.05375001</v>
      </c>
    </row>
    <row r="22" spans="2:9" x14ac:dyDescent="0.2">
      <c r="B22" s="15"/>
      <c r="C22" s="1" t="s">
        <v>16</v>
      </c>
      <c r="D22">
        <f t="shared" si="0"/>
        <v>0.27252572220588234</v>
      </c>
      <c r="E22">
        <f>SUM(D$10:$D22)</f>
        <v>1980.7382724747067</v>
      </c>
      <c r="H22" s="9">
        <v>19466.123014705881</v>
      </c>
      <c r="I22">
        <f>SUM($H$10:H22)</f>
        <v>141481305.17676473</v>
      </c>
    </row>
    <row r="23" spans="2:9" x14ac:dyDescent="0.2">
      <c r="B23" s="15"/>
      <c r="C23" s="1" t="s">
        <v>17</v>
      </c>
      <c r="D23">
        <f t="shared" si="0"/>
        <v>0.24882052897058823</v>
      </c>
      <c r="E23">
        <f>SUM(D$10:$D23)</f>
        <v>1980.9870930036773</v>
      </c>
      <c r="H23" s="9">
        <v>17772.894926470588</v>
      </c>
      <c r="I23">
        <f>SUM($H$10:H23)</f>
        <v>141499078.07169119</v>
      </c>
    </row>
    <row r="24" spans="2:9" x14ac:dyDescent="0.2">
      <c r="B24" s="15"/>
      <c r="C24" s="1" t="s">
        <v>18</v>
      </c>
      <c r="D24">
        <f t="shared" si="0"/>
        <v>0.26065912558823534</v>
      </c>
      <c r="E24">
        <f>SUM(D$10:$D24)</f>
        <v>1981.2477521292656</v>
      </c>
      <c r="H24" s="9">
        <v>18618.508970588238</v>
      </c>
      <c r="I24">
        <f>SUM($H$10:H24)</f>
        <v>141517696.58066177</v>
      </c>
    </row>
    <row r="25" spans="2:9" x14ac:dyDescent="0.2">
      <c r="B25" s="15"/>
      <c r="C25" s="1" t="s">
        <v>19</v>
      </c>
      <c r="D25">
        <f t="shared" si="0"/>
        <v>0.26068712558823537</v>
      </c>
      <c r="E25">
        <f>SUM(D$10:$D25)</f>
        <v>1981.5084392548538</v>
      </c>
      <c r="H25" s="9">
        <v>18620.508970588238</v>
      </c>
      <c r="I25">
        <f>SUM($H$10:H25)</f>
        <v>141536317.08963236</v>
      </c>
    </row>
    <row r="26" spans="2:9" x14ac:dyDescent="0.2">
      <c r="B26" s="15"/>
      <c r="C26" s="1" t="s">
        <v>20</v>
      </c>
      <c r="D26">
        <f t="shared" si="0"/>
        <v>0.24882052897058823</v>
      </c>
      <c r="E26">
        <f>SUM(D$10:$D26)</f>
        <v>1981.7572597838243</v>
      </c>
      <c r="H26" s="9">
        <v>17772.894926470588</v>
      </c>
      <c r="I26">
        <f>SUM($H$10:H26)</f>
        <v>141554089.98455882</v>
      </c>
    </row>
    <row r="27" spans="2:9" x14ac:dyDescent="0.2">
      <c r="B27" s="15">
        <v>2018</v>
      </c>
      <c r="C27" s="1" t="s">
        <v>26</v>
      </c>
      <c r="D27">
        <f t="shared" si="0"/>
        <v>0.27249772220588231</v>
      </c>
      <c r="E27">
        <f>SUM(D$10:$D27)</f>
        <v>1982.0297575060301</v>
      </c>
      <c r="H27" s="8">
        <v>19464.123014705881</v>
      </c>
      <c r="I27">
        <f>SUM($H$10:H27)</f>
        <v>141573554.10757354</v>
      </c>
    </row>
    <row r="28" spans="2:9" x14ac:dyDescent="0.2">
      <c r="B28" s="15"/>
      <c r="C28" s="1" t="s">
        <v>10</v>
      </c>
      <c r="D28">
        <f t="shared" si="0"/>
        <v>0.23698193235294118</v>
      </c>
      <c r="E28">
        <f>SUM(D$10:$D28)</f>
        <v>1982.2667394383832</v>
      </c>
      <c r="H28" s="9">
        <v>16927.280882352941</v>
      </c>
      <c r="I28">
        <f>SUM($H$10:H28)</f>
        <v>141590481.3884559</v>
      </c>
    </row>
    <row r="29" spans="2:9" x14ac:dyDescent="0.2">
      <c r="B29" s="15"/>
      <c r="C29" s="1" t="s">
        <v>11</v>
      </c>
      <c r="D29">
        <f t="shared" si="0"/>
        <v>0.59736953598823539</v>
      </c>
      <c r="E29">
        <f>SUM(D$10:$D29)</f>
        <v>1982.8641089743714</v>
      </c>
      <c r="H29" s="9">
        <v>42669.252570588244</v>
      </c>
      <c r="I29">
        <f>SUM($H$10:H29)</f>
        <v>141633150.6410265</v>
      </c>
    </row>
    <row r="30" spans="2:9" x14ac:dyDescent="0.2">
      <c r="B30" s="15"/>
      <c r="C30" s="1" t="s">
        <v>12</v>
      </c>
      <c r="D30">
        <f t="shared" si="0"/>
        <v>8.6694663016294129</v>
      </c>
      <c r="E30">
        <f>SUM(D$10:$D30)</f>
        <v>1991.5335752760009</v>
      </c>
      <c r="H30" s="9">
        <v>619247.59297352948</v>
      </c>
      <c r="I30">
        <f>SUM($H$10:H30)</f>
        <v>142252398.23400003</v>
      </c>
    </row>
    <row r="31" spans="2:9" x14ac:dyDescent="0.2">
      <c r="B31" s="15"/>
      <c r="C31" s="1" t="s">
        <v>13</v>
      </c>
      <c r="D31">
        <f t="shared" si="0"/>
        <v>49.72683321200001</v>
      </c>
      <c r="E31">
        <f>SUM(D$10:$D31)</f>
        <v>2041.2604084880008</v>
      </c>
      <c r="H31" s="9">
        <v>3551916.6580000008</v>
      </c>
      <c r="I31">
        <f>SUM($H$10:H31)</f>
        <v>145804314.89200002</v>
      </c>
    </row>
    <row r="32" spans="2:9" x14ac:dyDescent="0.2">
      <c r="B32" s="15"/>
      <c r="C32" s="1" t="s">
        <v>14</v>
      </c>
      <c r="D32">
        <f t="shared" si="0"/>
        <v>109.55226989000002</v>
      </c>
      <c r="E32">
        <f>SUM(D$10:$D32)</f>
        <v>2150.8126783780008</v>
      </c>
      <c r="H32" s="9">
        <v>7825162.1350000007</v>
      </c>
      <c r="I32">
        <f>SUM($H$10:H32)</f>
        <v>153629477.02700001</v>
      </c>
    </row>
    <row r="33" spans="2:9" x14ac:dyDescent="0.2">
      <c r="B33" s="15"/>
      <c r="C33" s="1" t="s">
        <v>15</v>
      </c>
      <c r="D33">
        <f t="shared" si="0"/>
        <v>0.31402534799999998</v>
      </c>
      <c r="E33">
        <f>SUM(D$10:$D33)</f>
        <v>2151.1267037260009</v>
      </c>
      <c r="H33" s="9">
        <v>22430.382000000001</v>
      </c>
      <c r="I33">
        <f>SUM($H$10:H33)</f>
        <v>153651907.40900001</v>
      </c>
    </row>
    <row r="34" spans="2:9" x14ac:dyDescent="0.2">
      <c r="B34" s="15"/>
      <c r="C34" s="1" t="s">
        <v>16</v>
      </c>
      <c r="D34">
        <f t="shared" si="0"/>
        <v>1.1065215284827588</v>
      </c>
      <c r="E34">
        <f>SUM(D$10:$D34)</f>
        <v>2152.2332252544838</v>
      </c>
      <c r="H34" s="9">
        <v>79037.252034482764</v>
      </c>
      <c r="I34">
        <f>SUM($H$10:H34)</f>
        <v>153730944.66103449</v>
      </c>
    </row>
    <row r="35" spans="2:9" x14ac:dyDescent="0.2">
      <c r="B35" s="15"/>
      <c r="C35" s="1" t="s">
        <v>17</v>
      </c>
      <c r="D35">
        <f>H35*14000/1000000000</f>
        <v>0.55587579310344826</v>
      </c>
      <c r="E35">
        <f>SUM(D$10:$D35)</f>
        <v>2152.7891010475873</v>
      </c>
      <c r="H35" s="9">
        <v>39705.413793103449</v>
      </c>
      <c r="I35">
        <f>SUM($H$10:H35)</f>
        <v>153770650.07482761</v>
      </c>
    </row>
    <row r="36" spans="2:9" x14ac:dyDescent="0.2">
      <c r="B36" s="15"/>
      <c r="C36" s="1" t="s">
        <v>18</v>
      </c>
      <c r="D36">
        <f t="shared" ref="D36:D37" si="1">H36*14000/1000000000</f>
        <v>0.61533647241379319</v>
      </c>
      <c r="E36">
        <f>SUM(D$10:$D36)</f>
        <v>2153.404437520001</v>
      </c>
      <c r="H36" s="9">
        <v>43952.605172413801</v>
      </c>
      <c r="I36">
        <f>SUM($H$10:H36)</f>
        <v>153814602.68000004</v>
      </c>
    </row>
    <row r="37" spans="2:9" x14ac:dyDescent="0.2">
      <c r="B37" s="15"/>
      <c r="C37" s="1" t="s">
        <v>19</v>
      </c>
      <c r="D37">
        <f t="shared" si="1"/>
        <v>0.1161594</v>
      </c>
      <c r="E37">
        <f>SUM(D$10:$D37)</f>
        <v>2153.520596920001</v>
      </c>
      <c r="H37" s="9">
        <v>8297.1</v>
      </c>
      <c r="I37">
        <f>SUM($H$10:H37)</f>
        <v>153822899.78000003</v>
      </c>
    </row>
    <row r="38" spans="2:9" x14ac:dyDescent="0.2">
      <c r="B38" s="15"/>
      <c r="C38" s="1" t="s">
        <v>20</v>
      </c>
    </row>
    <row r="39" spans="2:9" x14ac:dyDescent="0.2">
      <c r="B39" s="15">
        <v>2019</v>
      </c>
      <c r="C39" s="1" t="s">
        <v>26</v>
      </c>
    </row>
    <row r="40" spans="2:9" x14ac:dyDescent="0.2">
      <c r="B40" s="15"/>
      <c r="C40" s="1" t="s">
        <v>10</v>
      </c>
    </row>
    <row r="41" spans="2:9" x14ac:dyDescent="0.2">
      <c r="B41" s="15"/>
      <c r="C41" s="1" t="s">
        <v>11</v>
      </c>
    </row>
    <row r="42" spans="2:9" x14ac:dyDescent="0.2">
      <c r="B42" s="15"/>
      <c r="C42" s="1" t="s">
        <v>12</v>
      </c>
    </row>
  </sheetData>
  <mergeCells count="5">
    <mergeCell ref="B39:B42"/>
    <mergeCell ref="B8:E8"/>
    <mergeCell ref="B10:B14"/>
    <mergeCell ref="B15:B26"/>
    <mergeCell ref="B27:B38"/>
  </mergeCells>
  <phoneticPr fontId="1" type="noConversion"/>
  <pageMargins left="0.75" right="0.75" top="1" bottom="1" header="0.5" footer="0.5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50"/>
  <sheetViews>
    <sheetView topLeftCell="A19" workbookViewId="0">
      <selection activeCell="E9" sqref="E9:E46"/>
    </sheetView>
  </sheetViews>
  <sheetFormatPr defaultRowHeight="12.75" x14ac:dyDescent="0.2"/>
  <cols>
    <col min="9" max="9" width="12" bestFit="1" customWidth="1"/>
    <col min="11" max="11" width="12" bestFit="1" customWidth="1"/>
    <col min="15" max="15" width="14.140625" bestFit="1" customWidth="1"/>
    <col min="17" max="17" width="14.140625" bestFit="1" customWidth="1"/>
    <col min="23" max="23" width="14.140625" bestFit="1" customWidth="1"/>
    <col min="27" max="27" width="14.140625" bestFit="1" customWidth="1"/>
    <col min="41" max="41" width="14.140625" bestFit="1" customWidth="1"/>
    <col min="42" max="42" width="12" bestFit="1" customWidth="1"/>
    <col min="81" max="81" width="14.140625" bestFit="1" customWidth="1"/>
  </cols>
  <sheetData>
    <row r="3" spans="1:85" x14ac:dyDescent="0.2">
      <c r="A3" s="1"/>
      <c r="B3" s="1" t="s">
        <v>0</v>
      </c>
      <c r="C3" s="3" t="s">
        <v>8</v>
      </c>
      <c r="D3" s="3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4"/>
    </row>
    <row r="4" spans="1:85" x14ac:dyDescent="0.2">
      <c r="A4" s="5"/>
      <c r="B4" s="1" t="s">
        <v>4</v>
      </c>
      <c r="C4" s="3"/>
      <c r="D4" s="3"/>
      <c r="E4" s="3"/>
      <c r="F4" s="3"/>
      <c r="G4" s="3"/>
      <c r="H4" s="3"/>
      <c r="I4" s="3"/>
      <c r="J4" s="3"/>
      <c r="K4" s="3"/>
      <c r="L4" s="1" t="s">
        <v>9</v>
      </c>
      <c r="M4" s="1" t="s">
        <v>21</v>
      </c>
      <c r="N4" s="1" t="s">
        <v>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" t="s">
        <v>24</v>
      </c>
      <c r="AM4" s="1" t="s">
        <v>25</v>
      </c>
      <c r="AN4" s="1" t="s">
        <v>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1" t="s">
        <v>27</v>
      </c>
      <c r="BM4" s="1" t="s">
        <v>28</v>
      </c>
      <c r="BN4" s="1" t="s">
        <v>30</v>
      </c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1" t="s">
        <v>31</v>
      </c>
      <c r="CE4" s="1" t="s">
        <v>32</v>
      </c>
      <c r="CF4" s="1" t="s">
        <v>7</v>
      </c>
      <c r="CG4" s="11" t="s">
        <v>22</v>
      </c>
    </row>
    <row r="5" spans="1:85" x14ac:dyDescent="0.2">
      <c r="A5" s="5"/>
      <c r="B5" s="1" t="s">
        <v>16</v>
      </c>
      <c r="C5" s="3"/>
      <c r="D5" s="1" t="s">
        <v>17</v>
      </c>
      <c r="E5" s="3"/>
      <c r="F5" s="1" t="s">
        <v>18</v>
      </c>
      <c r="G5" s="3"/>
      <c r="H5" s="1" t="s">
        <v>19</v>
      </c>
      <c r="I5" s="3"/>
      <c r="J5" s="1" t="s">
        <v>20</v>
      </c>
      <c r="K5" s="3"/>
      <c r="L5" s="5"/>
      <c r="M5" s="5"/>
      <c r="N5" s="1" t="s">
        <v>26</v>
      </c>
      <c r="O5" s="3"/>
      <c r="P5" s="1" t="s">
        <v>10</v>
      </c>
      <c r="Q5" s="3"/>
      <c r="R5" s="1" t="s">
        <v>11</v>
      </c>
      <c r="S5" s="3"/>
      <c r="T5" s="1" t="s">
        <v>12</v>
      </c>
      <c r="U5" s="3"/>
      <c r="V5" s="1" t="s">
        <v>13</v>
      </c>
      <c r="W5" s="3"/>
      <c r="X5" s="1" t="s">
        <v>14</v>
      </c>
      <c r="Y5" s="3"/>
      <c r="Z5" s="1" t="s">
        <v>15</v>
      </c>
      <c r="AA5" s="3"/>
      <c r="AB5" s="1" t="s">
        <v>16</v>
      </c>
      <c r="AC5" s="3"/>
      <c r="AD5" s="1" t="s">
        <v>17</v>
      </c>
      <c r="AE5" s="3"/>
      <c r="AF5" s="1" t="s">
        <v>18</v>
      </c>
      <c r="AG5" s="3"/>
      <c r="AH5" s="1" t="s">
        <v>19</v>
      </c>
      <c r="AI5" s="3"/>
      <c r="AJ5" s="1" t="s">
        <v>20</v>
      </c>
      <c r="AK5" s="3"/>
      <c r="AL5" s="5"/>
      <c r="AM5" s="5"/>
      <c r="AN5" s="1" t="s">
        <v>26</v>
      </c>
      <c r="AO5" s="3"/>
      <c r="AP5" s="1" t="s">
        <v>10</v>
      </c>
      <c r="AQ5" s="3"/>
      <c r="AR5" s="1" t="s">
        <v>11</v>
      </c>
      <c r="AS5" s="3"/>
      <c r="AT5" s="1" t="s">
        <v>12</v>
      </c>
      <c r="AU5" s="3"/>
      <c r="AV5" s="1" t="s">
        <v>13</v>
      </c>
      <c r="AW5" s="3"/>
      <c r="AX5" s="1" t="s">
        <v>14</v>
      </c>
      <c r="AY5" s="3"/>
      <c r="AZ5" s="1" t="s">
        <v>15</v>
      </c>
      <c r="BA5" s="3"/>
      <c r="BB5" s="1" t="s">
        <v>16</v>
      </c>
      <c r="BC5" s="3"/>
      <c r="BD5" s="1" t="s">
        <v>17</v>
      </c>
      <c r="BE5" s="3"/>
      <c r="BF5" s="1" t="s">
        <v>18</v>
      </c>
      <c r="BG5" s="3"/>
      <c r="BH5" s="1" t="s">
        <v>19</v>
      </c>
      <c r="BI5" s="3"/>
      <c r="BJ5" s="1" t="s">
        <v>20</v>
      </c>
      <c r="BK5" s="3"/>
      <c r="BL5" s="5"/>
      <c r="BM5" s="5"/>
      <c r="BN5" s="1" t="s">
        <v>26</v>
      </c>
      <c r="BO5" s="3"/>
      <c r="BP5" s="1" t="s">
        <v>10</v>
      </c>
      <c r="BQ5" s="3"/>
      <c r="BR5" s="1" t="s">
        <v>11</v>
      </c>
      <c r="BS5" s="3"/>
      <c r="BT5" s="1" t="s">
        <v>12</v>
      </c>
      <c r="BU5" s="3"/>
      <c r="BV5" s="1" t="s">
        <v>13</v>
      </c>
      <c r="BW5" s="3"/>
      <c r="BX5" s="1" t="s">
        <v>14</v>
      </c>
      <c r="BY5" s="3"/>
      <c r="BZ5" s="1" t="s">
        <v>15</v>
      </c>
      <c r="CA5" s="3"/>
      <c r="CB5" s="1" t="s">
        <v>16</v>
      </c>
      <c r="CC5" s="3"/>
      <c r="CD5" s="5"/>
      <c r="CE5" s="5"/>
      <c r="CF5" s="5"/>
      <c r="CG5" s="12"/>
    </row>
    <row r="6" spans="1:85" x14ac:dyDescent="0.2">
      <c r="A6" s="5"/>
      <c r="B6" s="1" t="s">
        <v>2</v>
      </c>
      <c r="C6" s="6" t="s">
        <v>23</v>
      </c>
      <c r="D6" s="1" t="s">
        <v>2</v>
      </c>
      <c r="E6" s="6" t="s">
        <v>23</v>
      </c>
      <c r="F6" s="1" t="s">
        <v>2</v>
      </c>
      <c r="G6" s="6" t="s">
        <v>23</v>
      </c>
      <c r="H6" s="1" t="s">
        <v>2</v>
      </c>
      <c r="I6" s="6" t="s">
        <v>23</v>
      </c>
      <c r="J6" s="1" t="s">
        <v>2</v>
      </c>
      <c r="K6" s="6" t="s">
        <v>23</v>
      </c>
      <c r="L6" s="5"/>
      <c r="M6" s="5"/>
      <c r="N6" s="1" t="s">
        <v>2</v>
      </c>
      <c r="O6" s="6" t="s">
        <v>23</v>
      </c>
      <c r="P6" s="1" t="s">
        <v>2</v>
      </c>
      <c r="Q6" s="6" t="s">
        <v>23</v>
      </c>
      <c r="R6" s="1" t="s">
        <v>2</v>
      </c>
      <c r="S6" s="6" t="s">
        <v>23</v>
      </c>
      <c r="T6" s="1" t="s">
        <v>2</v>
      </c>
      <c r="U6" s="6" t="s">
        <v>23</v>
      </c>
      <c r="V6" s="1" t="s">
        <v>2</v>
      </c>
      <c r="W6" s="6" t="s">
        <v>23</v>
      </c>
      <c r="X6" s="1" t="s">
        <v>2</v>
      </c>
      <c r="Y6" s="6" t="s">
        <v>23</v>
      </c>
      <c r="Z6" s="1" t="s">
        <v>2</v>
      </c>
      <c r="AA6" s="6" t="s">
        <v>23</v>
      </c>
      <c r="AB6" s="1" t="s">
        <v>2</v>
      </c>
      <c r="AC6" s="6" t="s">
        <v>23</v>
      </c>
      <c r="AD6" s="1" t="s">
        <v>2</v>
      </c>
      <c r="AE6" s="6" t="s">
        <v>23</v>
      </c>
      <c r="AF6" s="1" t="s">
        <v>2</v>
      </c>
      <c r="AG6" s="6" t="s">
        <v>23</v>
      </c>
      <c r="AH6" s="1" t="s">
        <v>2</v>
      </c>
      <c r="AI6" s="6" t="s">
        <v>23</v>
      </c>
      <c r="AJ6" s="1" t="s">
        <v>2</v>
      </c>
      <c r="AK6" s="6" t="s">
        <v>23</v>
      </c>
      <c r="AL6" s="5"/>
      <c r="AM6" s="5"/>
      <c r="AN6" s="1" t="s">
        <v>2</v>
      </c>
      <c r="AO6" s="6" t="s">
        <v>23</v>
      </c>
      <c r="AP6" s="1" t="s">
        <v>2</v>
      </c>
      <c r="AQ6" s="6" t="s">
        <v>23</v>
      </c>
      <c r="AR6" s="1" t="s">
        <v>2</v>
      </c>
      <c r="AS6" s="6" t="s">
        <v>23</v>
      </c>
      <c r="AT6" s="1" t="s">
        <v>2</v>
      </c>
      <c r="AU6" s="6" t="s">
        <v>23</v>
      </c>
      <c r="AV6" s="1" t="s">
        <v>2</v>
      </c>
      <c r="AW6" s="6" t="s">
        <v>23</v>
      </c>
      <c r="AX6" s="1" t="s">
        <v>2</v>
      </c>
      <c r="AY6" s="6" t="s">
        <v>23</v>
      </c>
      <c r="AZ6" s="1" t="s">
        <v>2</v>
      </c>
      <c r="BA6" s="6" t="s">
        <v>23</v>
      </c>
      <c r="BB6" s="1" t="s">
        <v>2</v>
      </c>
      <c r="BC6" s="6" t="s">
        <v>23</v>
      </c>
      <c r="BD6" s="1" t="s">
        <v>2</v>
      </c>
      <c r="BE6" s="6" t="s">
        <v>23</v>
      </c>
      <c r="BF6" s="1" t="s">
        <v>2</v>
      </c>
      <c r="BG6" s="6" t="s">
        <v>23</v>
      </c>
      <c r="BH6" s="1" t="s">
        <v>2</v>
      </c>
      <c r="BI6" s="6" t="s">
        <v>23</v>
      </c>
      <c r="BJ6" s="1" t="s">
        <v>2</v>
      </c>
      <c r="BK6" s="6" t="s">
        <v>23</v>
      </c>
      <c r="BL6" s="5"/>
      <c r="BM6" s="5"/>
      <c r="BN6" s="1" t="s">
        <v>2</v>
      </c>
      <c r="BO6" s="6" t="s">
        <v>23</v>
      </c>
      <c r="BP6" s="1" t="s">
        <v>2</v>
      </c>
      <c r="BQ6" s="6" t="s">
        <v>23</v>
      </c>
      <c r="BR6" s="1" t="s">
        <v>2</v>
      </c>
      <c r="BS6" s="6" t="s">
        <v>23</v>
      </c>
      <c r="BT6" s="1" t="s">
        <v>2</v>
      </c>
      <c r="BU6" s="6" t="s">
        <v>23</v>
      </c>
      <c r="BV6" s="1" t="s">
        <v>2</v>
      </c>
      <c r="BW6" s="6" t="s">
        <v>23</v>
      </c>
      <c r="BX6" s="1" t="s">
        <v>2</v>
      </c>
      <c r="BY6" s="6" t="s">
        <v>23</v>
      </c>
      <c r="BZ6" s="1" t="s">
        <v>2</v>
      </c>
      <c r="CA6" s="6" t="s">
        <v>23</v>
      </c>
      <c r="CB6" s="1" t="s">
        <v>2</v>
      </c>
      <c r="CC6" s="6" t="s">
        <v>23</v>
      </c>
      <c r="CD6" s="5"/>
      <c r="CE6" s="5"/>
      <c r="CF6" s="5"/>
      <c r="CG6" s="12"/>
    </row>
    <row r="7" spans="1:85" x14ac:dyDescent="0.2">
      <c r="A7" s="7" t="s">
        <v>3</v>
      </c>
      <c r="B7" s="8">
        <v>6615.3600000000006</v>
      </c>
      <c r="C7" s="9">
        <v>6615.3600000000006</v>
      </c>
      <c r="D7" s="8">
        <v>8444.24</v>
      </c>
      <c r="E7" s="9">
        <v>15059.600000000002</v>
      </c>
      <c r="F7" s="8">
        <v>8081.92</v>
      </c>
      <c r="G7" s="9">
        <v>23141.52</v>
      </c>
      <c r="H7" s="8">
        <v>7082.24</v>
      </c>
      <c r="I7" s="9">
        <v>30223.760000000002</v>
      </c>
      <c r="J7" s="8">
        <v>64068571.823333345</v>
      </c>
      <c r="K7" s="9">
        <v>64098795.583333343</v>
      </c>
      <c r="L7" s="8">
        <v>64098795.583333351</v>
      </c>
      <c r="M7" s="8">
        <v>64098795.583333343</v>
      </c>
      <c r="N7" s="8">
        <v>82879248.906666681</v>
      </c>
      <c r="O7" s="9">
        <v>146978044.49000001</v>
      </c>
      <c r="P7" s="8">
        <v>75344771.733333364</v>
      </c>
      <c r="Q7" s="9">
        <v>222322816.22333339</v>
      </c>
      <c r="R7" s="8">
        <v>3777992.0860784315</v>
      </c>
      <c r="S7" s="9">
        <v>226100808.30941185</v>
      </c>
      <c r="T7" s="8">
        <v>12617.835294117647</v>
      </c>
      <c r="U7" s="9">
        <v>226113426.14470595</v>
      </c>
      <c r="V7" s="8">
        <v>14510.410588235292</v>
      </c>
      <c r="W7" s="9">
        <v>226127936.55529419</v>
      </c>
      <c r="X7" s="8">
        <v>13878.218823529411</v>
      </c>
      <c r="Y7" s="9">
        <v>226141814.77411771</v>
      </c>
      <c r="Z7" s="8">
        <v>13248.027058823529</v>
      </c>
      <c r="AA7" s="9">
        <v>226155062.80117655</v>
      </c>
      <c r="AB7" s="8">
        <v>15297.610664020209</v>
      </c>
      <c r="AC7" s="9">
        <v>226170360.41184056</v>
      </c>
      <c r="AD7" s="8">
        <v>13541.432147239264</v>
      </c>
      <c r="AE7" s="9">
        <v>226183901.84398782</v>
      </c>
      <c r="AF7" s="8">
        <v>14185.595582822087</v>
      </c>
      <c r="AG7" s="9">
        <v>226198087.43957064</v>
      </c>
      <c r="AH7" s="8">
        <v>14187.595582822087</v>
      </c>
      <c r="AI7" s="9">
        <v>226212275.03515348</v>
      </c>
      <c r="AJ7" s="8">
        <v>13541.432147239264</v>
      </c>
      <c r="AK7" s="9">
        <v>226225816.46730068</v>
      </c>
      <c r="AL7" s="8">
        <v>162127020.88396731</v>
      </c>
      <c r="AM7" s="8">
        <v>226225816.46730068</v>
      </c>
      <c r="AN7" s="8">
        <v>14831.759018404908</v>
      </c>
      <c r="AO7" s="9">
        <v>226240648.22631907</v>
      </c>
      <c r="AP7" s="8">
        <v>12897.268711656443</v>
      </c>
      <c r="AQ7" s="9">
        <v>226253545.49503076</v>
      </c>
      <c r="AR7" s="8">
        <v>14185.595582822087</v>
      </c>
      <c r="AS7" s="9">
        <v>226267731.09061357</v>
      </c>
      <c r="AT7" s="8">
        <v>13541.432147239264</v>
      </c>
      <c r="AU7" s="9">
        <v>226281272.52276081</v>
      </c>
      <c r="AV7" s="8">
        <v>14831.759018404908</v>
      </c>
      <c r="AW7" s="9">
        <v>226296104.2817792</v>
      </c>
      <c r="AX7" s="8">
        <v>13541.432147239264</v>
      </c>
      <c r="AY7" s="9">
        <v>226309645.71392646</v>
      </c>
      <c r="AZ7" s="8">
        <v>14185.595582822087</v>
      </c>
      <c r="BA7" s="9">
        <v>226323831.30950928</v>
      </c>
      <c r="BB7" s="8">
        <v>14831.759018404908</v>
      </c>
      <c r="BC7" s="9">
        <v>226338663.06852767</v>
      </c>
      <c r="BD7" s="8">
        <v>18572.298711656444</v>
      </c>
      <c r="BE7" s="9">
        <v>226357235.36723933</v>
      </c>
      <c r="BF7" s="8">
        <v>261820.91568507164</v>
      </c>
      <c r="BG7" s="9">
        <v>226619056.28292441</v>
      </c>
      <c r="BH7" s="8">
        <v>643601.42374233145</v>
      </c>
      <c r="BI7" s="9">
        <v>227262657.70666674</v>
      </c>
      <c r="BJ7" s="8">
        <v>4570915.0333333341</v>
      </c>
      <c r="BK7" s="9">
        <v>231833572.74000007</v>
      </c>
      <c r="BL7" s="8">
        <v>5607756.2726993896</v>
      </c>
      <c r="BM7" s="8">
        <v>231833572.74000007</v>
      </c>
      <c r="BN7" s="8">
        <v>7576625.2011111118</v>
      </c>
      <c r="BO7" s="9">
        <v>239410197.94111118</v>
      </c>
      <c r="BP7" s="8">
        <v>16286.777777777779</v>
      </c>
      <c r="BQ7" s="9">
        <v>239426484.71888897</v>
      </c>
      <c r="BR7" s="8">
        <v>56300.011111111111</v>
      </c>
      <c r="BS7" s="9">
        <v>239482784.73000008</v>
      </c>
      <c r="BT7" s="8">
        <v>9727.44</v>
      </c>
      <c r="BU7" s="9">
        <v>239492512.17000008</v>
      </c>
      <c r="BV7" s="8">
        <v>10170.959999999999</v>
      </c>
      <c r="BW7" s="9">
        <v>239502683.13000008</v>
      </c>
      <c r="BX7" s="8">
        <v>8844.4</v>
      </c>
      <c r="BY7" s="9">
        <v>239511527.53000009</v>
      </c>
      <c r="BZ7" s="8">
        <v>10137.773333333333</v>
      </c>
      <c r="CA7" s="9">
        <v>239521665.30333343</v>
      </c>
      <c r="CB7" s="8">
        <v>6989.8666666666668</v>
      </c>
      <c r="CC7" s="9">
        <v>239528655.17000008</v>
      </c>
      <c r="CD7" s="8">
        <v>7695082.4300000016</v>
      </c>
      <c r="CE7" s="8">
        <v>239528655.17000008</v>
      </c>
      <c r="CF7" s="8">
        <v>239528655.17000005</v>
      </c>
      <c r="CG7" s="13">
        <v>239528655.17000008</v>
      </c>
    </row>
    <row r="9" spans="1:85" x14ac:dyDescent="0.2">
      <c r="D9" t="s">
        <v>2</v>
      </c>
      <c r="E9" t="s">
        <v>29</v>
      </c>
    </row>
    <row r="10" spans="1:85" x14ac:dyDescent="0.2">
      <c r="B10" s="15">
        <v>2016</v>
      </c>
      <c r="C10" s="1" t="s">
        <v>16</v>
      </c>
      <c r="D10">
        <f>H10*14000/1000000000</f>
        <v>9.261504000000001E-2</v>
      </c>
      <c r="E10">
        <f>I10*14000/1000000000</f>
        <v>9.261504000000001E-2</v>
      </c>
      <c r="H10">
        <f>B7</f>
        <v>6615.3600000000006</v>
      </c>
      <c r="I10">
        <f>SUM($H$10:H10)</f>
        <v>6615.3600000000006</v>
      </c>
    </row>
    <row r="11" spans="1:85" x14ac:dyDescent="0.2">
      <c r="B11" s="15"/>
      <c r="C11" s="1" t="s">
        <v>17</v>
      </c>
      <c r="D11">
        <f t="shared" ref="D11:E46" si="0">H11*14000/1000000000</f>
        <v>0.11821936</v>
      </c>
      <c r="E11">
        <f t="shared" ref="E11:E35" si="1">I11*14000/1000000000</f>
        <v>0.21083440000000001</v>
      </c>
      <c r="H11">
        <f>D7</f>
        <v>8444.24</v>
      </c>
      <c r="I11">
        <f>SUM($H$10:H11)</f>
        <v>15059.6</v>
      </c>
    </row>
    <row r="12" spans="1:85" x14ac:dyDescent="0.2">
      <c r="B12" s="15"/>
      <c r="C12" s="1" t="s">
        <v>18</v>
      </c>
      <c r="D12">
        <f t="shared" si="0"/>
        <v>0.11314688000000001</v>
      </c>
      <c r="E12">
        <f t="shared" si="1"/>
        <v>0.32398127999999998</v>
      </c>
      <c r="H12">
        <f>F7</f>
        <v>8081.92</v>
      </c>
      <c r="I12">
        <f>SUM($H$10:H12)</f>
        <v>23141.52</v>
      </c>
    </row>
    <row r="13" spans="1:85" x14ac:dyDescent="0.2">
      <c r="B13" s="15"/>
      <c r="C13" s="1" t="s">
        <v>19</v>
      </c>
      <c r="D13">
        <f t="shared" si="0"/>
        <v>9.9151359999999994E-2</v>
      </c>
      <c r="E13">
        <f t="shared" si="1"/>
        <v>0.42313264</v>
      </c>
      <c r="H13">
        <f>H7</f>
        <v>7082.24</v>
      </c>
      <c r="I13">
        <f>SUM($H$10:H13)</f>
        <v>30223.760000000002</v>
      </c>
    </row>
    <row r="14" spans="1:85" x14ac:dyDescent="0.2">
      <c r="B14" s="15"/>
      <c r="C14" s="1" t="s">
        <v>20</v>
      </c>
      <c r="D14">
        <f t="shared" si="0"/>
        <v>896.96000552666692</v>
      </c>
      <c r="E14">
        <f t="shared" si="1"/>
        <v>897.38313816666675</v>
      </c>
      <c r="H14">
        <f>J7</f>
        <v>64068571.823333345</v>
      </c>
      <c r="I14">
        <f>SUM($H$10:H14)</f>
        <v>64098795.583333343</v>
      </c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</row>
    <row r="15" spans="1:85" x14ac:dyDescent="0.2">
      <c r="B15" s="15">
        <v>2017</v>
      </c>
      <c r="C15" s="1" t="s">
        <v>26</v>
      </c>
      <c r="D15">
        <f t="shared" si="0"/>
        <v>1160.3094846933334</v>
      </c>
      <c r="E15">
        <f t="shared" si="1"/>
        <v>2057.69262286</v>
      </c>
      <c r="H15">
        <f>N7</f>
        <v>82879248.906666681</v>
      </c>
      <c r="I15">
        <f>SUM($H$10:H15)</f>
        <v>146978044.49000001</v>
      </c>
      <c r="K15" s="8"/>
    </row>
    <row r="16" spans="1:85" x14ac:dyDescent="0.2">
      <c r="B16" s="15"/>
      <c r="C16" s="1" t="s">
        <v>10</v>
      </c>
      <c r="D16">
        <f t="shared" si="0"/>
        <v>1054.8268042666671</v>
      </c>
      <c r="E16">
        <f t="shared" si="1"/>
        <v>3112.5194271266669</v>
      </c>
      <c r="H16">
        <f>P7</f>
        <v>75344771.733333364</v>
      </c>
      <c r="I16">
        <f>SUM($H$10:H16)</f>
        <v>222322816.22333336</v>
      </c>
      <c r="K16" s="9"/>
    </row>
    <row r="17" spans="2:11" x14ac:dyDescent="0.2">
      <c r="B17" s="15"/>
      <c r="C17" s="1" t="s">
        <v>11</v>
      </c>
      <c r="D17">
        <f t="shared" si="0"/>
        <v>52.891889205098039</v>
      </c>
      <c r="E17">
        <f t="shared" si="1"/>
        <v>3165.4113163317652</v>
      </c>
      <c r="H17">
        <f>R7</f>
        <v>3777992.0860784315</v>
      </c>
      <c r="I17">
        <f>SUM($H$10:H17)</f>
        <v>226100808.30941179</v>
      </c>
      <c r="K17" s="8"/>
    </row>
    <row r="18" spans="2:11" x14ac:dyDescent="0.2">
      <c r="B18" s="15"/>
      <c r="C18" s="1" t="s">
        <v>12</v>
      </c>
      <c r="D18">
        <f t="shared" si="0"/>
        <v>0.17664969411764705</v>
      </c>
      <c r="E18">
        <f t="shared" si="1"/>
        <v>3165.5879660258829</v>
      </c>
      <c r="H18">
        <f>T7</f>
        <v>12617.835294117647</v>
      </c>
      <c r="I18">
        <f>SUM($H$10:H18)</f>
        <v>226113426.14470592</v>
      </c>
      <c r="K18" s="9"/>
    </row>
    <row r="19" spans="2:11" x14ac:dyDescent="0.2">
      <c r="B19" s="15"/>
      <c r="C19" s="1" t="s">
        <v>13</v>
      </c>
      <c r="D19">
        <f t="shared" si="0"/>
        <v>0.2031457482352941</v>
      </c>
      <c r="E19">
        <f t="shared" si="1"/>
        <v>3165.7911117741182</v>
      </c>
      <c r="H19">
        <f>V7</f>
        <v>14510.410588235292</v>
      </c>
      <c r="I19">
        <f>SUM($H$10:H19)</f>
        <v>226127936.55529416</v>
      </c>
      <c r="K19" s="8"/>
    </row>
    <row r="20" spans="2:11" x14ac:dyDescent="0.2">
      <c r="B20" s="15"/>
      <c r="C20" s="1" t="s">
        <v>14</v>
      </c>
      <c r="D20">
        <f t="shared" si="0"/>
        <v>0.19429506352941175</v>
      </c>
      <c r="E20">
        <f t="shared" si="1"/>
        <v>3165.9854068376476</v>
      </c>
      <c r="H20">
        <f>X7</f>
        <v>13878.218823529411</v>
      </c>
      <c r="I20">
        <f>SUM($H$10:H20)</f>
        <v>226141814.77411768</v>
      </c>
      <c r="K20" s="9"/>
    </row>
    <row r="21" spans="2:11" x14ac:dyDescent="0.2">
      <c r="B21" s="15"/>
      <c r="C21" s="1" t="s">
        <v>15</v>
      </c>
      <c r="D21">
        <f t="shared" si="0"/>
        <v>0.1854723788235294</v>
      </c>
      <c r="E21">
        <f t="shared" si="1"/>
        <v>3166.1708792164709</v>
      </c>
      <c r="H21">
        <f>Z7</f>
        <v>13248.027058823529</v>
      </c>
      <c r="I21">
        <f>SUM($H$10:H21)</f>
        <v>226155062.80117649</v>
      </c>
      <c r="K21" s="8"/>
    </row>
    <row r="22" spans="2:11" x14ac:dyDescent="0.2">
      <c r="B22" s="15"/>
      <c r="C22" s="1" t="s">
        <v>16</v>
      </c>
      <c r="D22">
        <f t="shared" si="0"/>
        <v>0.21416654929628293</v>
      </c>
      <c r="E22">
        <f t="shared" si="1"/>
        <v>3166.3850457657672</v>
      </c>
      <c r="H22">
        <f>AB7</f>
        <v>15297.610664020209</v>
      </c>
      <c r="I22">
        <f>SUM($H$10:H22)</f>
        <v>226170360.4118405</v>
      </c>
      <c r="K22" s="9"/>
    </row>
    <row r="23" spans="2:11" x14ac:dyDescent="0.2">
      <c r="B23" s="15"/>
      <c r="C23" s="1" t="s">
        <v>17</v>
      </c>
      <c r="D23">
        <f t="shared" si="0"/>
        <v>0.1895800500613497</v>
      </c>
      <c r="E23">
        <f t="shared" si="1"/>
        <v>3166.5746258158283</v>
      </c>
      <c r="H23">
        <f>AD7</f>
        <v>13541.432147239264</v>
      </c>
      <c r="I23">
        <f>SUM($H$10:H23)</f>
        <v>226183901.84398773</v>
      </c>
      <c r="K23" s="8"/>
    </row>
    <row r="24" spans="2:11" x14ac:dyDescent="0.2">
      <c r="B24" s="15"/>
      <c r="C24" s="1" t="s">
        <v>18</v>
      </c>
      <c r="D24">
        <f t="shared" si="0"/>
        <v>0.19859833815950922</v>
      </c>
      <c r="E24">
        <f t="shared" si="1"/>
        <v>3166.7732241539879</v>
      </c>
      <c r="H24">
        <f>AF7</f>
        <v>14185.595582822087</v>
      </c>
      <c r="I24">
        <f>SUM($H$10:H24)</f>
        <v>226198087.43957055</v>
      </c>
      <c r="K24" s="9"/>
    </row>
    <row r="25" spans="2:11" x14ac:dyDescent="0.2">
      <c r="B25" s="15"/>
      <c r="C25" s="1" t="s">
        <v>19</v>
      </c>
      <c r="D25">
        <f t="shared" si="0"/>
        <v>0.19862633815950922</v>
      </c>
      <c r="E25">
        <f t="shared" si="1"/>
        <v>3166.971850492147</v>
      </c>
      <c r="H25">
        <f>AH7</f>
        <v>14187.595582822087</v>
      </c>
      <c r="I25">
        <f>SUM($H$10:H25)</f>
        <v>226212275.03515336</v>
      </c>
      <c r="K25" s="8"/>
    </row>
    <row r="26" spans="2:11" x14ac:dyDescent="0.2">
      <c r="B26" s="15"/>
      <c r="C26" s="1" t="s">
        <v>20</v>
      </c>
      <c r="D26">
        <f t="shared" si="0"/>
        <v>0.1895800500613497</v>
      </c>
      <c r="E26">
        <f t="shared" si="1"/>
        <v>3167.1614305422086</v>
      </c>
      <c r="H26">
        <f>AJ7</f>
        <v>13541.432147239264</v>
      </c>
      <c r="I26">
        <f>SUM($H$10:H26)</f>
        <v>226225816.46730059</v>
      </c>
      <c r="K26" s="9"/>
    </row>
    <row r="27" spans="2:11" x14ac:dyDescent="0.2">
      <c r="B27" s="15">
        <v>2018</v>
      </c>
      <c r="C27" s="1" t="s">
        <v>26</v>
      </c>
      <c r="D27">
        <f t="shared" si="0"/>
        <v>0.20764462625766869</v>
      </c>
      <c r="E27">
        <f t="shared" si="1"/>
        <v>3167.3690751684658</v>
      </c>
      <c r="H27">
        <f>AN7</f>
        <v>14831.759018404908</v>
      </c>
      <c r="I27">
        <f>SUM($H$10:H27)</f>
        <v>226240648.22631899</v>
      </c>
      <c r="K27" s="8"/>
    </row>
    <row r="28" spans="2:11" x14ac:dyDescent="0.2">
      <c r="B28" s="15"/>
      <c r="C28" s="1" t="s">
        <v>10</v>
      </c>
      <c r="D28">
        <f t="shared" si="0"/>
        <v>0.18056176196319021</v>
      </c>
      <c r="E28">
        <f t="shared" si="1"/>
        <v>3167.5496369304292</v>
      </c>
      <c r="H28">
        <f>AP7</f>
        <v>12897.268711656443</v>
      </c>
      <c r="I28">
        <f>SUM($H$10:H28)</f>
        <v>226253545.49503064</v>
      </c>
      <c r="K28" s="9"/>
    </row>
    <row r="29" spans="2:11" x14ac:dyDescent="0.2">
      <c r="B29" s="15"/>
      <c r="C29" s="1" t="s">
        <v>11</v>
      </c>
      <c r="D29">
        <f t="shared" si="0"/>
        <v>0.19859833815950922</v>
      </c>
      <c r="E29">
        <f t="shared" si="1"/>
        <v>3167.7482352685884</v>
      </c>
      <c r="H29">
        <f>AR7</f>
        <v>14185.595582822087</v>
      </c>
      <c r="I29">
        <f>SUM($H$10:H29)</f>
        <v>226267731.09061345</v>
      </c>
      <c r="K29" s="8"/>
    </row>
    <row r="30" spans="2:11" x14ac:dyDescent="0.2">
      <c r="B30" s="15"/>
      <c r="C30" s="1" t="s">
        <v>12</v>
      </c>
      <c r="D30">
        <f t="shared" si="0"/>
        <v>0.1895800500613497</v>
      </c>
      <c r="E30">
        <f t="shared" si="1"/>
        <v>3167.9378153186494</v>
      </c>
      <c r="H30">
        <f>AT7</f>
        <v>13541.432147239264</v>
      </c>
      <c r="I30">
        <f>SUM($H$10:H30)</f>
        <v>226281272.52276069</v>
      </c>
      <c r="K30" s="9"/>
    </row>
    <row r="31" spans="2:11" x14ac:dyDescent="0.2">
      <c r="B31" s="15"/>
      <c r="C31" s="1" t="s">
        <v>13</v>
      </c>
      <c r="D31">
        <f t="shared" si="0"/>
        <v>0.20764462625766869</v>
      </c>
      <c r="E31">
        <f t="shared" si="1"/>
        <v>3168.1454599449071</v>
      </c>
      <c r="H31">
        <f>AV7</f>
        <v>14831.759018404908</v>
      </c>
      <c r="I31">
        <f>SUM($H$10:H31)</f>
        <v>226296104.28177908</v>
      </c>
      <c r="K31" s="8"/>
    </row>
    <row r="32" spans="2:11" x14ac:dyDescent="0.2">
      <c r="B32" s="15"/>
      <c r="C32" s="1" t="s">
        <v>14</v>
      </c>
      <c r="D32">
        <f t="shared" si="0"/>
        <v>0.1895800500613497</v>
      </c>
      <c r="E32">
        <f t="shared" si="1"/>
        <v>3168.3350399949682</v>
      </c>
      <c r="H32">
        <f>AX7</f>
        <v>13541.432147239264</v>
      </c>
      <c r="I32">
        <f>SUM($H$10:H32)</f>
        <v>226309645.71392632</v>
      </c>
      <c r="K32" s="9"/>
    </row>
    <row r="33" spans="2:11" x14ac:dyDescent="0.2">
      <c r="B33" s="15"/>
      <c r="C33" s="1" t="s">
        <v>15</v>
      </c>
      <c r="D33">
        <f t="shared" si="0"/>
        <v>0.19859833815950922</v>
      </c>
      <c r="E33">
        <f t="shared" si="1"/>
        <v>3168.5336383331278</v>
      </c>
      <c r="H33">
        <f>AZ7</f>
        <v>14185.595582822087</v>
      </c>
      <c r="I33">
        <f>SUM($H$10:H33)</f>
        <v>226323831.30950913</v>
      </c>
      <c r="K33" s="8"/>
    </row>
    <row r="34" spans="2:11" x14ac:dyDescent="0.2">
      <c r="B34" s="15"/>
      <c r="C34" s="1" t="s">
        <v>16</v>
      </c>
      <c r="D34">
        <f t="shared" si="0"/>
        <v>0.20764462625766869</v>
      </c>
      <c r="E34">
        <f t="shared" si="1"/>
        <v>3168.7412829593854</v>
      </c>
      <c r="H34">
        <f>BB7</f>
        <v>14831.759018404908</v>
      </c>
      <c r="I34">
        <f>SUM($H$10:H34)</f>
        <v>226338663.06852752</v>
      </c>
      <c r="K34" s="9"/>
    </row>
    <row r="35" spans="2:11" x14ac:dyDescent="0.2">
      <c r="B35" s="15"/>
      <c r="C35" s="1" t="s">
        <v>17</v>
      </c>
      <c r="D35">
        <f>H35*14000/1000000000</f>
        <v>0.2600121819631902</v>
      </c>
      <c r="E35">
        <f t="shared" si="1"/>
        <v>3169.0012951413487</v>
      </c>
      <c r="H35">
        <f>BD7</f>
        <v>18572.298711656444</v>
      </c>
      <c r="I35">
        <f>SUM($H$10:H35)</f>
        <v>226357235.36723918</v>
      </c>
      <c r="K35" s="8"/>
    </row>
    <row r="36" spans="2:11" x14ac:dyDescent="0.2">
      <c r="B36" s="15"/>
      <c r="C36" s="1" t="s">
        <v>18</v>
      </c>
      <c r="D36">
        <f t="shared" si="0"/>
        <v>3.665492819591003</v>
      </c>
      <c r="E36">
        <f t="shared" si="0"/>
        <v>3172.6667879609395</v>
      </c>
      <c r="H36">
        <f>BF7</f>
        <v>261820.91568507164</v>
      </c>
      <c r="I36">
        <f>SUM($H$10:H36)</f>
        <v>226619056.28292423</v>
      </c>
      <c r="K36" s="9"/>
    </row>
    <row r="37" spans="2:11" x14ac:dyDescent="0.2">
      <c r="B37" s="15"/>
      <c r="C37" s="1" t="s">
        <v>19</v>
      </c>
      <c r="D37">
        <f t="shared" si="0"/>
        <v>9.0104199323926419</v>
      </c>
      <c r="E37">
        <f t="shared" si="0"/>
        <v>3181.6772078933323</v>
      </c>
      <c r="H37">
        <f>BH7</f>
        <v>643601.42374233145</v>
      </c>
      <c r="I37">
        <f>SUM($H$10:H37)</f>
        <v>227262657.70666656</v>
      </c>
      <c r="K37" s="8"/>
    </row>
    <row r="38" spans="2:11" x14ac:dyDescent="0.2">
      <c r="B38" s="15"/>
      <c r="C38" s="1" t="s">
        <v>20</v>
      </c>
      <c r="D38">
        <f t="shared" si="0"/>
        <v>63.992810466666683</v>
      </c>
      <c r="E38">
        <f t="shared" si="0"/>
        <v>3245.6700183599987</v>
      </c>
      <c r="H38">
        <f>BJ7</f>
        <v>4570915.0333333341</v>
      </c>
      <c r="I38">
        <f>SUM($H$10:H38)</f>
        <v>231833572.73999989</v>
      </c>
      <c r="K38" s="9"/>
    </row>
    <row r="39" spans="2:11" x14ac:dyDescent="0.2">
      <c r="B39" s="15">
        <v>2019</v>
      </c>
      <c r="C39" s="1" t="s">
        <v>26</v>
      </c>
      <c r="D39">
        <f t="shared" si="0"/>
        <v>106.07275281555557</v>
      </c>
      <c r="E39">
        <f t="shared" si="0"/>
        <v>3351.742771175554</v>
      </c>
      <c r="H39">
        <f>BN7</f>
        <v>7576625.2011111118</v>
      </c>
      <c r="I39">
        <f>SUM($H$10:H39)</f>
        <v>239410197.941111</v>
      </c>
    </row>
    <row r="40" spans="2:11" x14ac:dyDescent="0.2">
      <c r="B40" s="15"/>
      <c r="C40" s="1" t="s">
        <v>10</v>
      </c>
      <c r="D40">
        <f t="shared" si="0"/>
        <v>0.22801488888888891</v>
      </c>
      <c r="E40">
        <f t="shared" si="0"/>
        <v>3351.970786064443</v>
      </c>
      <c r="H40">
        <f>BP7</f>
        <v>16286.777777777779</v>
      </c>
      <c r="I40">
        <f>SUM($H$10:H40)</f>
        <v>239426484.71888879</v>
      </c>
    </row>
    <row r="41" spans="2:11" x14ac:dyDescent="0.2">
      <c r="B41" s="15"/>
      <c r="C41" s="1" t="s">
        <v>11</v>
      </c>
      <c r="D41">
        <f t="shared" si="0"/>
        <v>0.78820015555555556</v>
      </c>
      <c r="E41">
        <f t="shared" si="0"/>
        <v>3352.7589862199984</v>
      </c>
      <c r="H41">
        <f>BR7</f>
        <v>56300.011111111111</v>
      </c>
      <c r="I41">
        <f>SUM($H$10:H41)</f>
        <v>239482784.7299999</v>
      </c>
    </row>
    <row r="42" spans="2:11" x14ac:dyDescent="0.2">
      <c r="B42" s="15"/>
      <c r="C42" s="1" t="s">
        <v>12</v>
      </c>
      <c r="D42">
        <f t="shared" si="0"/>
        <v>0.13618416</v>
      </c>
      <c r="E42">
        <f t="shared" si="0"/>
        <v>3352.8951703799985</v>
      </c>
      <c r="H42">
        <f>BT7</f>
        <v>9727.44</v>
      </c>
      <c r="I42">
        <f>SUM($H$10:H42)</f>
        <v>239492512.1699999</v>
      </c>
    </row>
    <row r="43" spans="2:11" x14ac:dyDescent="0.2">
      <c r="B43" s="15"/>
      <c r="C43" s="1" t="s">
        <v>13</v>
      </c>
      <c r="D43">
        <f t="shared" si="0"/>
        <v>0.14239344000000001</v>
      </c>
      <c r="E43">
        <f t="shared" si="0"/>
        <v>3353.0375638199985</v>
      </c>
      <c r="H43">
        <f>BV7</f>
        <v>10170.959999999999</v>
      </c>
      <c r="I43">
        <f>SUM($H$10:H43)</f>
        <v>239502683.12999991</v>
      </c>
    </row>
    <row r="44" spans="2:11" x14ac:dyDescent="0.2">
      <c r="B44" s="15"/>
      <c r="C44" s="1" t="s">
        <v>14</v>
      </c>
      <c r="D44">
        <f t="shared" si="0"/>
        <v>0.1238216</v>
      </c>
      <c r="E44">
        <f t="shared" si="0"/>
        <v>3353.1613854199986</v>
      </c>
      <c r="H44">
        <f>BX7</f>
        <v>8844.4</v>
      </c>
      <c r="I44">
        <f>SUM($H$10:H44)</f>
        <v>239511527.52999991</v>
      </c>
    </row>
    <row r="45" spans="2:11" x14ac:dyDescent="0.2">
      <c r="B45" s="15"/>
      <c r="C45" s="1" t="s">
        <v>15</v>
      </c>
      <c r="D45">
        <f t="shared" si="0"/>
        <v>0.14192882666666665</v>
      </c>
      <c r="E45">
        <f t="shared" si="0"/>
        <v>3353.3033142466656</v>
      </c>
      <c r="H45">
        <f>BZ7</f>
        <v>10137.773333333333</v>
      </c>
      <c r="I45">
        <f>SUM($H$10:H45)</f>
        <v>239521665.30333325</v>
      </c>
    </row>
    <row r="46" spans="2:11" x14ac:dyDescent="0.2">
      <c r="B46" s="15"/>
      <c r="C46" s="1" t="s">
        <v>16</v>
      </c>
      <c r="D46">
        <f t="shared" si="0"/>
        <v>9.7858133333333333E-2</v>
      </c>
      <c r="E46">
        <f t="shared" si="0"/>
        <v>3353.401172379999</v>
      </c>
      <c r="H46">
        <f>CB7</f>
        <v>6989.8666666666668</v>
      </c>
      <c r="I46">
        <f>SUM($H$10:H46)</f>
        <v>239528655.16999993</v>
      </c>
    </row>
    <row r="47" spans="2:11" x14ac:dyDescent="0.2">
      <c r="B47" s="15"/>
      <c r="C47" s="1" t="s">
        <v>17</v>
      </c>
    </row>
    <row r="48" spans="2:11" x14ac:dyDescent="0.2">
      <c r="B48" s="15"/>
      <c r="C48" s="1" t="s">
        <v>18</v>
      </c>
    </row>
    <row r="49" spans="2:3" x14ac:dyDescent="0.2">
      <c r="B49" s="15"/>
      <c r="C49" s="1" t="s">
        <v>19</v>
      </c>
    </row>
    <row r="50" spans="2:3" x14ac:dyDescent="0.2">
      <c r="B50" s="15"/>
      <c r="C50" s="1" t="s">
        <v>20</v>
      </c>
    </row>
  </sheetData>
  <mergeCells count="4">
    <mergeCell ref="B10:B14"/>
    <mergeCell ref="B15:B26"/>
    <mergeCell ref="B27:B38"/>
    <mergeCell ref="B39:B5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G50"/>
  <sheetViews>
    <sheetView topLeftCell="A3" workbookViewId="0">
      <selection activeCell="E10" sqref="E10:E23"/>
    </sheetView>
  </sheetViews>
  <sheetFormatPr defaultRowHeight="12.75" x14ac:dyDescent="0.2"/>
  <cols>
    <col min="9" max="9" width="12" bestFit="1" customWidth="1"/>
    <col min="11" max="11" width="12" bestFit="1" customWidth="1"/>
    <col min="15" max="15" width="14.140625" bestFit="1" customWidth="1"/>
    <col min="17" max="17" width="14.140625" bestFit="1" customWidth="1"/>
    <col min="23" max="23" width="14.140625" bestFit="1" customWidth="1"/>
    <col min="27" max="27" width="14.140625" bestFit="1" customWidth="1"/>
    <col min="41" max="41" width="14.140625" bestFit="1" customWidth="1"/>
    <col min="42" max="42" width="12" bestFit="1" customWidth="1"/>
    <col min="81" max="81" width="14.140625" bestFit="1" customWidth="1"/>
  </cols>
  <sheetData>
    <row r="3" spans="1:59" x14ac:dyDescent="0.2">
      <c r="A3" s="1"/>
      <c r="B3" s="1" t="s">
        <v>0</v>
      </c>
      <c r="C3" s="3" t="s">
        <v>8</v>
      </c>
      <c r="D3" s="3" t="s">
        <v>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4"/>
    </row>
    <row r="4" spans="1:59" x14ac:dyDescent="0.2">
      <c r="A4" s="5"/>
      <c r="B4" s="1" t="s">
        <v>4</v>
      </c>
      <c r="C4" s="3"/>
      <c r="D4" s="3"/>
      <c r="E4" s="3"/>
      <c r="F4" s="3"/>
      <c r="G4" s="3"/>
      <c r="H4" s="3"/>
      <c r="I4" s="3"/>
      <c r="J4" s="3"/>
      <c r="K4" s="3"/>
      <c r="L4" s="1" t="s">
        <v>9</v>
      </c>
      <c r="M4" s="1" t="s">
        <v>21</v>
      </c>
      <c r="N4" s="1" t="s">
        <v>5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1" t="s">
        <v>24</v>
      </c>
      <c r="AM4" s="1" t="s">
        <v>25</v>
      </c>
      <c r="AN4" s="1" t="s">
        <v>6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1" t="s">
        <v>27</v>
      </c>
      <c r="BE4" s="1" t="s">
        <v>28</v>
      </c>
      <c r="BF4" s="1" t="s">
        <v>7</v>
      </c>
      <c r="BG4" s="11" t="s">
        <v>22</v>
      </c>
    </row>
    <row r="5" spans="1:59" x14ac:dyDescent="0.2">
      <c r="A5" s="5"/>
      <c r="B5" s="1" t="s">
        <v>16</v>
      </c>
      <c r="C5" s="3"/>
      <c r="D5" s="1" t="s">
        <v>17</v>
      </c>
      <c r="E5" s="3"/>
      <c r="F5" s="1" t="s">
        <v>18</v>
      </c>
      <c r="G5" s="3"/>
      <c r="H5" s="1" t="s">
        <v>19</v>
      </c>
      <c r="I5" s="3"/>
      <c r="J5" s="1" t="s">
        <v>20</v>
      </c>
      <c r="K5" s="3"/>
      <c r="L5" s="5"/>
      <c r="M5" s="5"/>
      <c r="N5" s="1" t="s">
        <v>26</v>
      </c>
      <c r="O5" s="3"/>
      <c r="P5" s="1" t="s">
        <v>10</v>
      </c>
      <c r="Q5" s="3"/>
      <c r="R5" s="1" t="s">
        <v>11</v>
      </c>
      <c r="S5" s="3"/>
      <c r="T5" s="1" t="s">
        <v>12</v>
      </c>
      <c r="U5" s="3"/>
      <c r="V5" s="1" t="s">
        <v>13</v>
      </c>
      <c r="W5" s="3"/>
      <c r="X5" s="1" t="s">
        <v>14</v>
      </c>
      <c r="Y5" s="3"/>
      <c r="Z5" s="1" t="s">
        <v>15</v>
      </c>
      <c r="AA5" s="3"/>
      <c r="AB5" s="1" t="s">
        <v>16</v>
      </c>
      <c r="AC5" s="3"/>
      <c r="AD5" s="1" t="s">
        <v>17</v>
      </c>
      <c r="AE5" s="3"/>
      <c r="AF5" s="1" t="s">
        <v>18</v>
      </c>
      <c r="AG5" s="3"/>
      <c r="AH5" s="1" t="s">
        <v>19</v>
      </c>
      <c r="AI5" s="3"/>
      <c r="AJ5" s="1" t="s">
        <v>20</v>
      </c>
      <c r="AK5" s="3"/>
      <c r="AL5" s="5"/>
      <c r="AM5" s="5"/>
      <c r="AN5" s="1" t="s">
        <v>26</v>
      </c>
      <c r="AO5" s="3"/>
      <c r="AP5" s="1" t="s">
        <v>10</v>
      </c>
      <c r="AQ5" s="3"/>
      <c r="AR5" s="1" t="s">
        <v>11</v>
      </c>
      <c r="AS5" s="3"/>
      <c r="AT5" s="1" t="s">
        <v>12</v>
      </c>
      <c r="AU5" s="3"/>
      <c r="AV5" s="1" t="s">
        <v>13</v>
      </c>
      <c r="AW5" s="3"/>
      <c r="AX5" s="1" t="s">
        <v>14</v>
      </c>
      <c r="AY5" s="3"/>
      <c r="AZ5" s="1" t="s">
        <v>15</v>
      </c>
      <c r="BA5" s="3"/>
      <c r="BB5" s="1" t="s">
        <v>16</v>
      </c>
      <c r="BC5" s="3"/>
      <c r="BD5" s="5"/>
      <c r="BE5" s="5"/>
      <c r="BF5" s="5"/>
      <c r="BG5" s="12"/>
    </row>
    <row r="6" spans="1:59" x14ac:dyDescent="0.2">
      <c r="A6" s="5"/>
      <c r="B6" s="1" t="s">
        <v>2</v>
      </c>
      <c r="C6" s="6" t="s">
        <v>23</v>
      </c>
      <c r="D6" s="1" t="s">
        <v>2</v>
      </c>
      <c r="E6" s="6" t="s">
        <v>23</v>
      </c>
      <c r="F6" s="1" t="s">
        <v>2</v>
      </c>
      <c r="G6" s="6" t="s">
        <v>23</v>
      </c>
      <c r="H6" s="1" t="s">
        <v>2</v>
      </c>
      <c r="I6" s="6" t="s">
        <v>23</v>
      </c>
      <c r="J6" s="1" t="s">
        <v>2</v>
      </c>
      <c r="K6" s="6" t="s">
        <v>23</v>
      </c>
      <c r="L6" s="5"/>
      <c r="M6" s="5"/>
      <c r="N6" s="1" t="s">
        <v>2</v>
      </c>
      <c r="O6" s="6" t="s">
        <v>23</v>
      </c>
      <c r="P6" s="1" t="s">
        <v>2</v>
      </c>
      <c r="Q6" s="6" t="s">
        <v>23</v>
      </c>
      <c r="R6" s="1" t="s">
        <v>2</v>
      </c>
      <c r="S6" s="6" t="s">
        <v>23</v>
      </c>
      <c r="T6" s="1" t="s">
        <v>2</v>
      </c>
      <c r="U6" s="6" t="s">
        <v>23</v>
      </c>
      <c r="V6" s="1" t="s">
        <v>2</v>
      </c>
      <c r="W6" s="6" t="s">
        <v>23</v>
      </c>
      <c r="X6" s="1" t="s">
        <v>2</v>
      </c>
      <c r="Y6" s="6" t="s">
        <v>23</v>
      </c>
      <c r="Z6" s="1" t="s">
        <v>2</v>
      </c>
      <c r="AA6" s="6" t="s">
        <v>23</v>
      </c>
      <c r="AB6" s="1" t="s">
        <v>2</v>
      </c>
      <c r="AC6" s="6" t="s">
        <v>23</v>
      </c>
      <c r="AD6" s="1" t="s">
        <v>2</v>
      </c>
      <c r="AE6" s="6" t="s">
        <v>23</v>
      </c>
      <c r="AF6" s="1" t="s">
        <v>2</v>
      </c>
      <c r="AG6" s="6" t="s">
        <v>23</v>
      </c>
      <c r="AH6" s="1" t="s">
        <v>2</v>
      </c>
      <c r="AI6" s="6" t="s">
        <v>23</v>
      </c>
      <c r="AJ6" s="1" t="s">
        <v>2</v>
      </c>
      <c r="AK6" s="6" t="s">
        <v>23</v>
      </c>
      <c r="AL6" s="5"/>
      <c r="AM6" s="5"/>
      <c r="AN6" s="1" t="s">
        <v>2</v>
      </c>
      <c r="AO6" s="6" t="s">
        <v>23</v>
      </c>
      <c r="AP6" s="1" t="s">
        <v>2</v>
      </c>
      <c r="AQ6" s="6" t="s">
        <v>23</v>
      </c>
      <c r="AR6" s="1" t="s">
        <v>2</v>
      </c>
      <c r="AS6" s="6" t="s">
        <v>23</v>
      </c>
      <c r="AT6" s="1" t="s">
        <v>2</v>
      </c>
      <c r="AU6" s="6" t="s">
        <v>23</v>
      </c>
      <c r="AV6" s="1" t="s">
        <v>2</v>
      </c>
      <c r="AW6" s="6" t="s">
        <v>23</v>
      </c>
      <c r="AX6" s="1" t="s">
        <v>2</v>
      </c>
      <c r="AY6" s="6" t="s">
        <v>23</v>
      </c>
      <c r="AZ6" s="1" t="s">
        <v>2</v>
      </c>
      <c r="BA6" s="6" t="s">
        <v>23</v>
      </c>
      <c r="BB6" s="1" t="s">
        <v>2</v>
      </c>
      <c r="BC6" s="6" t="s">
        <v>23</v>
      </c>
      <c r="BD6" s="5"/>
      <c r="BE6" s="5"/>
      <c r="BF6" s="5"/>
      <c r="BG6" s="12"/>
    </row>
    <row r="7" spans="1:59" x14ac:dyDescent="0.2">
      <c r="A7" s="7" t="s">
        <v>3</v>
      </c>
      <c r="B7" s="8">
        <v>13031.92</v>
      </c>
      <c r="C7" s="9">
        <v>13031.92</v>
      </c>
      <c r="D7" s="8">
        <v>84763656.880000025</v>
      </c>
      <c r="E7" s="9">
        <v>84776688.800000027</v>
      </c>
      <c r="F7" s="8">
        <v>56518942.847777784</v>
      </c>
      <c r="G7" s="9">
        <v>141295631.64777783</v>
      </c>
      <c r="H7" s="8">
        <v>23590.542222222226</v>
      </c>
      <c r="I7" s="9">
        <v>141319222.19000003</v>
      </c>
      <c r="J7" s="8">
        <v>23906.010987654325</v>
      </c>
      <c r="K7" s="9">
        <v>141343128.2009877</v>
      </c>
      <c r="L7" s="8">
        <v>141343128.20098767</v>
      </c>
      <c r="M7" s="8">
        <v>141343128.2009877</v>
      </c>
      <c r="N7" s="8">
        <v>23219.903209876546</v>
      </c>
      <c r="O7" s="9">
        <v>141366348.10419756</v>
      </c>
      <c r="P7" s="8">
        <v>21111.093827160494</v>
      </c>
      <c r="Q7" s="9">
        <v>141387459.19802472</v>
      </c>
      <c r="R7" s="8">
        <v>24277.30790123457</v>
      </c>
      <c r="S7" s="9">
        <v>141411736.50592595</v>
      </c>
      <c r="T7" s="8">
        <v>21111.093827160494</v>
      </c>
      <c r="U7" s="9">
        <v>141432847.59975311</v>
      </c>
      <c r="V7" s="8">
        <v>24277.30790123457</v>
      </c>
      <c r="W7" s="9">
        <v>141457124.90765435</v>
      </c>
      <c r="X7" s="8">
        <v>23219.903209876546</v>
      </c>
      <c r="Y7" s="9">
        <v>141480344.81086424</v>
      </c>
      <c r="Z7" s="8">
        <v>107675.99913580247</v>
      </c>
      <c r="AA7" s="9">
        <v>141588020.81000003</v>
      </c>
      <c r="AB7" s="8">
        <v>7120000.6166666672</v>
      </c>
      <c r="AC7" s="9">
        <v>148708021.42666671</v>
      </c>
      <c r="AD7" s="8">
        <v>45148.353333333333</v>
      </c>
      <c r="AE7" s="9">
        <v>148753169.78000003</v>
      </c>
      <c r="AF7" s="8">
        <v>0</v>
      </c>
      <c r="AG7" s="9">
        <v>7490557.4699999997</v>
      </c>
      <c r="AH7" s="8">
        <v>0</v>
      </c>
      <c r="AI7" s="9">
        <v>7490534.4699999997</v>
      </c>
      <c r="AJ7" s="8">
        <v>0</v>
      </c>
      <c r="AK7" s="9">
        <v>7490517.4699999997</v>
      </c>
      <c r="AL7" s="8">
        <v>7410041.5790123465</v>
      </c>
      <c r="AM7" s="8">
        <v>148753169.78000003</v>
      </c>
      <c r="AN7" s="8">
        <v>0</v>
      </c>
      <c r="AO7" s="9">
        <v>7490517.4699999997</v>
      </c>
      <c r="AP7" s="8">
        <v>0</v>
      </c>
      <c r="AQ7" s="9">
        <v>7490517.4699999997</v>
      </c>
      <c r="AR7" s="8">
        <v>0</v>
      </c>
      <c r="AS7" s="9">
        <v>7490517.4699999997</v>
      </c>
      <c r="AT7" s="8">
        <v>0</v>
      </c>
      <c r="AU7" s="9">
        <v>7490517.4699999997</v>
      </c>
      <c r="AV7" s="8">
        <v>0</v>
      </c>
      <c r="AW7" s="9">
        <v>7017038.1300000008</v>
      </c>
      <c r="AX7" s="8">
        <v>0</v>
      </c>
      <c r="AY7" s="9">
        <v>6970094.5500000007</v>
      </c>
      <c r="AZ7" s="8">
        <v>0</v>
      </c>
      <c r="BA7" s="9">
        <v>275677.48</v>
      </c>
      <c r="BB7" s="8">
        <v>0</v>
      </c>
      <c r="BC7" s="9">
        <v>220742.04</v>
      </c>
      <c r="BD7" s="8">
        <v>0</v>
      </c>
      <c r="BE7" s="8">
        <v>7490517.4699999997</v>
      </c>
      <c r="BF7" s="8">
        <v>148753169.77999997</v>
      </c>
      <c r="BG7" s="13">
        <v>148753169.78000003</v>
      </c>
    </row>
    <row r="9" spans="1:59" x14ac:dyDescent="0.2">
      <c r="D9" t="s">
        <v>2</v>
      </c>
      <c r="E9" t="s">
        <v>29</v>
      </c>
    </row>
    <row r="10" spans="1:59" x14ac:dyDescent="0.2">
      <c r="B10" s="15">
        <v>2016</v>
      </c>
      <c r="C10" s="1" t="s">
        <v>16</v>
      </c>
      <c r="D10">
        <f>H10*14000/1000000000</f>
        <v>0.18244688000000001</v>
      </c>
      <c r="E10">
        <f>I10*14000/1000000000</f>
        <v>0.18244688000000001</v>
      </c>
      <c r="H10">
        <f>B7</f>
        <v>13031.92</v>
      </c>
      <c r="I10">
        <f>SUM($H$10:H10)</f>
        <v>13031.92</v>
      </c>
    </row>
    <row r="11" spans="1:59" x14ac:dyDescent="0.2">
      <c r="B11" s="15"/>
      <c r="C11" s="1" t="s">
        <v>17</v>
      </c>
      <c r="D11">
        <f t="shared" ref="D11:E23" si="0">H11*14000/1000000000</f>
        <v>1186.6911963200002</v>
      </c>
      <c r="E11">
        <f t="shared" si="0"/>
        <v>1186.8736432000005</v>
      </c>
      <c r="H11">
        <f>D7</f>
        <v>84763656.880000025</v>
      </c>
      <c r="I11">
        <f>SUM($H$10:H11)</f>
        <v>84776688.800000027</v>
      </c>
    </row>
    <row r="12" spans="1:59" x14ac:dyDescent="0.2">
      <c r="B12" s="15"/>
      <c r="C12" s="1" t="s">
        <v>18</v>
      </c>
      <c r="D12">
        <f t="shared" si="0"/>
        <v>791.26519986888889</v>
      </c>
      <c r="E12">
        <f t="shared" si="0"/>
        <v>1978.1388430688892</v>
      </c>
      <c r="H12">
        <f>F7</f>
        <v>56518942.847777784</v>
      </c>
      <c r="I12">
        <f>SUM($H$10:H12)</f>
        <v>141295631.6477778</v>
      </c>
    </row>
    <row r="13" spans="1:59" x14ac:dyDescent="0.2">
      <c r="B13" s="15"/>
      <c r="C13" s="1" t="s">
        <v>19</v>
      </c>
      <c r="D13">
        <f t="shared" si="0"/>
        <v>0.33026759111111115</v>
      </c>
      <c r="E13">
        <f t="shared" si="0"/>
        <v>1978.4691106600005</v>
      </c>
      <c r="H13">
        <f>H7</f>
        <v>23590.542222222226</v>
      </c>
      <c r="I13">
        <f>SUM($H$10:H13)</f>
        <v>141319222.19000003</v>
      </c>
    </row>
    <row r="14" spans="1:59" x14ac:dyDescent="0.2">
      <c r="B14" s="15"/>
      <c r="C14" s="1" t="s">
        <v>20</v>
      </c>
      <c r="D14">
        <f t="shared" si="0"/>
        <v>0.33468415382716055</v>
      </c>
      <c r="E14">
        <f t="shared" si="0"/>
        <v>1978.8037948138276</v>
      </c>
      <c r="H14">
        <f>J7</f>
        <v>23906.010987654325</v>
      </c>
      <c r="I14">
        <f>SUM($H$10:H14)</f>
        <v>141343128.2009877</v>
      </c>
      <c r="K14" s="8"/>
      <c r="L14" s="9"/>
      <c r="M14" s="8"/>
      <c r="N14" s="9"/>
      <c r="O14" s="8"/>
      <c r="P14" s="9"/>
      <c r="Q14" s="8"/>
      <c r="R14" s="9"/>
      <c r="S14" s="8"/>
      <c r="T14" s="9"/>
      <c r="U14" s="8"/>
      <c r="V14" s="9"/>
      <c r="W14" s="8"/>
      <c r="X14" s="9"/>
      <c r="Y14" s="8"/>
      <c r="Z14" s="9"/>
      <c r="AA14" s="8"/>
      <c r="AB14" s="9"/>
      <c r="AC14" s="8"/>
      <c r="AD14" s="9"/>
      <c r="AE14" s="8"/>
      <c r="AF14" s="9"/>
      <c r="AG14" s="8"/>
      <c r="AH14" s="9"/>
    </row>
    <row r="15" spans="1:59" x14ac:dyDescent="0.2">
      <c r="B15" s="15">
        <v>2017</v>
      </c>
      <c r="C15" s="1" t="s">
        <v>26</v>
      </c>
      <c r="D15">
        <f t="shared" si="0"/>
        <v>0.32507864493827165</v>
      </c>
      <c r="E15">
        <f t="shared" si="0"/>
        <v>1979.1288734587658</v>
      </c>
      <c r="H15">
        <f>N7</f>
        <v>23219.903209876546</v>
      </c>
      <c r="I15">
        <f>SUM($H$10:H15)</f>
        <v>141366348.10419756</v>
      </c>
      <c r="K15" s="8"/>
    </row>
    <row r="16" spans="1:59" x14ac:dyDescent="0.2">
      <c r="B16" s="15"/>
      <c r="C16" s="1" t="s">
        <v>10</v>
      </c>
      <c r="D16">
        <f t="shared" si="0"/>
        <v>0.29555531358024695</v>
      </c>
      <c r="E16">
        <f t="shared" si="0"/>
        <v>1979.4244287723461</v>
      </c>
      <c r="H16">
        <f>P7</f>
        <v>21111.093827160494</v>
      </c>
      <c r="I16">
        <f>SUM($H$10:H16)</f>
        <v>141387459.19802472</v>
      </c>
      <c r="K16" s="9"/>
    </row>
    <row r="17" spans="2:11" x14ac:dyDescent="0.2">
      <c r="B17" s="15"/>
      <c r="C17" s="1" t="s">
        <v>11</v>
      </c>
      <c r="D17">
        <f t="shared" si="0"/>
        <v>0.33988231061728402</v>
      </c>
      <c r="E17">
        <f t="shared" si="0"/>
        <v>1979.7643110829633</v>
      </c>
      <c r="H17">
        <f>R7</f>
        <v>24277.30790123457</v>
      </c>
      <c r="I17">
        <f>SUM($H$10:H17)</f>
        <v>141411736.50592595</v>
      </c>
      <c r="K17" s="8"/>
    </row>
    <row r="18" spans="2:11" x14ac:dyDescent="0.2">
      <c r="B18" s="15"/>
      <c r="C18" s="1" t="s">
        <v>12</v>
      </c>
      <c r="D18">
        <f t="shared" si="0"/>
        <v>0.29555531358024695</v>
      </c>
      <c r="E18">
        <f t="shared" si="0"/>
        <v>1980.0598663965434</v>
      </c>
      <c r="H18">
        <f>T7</f>
        <v>21111.093827160494</v>
      </c>
      <c r="I18">
        <f>SUM($H$10:H18)</f>
        <v>141432847.59975311</v>
      </c>
      <c r="K18" s="9"/>
    </row>
    <row r="19" spans="2:11" x14ac:dyDescent="0.2">
      <c r="B19" s="15"/>
      <c r="C19" s="1" t="s">
        <v>13</v>
      </c>
      <c r="D19">
        <f t="shared" si="0"/>
        <v>0.33988231061728402</v>
      </c>
      <c r="E19">
        <f t="shared" si="0"/>
        <v>1980.3997487071608</v>
      </c>
      <c r="H19">
        <f>V7</f>
        <v>24277.30790123457</v>
      </c>
      <c r="I19">
        <f>SUM($H$10:H19)</f>
        <v>141457124.90765435</v>
      </c>
      <c r="K19" s="8"/>
    </row>
    <row r="20" spans="2:11" x14ac:dyDescent="0.2">
      <c r="B20" s="15"/>
      <c r="C20" s="1" t="s">
        <v>14</v>
      </c>
      <c r="D20">
        <f t="shared" si="0"/>
        <v>0.32507864493827165</v>
      </c>
      <c r="E20">
        <f t="shared" si="0"/>
        <v>1980.7248273520988</v>
      </c>
      <c r="H20">
        <f>X7</f>
        <v>23219.903209876546</v>
      </c>
      <c r="I20">
        <f>SUM($H$10:H20)</f>
        <v>141480344.81086421</v>
      </c>
      <c r="K20" s="9"/>
    </row>
    <row r="21" spans="2:11" x14ac:dyDescent="0.2">
      <c r="B21" s="15"/>
      <c r="C21" s="1" t="s">
        <v>15</v>
      </c>
      <c r="D21">
        <f t="shared" si="0"/>
        <v>1.5074639879012346</v>
      </c>
      <c r="E21">
        <f t="shared" si="0"/>
        <v>1982.2322913400001</v>
      </c>
      <c r="H21">
        <f>Z7</f>
        <v>107675.99913580247</v>
      </c>
      <c r="I21">
        <f>SUM($H$10:H21)</f>
        <v>141588020.81</v>
      </c>
      <c r="K21" s="8"/>
    </row>
    <row r="22" spans="2:11" x14ac:dyDescent="0.2">
      <c r="B22" s="15"/>
      <c r="C22" s="1" t="s">
        <v>16</v>
      </c>
      <c r="D22">
        <f t="shared" si="0"/>
        <v>99.680008633333344</v>
      </c>
      <c r="E22">
        <f t="shared" si="0"/>
        <v>2081.9122999733336</v>
      </c>
      <c r="H22">
        <f>AB7</f>
        <v>7120000.6166666672</v>
      </c>
      <c r="I22">
        <f>SUM($H$10:H22)</f>
        <v>148708021.42666668</v>
      </c>
      <c r="K22" s="9"/>
    </row>
    <row r="23" spans="2:11" x14ac:dyDescent="0.2">
      <c r="B23" s="15"/>
      <c r="C23" s="1" t="s">
        <v>17</v>
      </c>
      <c r="D23">
        <f t="shared" si="0"/>
        <v>0.63207694666666658</v>
      </c>
      <c r="E23">
        <f t="shared" si="0"/>
        <v>2082.5443769200001</v>
      </c>
      <c r="H23">
        <f>AD7</f>
        <v>45148.353333333333</v>
      </c>
      <c r="I23">
        <f>SUM($H$10:H23)</f>
        <v>148753169.78</v>
      </c>
      <c r="K23" s="8"/>
    </row>
    <row r="24" spans="2:11" x14ac:dyDescent="0.2">
      <c r="B24" s="15"/>
      <c r="C24" s="1" t="s">
        <v>18</v>
      </c>
      <c r="K24" s="9"/>
    </row>
    <row r="25" spans="2:11" x14ac:dyDescent="0.2">
      <c r="B25" s="15"/>
      <c r="C25" s="1" t="s">
        <v>19</v>
      </c>
      <c r="K25" s="8"/>
    </row>
    <row r="26" spans="2:11" x14ac:dyDescent="0.2">
      <c r="B26" s="15"/>
      <c r="C26" s="1" t="s">
        <v>20</v>
      </c>
      <c r="K26" s="9"/>
    </row>
    <row r="27" spans="2:11" x14ac:dyDescent="0.2">
      <c r="B27" s="15">
        <v>2018</v>
      </c>
      <c r="C27" s="1" t="s">
        <v>26</v>
      </c>
      <c r="K27" s="8"/>
    </row>
    <row r="28" spans="2:11" x14ac:dyDescent="0.2">
      <c r="B28" s="15"/>
      <c r="C28" s="1" t="s">
        <v>10</v>
      </c>
      <c r="K28" s="9"/>
    </row>
    <row r="29" spans="2:11" x14ac:dyDescent="0.2">
      <c r="B29" s="15"/>
      <c r="C29" s="1" t="s">
        <v>11</v>
      </c>
      <c r="K29" s="8"/>
    </row>
    <row r="30" spans="2:11" x14ac:dyDescent="0.2">
      <c r="B30" s="15"/>
      <c r="C30" s="1" t="s">
        <v>12</v>
      </c>
      <c r="K30" s="9"/>
    </row>
    <row r="31" spans="2:11" x14ac:dyDescent="0.2">
      <c r="B31" s="15"/>
      <c r="C31" s="1" t="s">
        <v>13</v>
      </c>
      <c r="K31" s="8"/>
    </row>
    <row r="32" spans="2:11" x14ac:dyDescent="0.2">
      <c r="B32" s="15"/>
      <c r="C32" s="1" t="s">
        <v>14</v>
      </c>
      <c r="K32" s="9"/>
    </row>
    <row r="33" spans="2:11" x14ac:dyDescent="0.2">
      <c r="B33" s="15"/>
      <c r="C33" s="1" t="s">
        <v>15</v>
      </c>
      <c r="K33" s="8"/>
    </row>
    <row r="34" spans="2:11" x14ac:dyDescent="0.2">
      <c r="B34" s="15"/>
      <c r="C34" s="1" t="s">
        <v>16</v>
      </c>
      <c r="K34" s="9"/>
    </row>
    <row r="35" spans="2:11" x14ac:dyDescent="0.2">
      <c r="B35" s="15"/>
      <c r="C35" s="1" t="s">
        <v>17</v>
      </c>
      <c r="K35" s="8"/>
    </row>
    <row r="36" spans="2:11" x14ac:dyDescent="0.2">
      <c r="B36" s="15"/>
      <c r="C36" s="1" t="s">
        <v>18</v>
      </c>
      <c r="K36" s="9"/>
    </row>
    <row r="37" spans="2:11" x14ac:dyDescent="0.2">
      <c r="B37" s="15"/>
      <c r="C37" s="1" t="s">
        <v>19</v>
      </c>
      <c r="K37" s="8"/>
    </row>
    <row r="38" spans="2:11" x14ac:dyDescent="0.2">
      <c r="B38" s="15"/>
      <c r="C38" s="1" t="s">
        <v>20</v>
      </c>
      <c r="K38" s="9"/>
    </row>
    <row r="39" spans="2:11" x14ac:dyDescent="0.2">
      <c r="B39" s="15">
        <v>2019</v>
      </c>
      <c r="C39" s="1" t="s">
        <v>26</v>
      </c>
    </row>
    <row r="40" spans="2:11" x14ac:dyDescent="0.2">
      <c r="B40" s="15"/>
      <c r="C40" s="1" t="s">
        <v>10</v>
      </c>
    </row>
    <row r="41" spans="2:11" x14ac:dyDescent="0.2">
      <c r="B41" s="15"/>
      <c r="C41" s="1" t="s">
        <v>11</v>
      </c>
    </row>
    <row r="42" spans="2:11" x14ac:dyDescent="0.2">
      <c r="B42" s="15"/>
      <c r="C42" s="1" t="s">
        <v>12</v>
      </c>
    </row>
    <row r="43" spans="2:11" x14ac:dyDescent="0.2">
      <c r="B43" s="15"/>
      <c r="C43" s="1" t="s">
        <v>13</v>
      </c>
    </row>
    <row r="44" spans="2:11" x14ac:dyDescent="0.2">
      <c r="B44" s="15"/>
      <c r="C44" s="1" t="s">
        <v>14</v>
      </c>
    </row>
    <row r="45" spans="2:11" x14ac:dyDescent="0.2">
      <c r="B45" s="15"/>
      <c r="C45" s="1" t="s">
        <v>15</v>
      </c>
    </row>
    <row r="46" spans="2:11" x14ac:dyDescent="0.2">
      <c r="B46" s="15"/>
      <c r="C46" s="1" t="s">
        <v>16</v>
      </c>
    </row>
    <row r="47" spans="2:11" x14ac:dyDescent="0.2">
      <c r="B47" s="15"/>
      <c r="C47" s="1" t="s">
        <v>17</v>
      </c>
    </row>
    <row r="48" spans="2:11" x14ac:dyDescent="0.2">
      <c r="B48" s="15"/>
      <c r="C48" s="1" t="s">
        <v>18</v>
      </c>
    </row>
    <row r="49" spans="2:3" x14ac:dyDescent="0.2">
      <c r="B49" s="15"/>
      <c r="C49" s="1" t="s">
        <v>19</v>
      </c>
    </row>
    <row r="50" spans="2:3" x14ac:dyDescent="0.2">
      <c r="B50" s="15"/>
      <c r="C50" s="1" t="s">
        <v>20</v>
      </c>
    </row>
  </sheetData>
  <mergeCells count="4">
    <mergeCell ref="B10:B14"/>
    <mergeCell ref="B15:B26"/>
    <mergeCell ref="B27:B38"/>
    <mergeCell ref="B39:B5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4"/>
  <sheetViews>
    <sheetView topLeftCell="B2" zoomScaleNormal="100" workbookViewId="0">
      <selection activeCell="U11" sqref="U11"/>
    </sheetView>
  </sheetViews>
  <sheetFormatPr defaultRowHeight="12.75" x14ac:dyDescent="0.2"/>
  <sheetData>
    <row r="2" spans="2:6" x14ac:dyDescent="0.2">
      <c r="D2" s="17" t="s">
        <v>29</v>
      </c>
      <c r="E2" s="16"/>
      <c r="F2" s="16"/>
    </row>
    <row r="3" spans="2:6" x14ac:dyDescent="0.2">
      <c r="D3" s="14" t="s">
        <v>33</v>
      </c>
      <c r="E3" s="14" t="s">
        <v>34</v>
      </c>
      <c r="F3" s="14" t="s">
        <v>35</v>
      </c>
    </row>
    <row r="4" spans="2:6" x14ac:dyDescent="0.2">
      <c r="B4" s="18">
        <v>2016</v>
      </c>
      <c r="C4" t="s">
        <v>16</v>
      </c>
      <c r="D4">
        <v>0.18244688000000001</v>
      </c>
      <c r="E4">
        <v>0.13318199999999999</v>
      </c>
      <c r="F4">
        <v>9.261504000000001E-2</v>
      </c>
    </row>
    <row r="5" spans="2:6" x14ac:dyDescent="0.2">
      <c r="B5" s="18"/>
      <c r="C5" t="s">
        <v>17</v>
      </c>
      <c r="D5">
        <v>1186.8736432000005</v>
      </c>
      <c r="E5">
        <v>0.30294740000000003</v>
      </c>
      <c r="F5">
        <v>0.21083440000000001</v>
      </c>
    </row>
    <row r="6" spans="2:6" x14ac:dyDescent="0.2">
      <c r="B6" s="18"/>
      <c r="C6" t="s">
        <v>18</v>
      </c>
      <c r="D6">
        <v>1978.1388430688892</v>
      </c>
      <c r="E6">
        <v>330.35742833333342</v>
      </c>
      <c r="F6">
        <v>0.32398127999999998</v>
      </c>
    </row>
    <row r="7" spans="2:6" x14ac:dyDescent="0.2">
      <c r="B7" s="18"/>
      <c r="C7" t="s">
        <v>19</v>
      </c>
      <c r="D7">
        <v>1978.4691106600005</v>
      </c>
      <c r="E7">
        <v>1780.6670532000016</v>
      </c>
      <c r="F7">
        <v>0.42313264</v>
      </c>
    </row>
    <row r="8" spans="2:6" x14ac:dyDescent="0.2">
      <c r="B8" s="18"/>
      <c r="C8" t="s">
        <v>20</v>
      </c>
      <c r="D8">
        <v>1978.8037948138276</v>
      </c>
      <c r="E8">
        <v>1978.6655927640024</v>
      </c>
      <c r="F8">
        <v>897.38313816666675</v>
      </c>
    </row>
    <row r="9" spans="2:6" x14ac:dyDescent="0.2">
      <c r="B9" s="16">
        <v>2017</v>
      </c>
      <c r="C9" t="s">
        <v>26</v>
      </c>
      <c r="D9">
        <v>1979.1288734587658</v>
      </c>
      <c r="E9">
        <v>1978.9262518760022</v>
      </c>
      <c r="F9">
        <v>2057.69262286</v>
      </c>
    </row>
    <row r="10" spans="2:6" x14ac:dyDescent="0.2">
      <c r="B10" s="16"/>
      <c r="C10" t="s">
        <v>10</v>
      </c>
      <c r="D10">
        <v>1979.4244287723461</v>
      </c>
      <c r="E10">
        <v>1979.1632337960023</v>
      </c>
      <c r="F10">
        <v>3112.5194271266669</v>
      </c>
    </row>
    <row r="11" spans="2:6" x14ac:dyDescent="0.2">
      <c r="B11" s="16"/>
      <c r="C11" t="s">
        <v>11</v>
      </c>
      <c r="D11">
        <v>1979.7643110829633</v>
      </c>
      <c r="E11">
        <v>1979.4357595040021</v>
      </c>
      <c r="F11">
        <v>3165.4113163317652</v>
      </c>
    </row>
    <row r="12" spans="2:6" x14ac:dyDescent="0.2">
      <c r="B12" s="16"/>
      <c r="C12" t="s">
        <v>12</v>
      </c>
      <c r="D12">
        <v>1980.0598663965434</v>
      </c>
      <c r="E12">
        <v>1979.6802413757375</v>
      </c>
      <c r="F12">
        <v>3165.5879660258829</v>
      </c>
    </row>
    <row r="13" spans="2:6" x14ac:dyDescent="0.2">
      <c r="B13" s="16"/>
      <c r="C13" t="s">
        <v>13</v>
      </c>
      <c r="D13">
        <v>1980.3997487071608</v>
      </c>
      <c r="E13">
        <v>1979.9527390979435</v>
      </c>
      <c r="F13">
        <v>3165.7911117741182</v>
      </c>
    </row>
    <row r="14" spans="2:6" x14ac:dyDescent="0.2">
      <c r="B14" s="16"/>
      <c r="C14" t="s">
        <v>14</v>
      </c>
      <c r="D14">
        <v>1980.7248273520988</v>
      </c>
      <c r="E14">
        <v>1980.2134262235318</v>
      </c>
      <c r="F14">
        <v>3165.9854068376476</v>
      </c>
    </row>
    <row r="15" spans="2:6" x14ac:dyDescent="0.2">
      <c r="B15" s="16"/>
      <c r="C15" t="s">
        <v>15</v>
      </c>
      <c r="D15">
        <v>1982.2322913400001</v>
      </c>
      <c r="E15">
        <v>1980.4622467525021</v>
      </c>
      <c r="F15">
        <v>3166.1708792164709</v>
      </c>
    </row>
    <row r="16" spans="2:6" x14ac:dyDescent="0.2">
      <c r="B16" s="16"/>
      <c r="C16" t="s">
        <v>16</v>
      </c>
      <c r="D16">
        <v>2081.9122999733336</v>
      </c>
      <c r="E16">
        <v>1980.7347724747083</v>
      </c>
      <c r="F16">
        <v>3166.3850457657672</v>
      </c>
    </row>
    <row r="17" spans="2:6" x14ac:dyDescent="0.2">
      <c r="B17" s="16"/>
      <c r="C17" t="s">
        <v>17</v>
      </c>
      <c r="D17">
        <v>2082.5443769200001</v>
      </c>
      <c r="E17">
        <v>1980.9835930036786</v>
      </c>
      <c r="F17">
        <v>3166.5746258158283</v>
      </c>
    </row>
    <row r="18" spans="2:6" x14ac:dyDescent="0.2">
      <c r="B18" s="16"/>
      <c r="C18" t="s">
        <v>18</v>
      </c>
      <c r="E18">
        <v>1981.2442521292669</v>
      </c>
      <c r="F18">
        <v>3166.7732241539879</v>
      </c>
    </row>
    <row r="19" spans="2:6" x14ac:dyDescent="0.2">
      <c r="B19" s="16"/>
      <c r="C19" t="s">
        <v>19</v>
      </c>
      <c r="E19">
        <v>1981.5049392548551</v>
      </c>
      <c r="F19">
        <v>3166.971850492147</v>
      </c>
    </row>
    <row r="20" spans="2:6" x14ac:dyDescent="0.2">
      <c r="B20" s="16"/>
      <c r="C20" t="s">
        <v>20</v>
      </c>
      <c r="E20">
        <v>1981.7537597838257</v>
      </c>
      <c r="F20">
        <v>3167.1614305422086</v>
      </c>
    </row>
    <row r="21" spans="2:6" x14ac:dyDescent="0.2">
      <c r="B21" s="16">
        <v>2018</v>
      </c>
      <c r="C21" t="s">
        <v>26</v>
      </c>
      <c r="E21">
        <v>1982.0262575060317</v>
      </c>
      <c r="F21">
        <v>3167.3690751684658</v>
      </c>
    </row>
    <row r="22" spans="2:6" x14ac:dyDescent="0.2">
      <c r="B22" s="16"/>
      <c r="C22" t="s">
        <v>10</v>
      </c>
      <c r="E22">
        <v>1982.2632394383847</v>
      </c>
      <c r="F22">
        <v>3167.5496369304292</v>
      </c>
    </row>
    <row r="23" spans="2:6" x14ac:dyDescent="0.2">
      <c r="B23" s="16"/>
      <c r="C23" t="s">
        <v>11</v>
      </c>
      <c r="E23">
        <v>1985.5608713643728</v>
      </c>
      <c r="F23">
        <v>3167.7482352685884</v>
      </c>
    </row>
    <row r="24" spans="2:6" x14ac:dyDescent="0.2">
      <c r="B24" s="16"/>
      <c r="C24" t="s">
        <v>12</v>
      </c>
      <c r="E24">
        <v>1993.0554752360022</v>
      </c>
      <c r="F24">
        <v>3167.9378153186494</v>
      </c>
    </row>
    <row r="25" spans="2:6" x14ac:dyDescent="0.2">
      <c r="B25" s="16"/>
      <c r="C25" t="s">
        <v>13</v>
      </c>
      <c r="E25">
        <v>2041.2569084880024</v>
      </c>
      <c r="F25">
        <v>3168.1454599449071</v>
      </c>
    </row>
    <row r="26" spans="2:6" x14ac:dyDescent="0.2">
      <c r="B26" s="16"/>
      <c r="C26" t="s">
        <v>14</v>
      </c>
      <c r="E26">
        <v>2150.8091783780023</v>
      </c>
      <c r="F26">
        <v>3168.3350399949682</v>
      </c>
    </row>
    <row r="27" spans="2:6" x14ac:dyDescent="0.2">
      <c r="B27" s="16"/>
      <c r="C27" t="s">
        <v>15</v>
      </c>
      <c r="E27">
        <v>2151.123203726002</v>
      </c>
      <c r="F27">
        <v>3168.5336383331278</v>
      </c>
    </row>
    <row r="28" spans="2:6" x14ac:dyDescent="0.2">
      <c r="B28" s="16"/>
      <c r="C28" t="s">
        <v>16</v>
      </c>
      <c r="E28">
        <v>2151.9081840200024</v>
      </c>
      <c r="F28">
        <v>3168.7412829593854</v>
      </c>
    </row>
    <row r="29" spans="2:6" x14ac:dyDescent="0.2">
      <c r="B29" s="16"/>
      <c r="C29" t="s">
        <v>17</v>
      </c>
      <c r="F29">
        <v>3169.0012951413487</v>
      </c>
    </row>
    <row r="30" spans="2:6" x14ac:dyDescent="0.2">
      <c r="B30" s="16"/>
      <c r="C30" t="s">
        <v>18</v>
      </c>
      <c r="F30">
        <v>3172.6667879609395</v>
      </c>
    </row>
    <row r="31" spans="2:6" x14ac:dyDescent="0.2">
      <c r="B31" s="16"/>
      <c r="C31" t="s">
        <v>19</v>
      </c>
      <c r="F31">
        <v>3181.6772078933323</v>
      </c>
    </row>
    <row r="32" spans="2:6" x14ac:dyDescent="0.2">
      <c r="B32" s="16"/>
      <c r="C32" t="s">
        <v>20</v>
      </c>
      <c r="F32">
        <v>3245.6700183599987</v>
      </c>
    </row>
    <row r="33" spans="2:6" x14ac:dyDescent="0.2">
      <c r="B33" s="16">
        <v>2019</v>
      </c>
      <c r="C33" t="s">
        <v>26</v>
      </c>
      <c r="F33">
        <v>3351.742771175554</v>
      </c>
    </row>
    <row r="34" spans="2:6" x14ac:dyDescent="0.2">
      <c r="B34" s="16"/>
      <c r="C34" t="s">
        <v>10</v>
      </c>
      <c r="F34">
        <v>3351.970786064443</v>
      </c>
    </row>
    <row r="35" spans="2:6" x14ac:dyDescent="0.2">
      <c r="B35" s="16"/>
      <c r="C35" t="s">
        <v>11</v>
      </c>
      <c r="F35">
        <v>3352.7589862199984</v>
      </c>
    </row>
    <row r="36" spans="2:6" x14ac:dyDescent="0.2">
      <c r="B36" s="16"/>
      <c r="C36" t="s">
        <v>12</v>
      </c>
      <c r="F36">
        <v>3352.8951703799985</v>
      </c>
    </row>
    <row r="37" spans="2:6" x14ac:dyDescent="0.2">
      <c r="B37" s="16"/>
      <c r="C37" t="s">
        <v>13</v>
      </c>
      <c r="F37">
        <v>3353.0375638199985</v>
      </c>
    </row>
    <row r="38" spans="2:6" x14ac:dyDescent="0.2">
      <c r="B38" s="16"/>
      <c r="C38" t="s">
        <v>14</v>
      </c>
      <c r="F38">
        <v>3353.1613854199986</v>
      </c>
    </row>
    <row r="39" spans="2:6" x14ac:dyDescent="0.2">
      <c r="B39" s="16"/>
      <c r="C39" t="s">
        <v>15</v>
      </c>
      <c r="F39">
        <v>3353.3033142466656</v>
      </c>
    </row>
    <row r="40" spans="2:6" x14ac:dyDescent="0.2">
      <c r="B40" s="16"/>
      <c r="C40" t="s">
        <v>16</v>
      </c>
      <c r="F40">
        <v>3353.401172379999</v>
      </c>
    </row>
    <row r="41" spans="2:6" x14ac:dyDescent="0.2">
      <c r="B41" s="16"/>
      <c r="C41" t="s">
        <v>17</v>
      </c>
    </row>
    <row r="42" spans="2:6" x14ac:dyDescent="0.2">
      <c r="B42" s="16"/>
      <c r="C42" t="s">
        <v>18</v>
      </c>
    </row>
    <row r="43" spans="2:6" x14ac:dyDescent="0.2">
      <c r="B43" s="16"/>
      <c r="C43" t="s">
        <v>19</v>
      </c>
    </row>
    <row r="44" spans="2:6" x14ac:dyDescent="0.2">
      <c r="B44" s="16"/>
      <c r="C44" t="s">
        <v>20</v>
      </c>
    </row>
  </sheetData>
  <mergeCells count="5">
    <mergeCell ref="D2:F2"/>
    <mergeCell ref="B4:B8"/>
    <mergeCell ref="B9:B20"/>
    <mergeCell ref="B21:B32"/>
    <mergeCell ref="B33:B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Most Likely</vt:lpstr>
      <vt:lpstr>Pessimistic</vt:lpstr>
      <vt:lpstr>Optimistic</vt:lpstr>
      <vt:lpstr>Monte Carlo Input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Budget Cost Report</dc:title>
  <dc:creator>lenovo</dc:creator>
  <cp:lastModifiedBy>ASUS</cp:lastModifiedBy>
  <dcterms:created xsi:type="dcterms:W3CDTF">2006-05-31T01:28:22Z</dcterms:created>
  <dcterms:modified xsi:type="dcterms:W3CDTF">2016-05-28T18:01:06Z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5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6" name="P12ProjectFields2">
    <vt:lpwstr>205520954,205520901,205521156,205521155,205520906,205521697,205520914,205521622,205520931,205521158,205520899,205520898,205521195,205520900,205521207,205520903,205520925,205520902,205521166,205521196,</vt:lpwstr>
  </property>
  <property fmtid="{D5CDD505-2E9C-101B-9397-08002B2CF9AE}" pid="7" name="P12PreviewPicture">
    <vt:lpwstr>ADR1</vt:lpwstr>
  </property>
</Properties>
</file>