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abi/Dropbox/2018.2/Quantitative Macro/Hmw/PS2/"/>
    </mc:Choice>
  </mc:AlternateContent>
  <bookViews>
    <workbookView xWindow="0" yWindow="0" windowWidth="28800" windowHeight="18000" tabRatio="500"/>
  </bookViews>
  <sheets>
    <sheet name="US-Nationwide" sheetId="1" r:id="rId1"/>
    <sheet name="US-Corporate" sheetId="3" r:id="rId2"/>
    <sheet name="US-CorporateII" sheetId="8" r:id="rId3"/>
    <sheet name="Brazil-Nationwide" sheetId="5" r:id="rId4"/>
    <sheet name="Brazil-Corporate" sheetId="6" r:id="rId5"/>
    <sheet name="USxBR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3" i="3" l="1"/>
  <c r="G74" i="8"/>
  <c r="G73" i="8"/>
  <c r="G72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8"/>
  <c r="P75" i="1"/>
  <c r="P74" i="1"/>
  <c r="P73" i="1"/>
  <c r="L19" i="6"/>
  <c r="H18" i="5"/>
  <c r="H9" i="5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3" i="6"/>
  <c r="K3" i="6"/>
  <c r="L3" i="6"/>
  <c r="F3" i="5"/>
  <c r="I3" i="5"/>
  <c r="F4" i="5"/>
  <c r="I4" i="5"/>
  <c r="F5" i="5"/>
  <c r="I5" i="5"/>
  <c r="F6" i="5"/>
  <c r="I6" i="5"/>
  <c r="F7" i="5"/>
  <c r="I7" i="5"/>
  <c r="F8" i="5"/>
  <c r="I8" i="5"/>
  <c r="F9" i="5"/>
  <c r="I9" i="5"/>
  <c r="F10" i="5"/>
  <c r="I10" i="5"/>
  <c r="F11" i="5"/>
  <c r="I11" i="5"/>
  <c r="F12" i="5"/>
  <c r="I12" i="5"/>
  <c r="F13" i="5"/>
  <c r="I13" i="5"/>
  <c r="F14" i="5"/>
  <c r="I14" i="5"/>
  <c r="F15" i="5"/>
  <c r="I15" i="5"/>
  <c r="F16" i="5"/>
  <c r="I16" i="5"/>
  <c r="F17" i="5"/>
  <c r="I17" i="5"/>
  <c r="F2" i="5"/>
  <c r="I2" i="5"/>
  <c r="G2" i="5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72" i="3"/>
  <c r="H72" i="3"/>
  <c r="I72" i="3"/>
  <c r="G71" i="3"/>
  <c r="H71" i="3"/>
  <c r="I71" i="3"/>
  <c r="G70" i="3"/>
  <c r="H70" i="3"/>
  <c r="I70" i="3"/>
  <c r="G69" i="3"/>
  <c r="H69" i="3"/>
  <c r="I69" i="3"/>
  <c r="G68" i="3"/>
  <c r="H68" i="3"/>
  <c r="I68" i="3"/>
  <c r="G67" i="3"/>
  <c r="H67" i="3"/>
  <c r="I67" i="3"/>
  <c r="G66" i="3"/>
  <c r="H66" i="3"/>
  <c r="I66" i="3"/>
  <c r="G65" i="3"/>
  <c r="H65" i="3"/>
  <c r="I65" i="3"/>
  <c r="G64" i="3"/>
  <c r="H64" i="3"/>
  <c r="I64" i="3"/>
  <c r="G63" i="3"/>
  <c r="H63" i="3"/>
  <c r="I63" i="3"/>
  <c r="G62" i="3"/>
  <c r="H62" i="3"/>
  <c r="I62" i="3"/>
  <c r="G61" i="3"/>
  <c r="H61" i="3"/>
  <c r="I61" i="3"/>
  <c r="G60" i="3"/>
  <c r="H60" i="3"/>
  <c r="I60" i="3"/>
  <c r="G59" i="3"/>
  <c r="H59" i="3"/>
  <c r="I59" i="3"/>
  <c r="G58" i="3"/>
  <c r="H58" i="3"/>
  <c r="I58" i="3"/>
  <c r="G57" i="3"/>
  <c r="H57" i="3"/>
  <c r="I57" i="3"/>
  <c r="G56" i="3"/>
  <c r="H56" i="3"/>
  <c r="I56" i="3"/>
  <c r="G55" i="3"/>
  <c r="H55" i="3"/>
  <c r="I55" i="3"/>
  <c r="G54" i="3"/>
  <c r="H54" i="3"/>
  <c r="I54" i="3"/>
  <c r="G53" i="3"/>
  <c r="H53" i="3"/>
  <c r="I53" i="3"/>
  <c r="G52" i="3"/>
  <c r="H52" i="3"/>
  <c r="I52" i="3"/>
  <c r="G51" i="3"/>
  <c r="H51" i="3"/>
  <c r="I51" i="3"/>
  <c r="G50" i="3"/>
  <c r="H50" i="3"/>
  <c r="I50" i="3"/>
  <c r="G49" i="3"/>
  <c r="H49" i="3"/>
  <c r="I49" i="3"/>
  <c r="G48" i="3"/>
  <c r="H48" i="3"/>
  <c r="I48" i="3"/>
  <c r="G47" i="3"/>
  <c r="H47" i="3"/>
  <c r="I47" i="3"/>
  <c r="G46" i="3"/>
  <c r="H46" i="3"/>
  <c r="I46" i="3"/>
  <c r="G45" i="3"/>
  <c r="H45" i="3"/>
  <c r="I45" i="3"/>
  <c r="G44" i="3"/>
  <c r="H44" i="3"/>
  <c r="I44" i="3"/>
  <c r="G43" i="3"/>
  <c r="H43" i="3"/>
  <c r="I43" i="3"/>
  <c r="G42" i="3"/>
  <c r="H42" i="3"/>
  <c r="I42" i="3"/>
  <c r="G41" i="3"/>
  <c r="H41" i="3"/>
  <c r="I41" i="3"/>
  <c r="G40" i="3"/>
  <c r="H40" i="3"/>
  <c r="I40" i="3"/>
  <c r="G39" i="3"/>
  <c r="H39" i="3"/>
  <c r="I39" i="3"/>
  <c r="G38" i="3"/>
  <c r="H38" i="3"/>
  <c r="I38" i="3"/>
  <c r="G37" i="3"/>
  <c r="H37" i="3"/>
  <c r="I37" i="3"/>
  <c r="G36" i="3"/>
  <c r="H36" i="3"/>
  <c r="I36" i="3"/>
  <c r="G35" i="3"/>
  <c r="H35" i="3"/>
  <c r="I35" i="3"/>
  <c r="G34" i="3"/>
  <c r="H34" i="3"/>
  <c r="I34" i="3"/>
  <c r="G33" i="3"/>
  <c r="H33" i="3"/>
  <c r="I33" i="3"/>
  <c r="G32" i="3"/>
  <c r="H32" i="3"/>
  <c r="I32" i="3"/>
  <c r="G31" i="3"/>
  <c r="H31" i="3"/>
  <c r="I31" i="3"/>
  <c r="G30" i="3"/>
  <c r="H30" i="3"/>
  <c r="I30" i="3"/>
  <c r="G29" i="3"/>
  <c r="H29" i="3"/>
  <c r="I29" i="3"/>
  <c r="G28" i="3"/>
  <c r="H28" i="3"/>
  <c r="I28" i="3"/>
  <c r="G27" i="3"/>
  <c r="H27" i="3"/>
  <c r="I27" i="3"/>
  <c r="G26" i="3"/>
  <c r="H26" i="3"/>
  <c r="I26" i="3"/>
  <c r="G25" i="3"/>
  <c r="H25" i="3"/>
  <c r="I25" i="3"/>
  <c r="G24" i="3"/>
  <c r="H24" i="3"/>
  <c r="I24" i="3"/>
  <c r="G23" i="3"/>
  <c r="H23" i="3"/>
  <c r="I23" i="3"/>
  <c r="G22" i="3"/>
  <c r="H22" i="3"/>
  <c r="I22" i="3"/>
  <c r="G21" i="3"/>
  <c r="H21" i="3"/>
  <c r="I21" i="3"/>
  <c r="G20" i="3"/>
  <c r="H20" i="3"/>
  <c r="I20" i="3"/>
  <c r="G19" i="3"/>
  <c r="H19" i="3"/>
  <c r="I19" i="3"/>
  <c r="G18" i="3"/>
  <c r="H18" i="3"/>
  <c r="I18" i="3"/>
  <c r="G17" i="3"/>
  <c r="H17" i="3"/>
  <c r="I17" i="3"/>
  <c r="G16" i="3"/>
  <c r="H16" i="3"/>
  <c r="I16" i="3"/>
  <c r="G15" i="3"/>
  <c r="H15" i="3"/>
  <c r="I15" i="3"/>
  <c r="G14" i="3"/>
  <c r="H14" i="3"/>
  <c r="I14" i="3"/>
  <c r="G13" i="3"/>
  <c r="H13" i="3"/>
  <c r="I13" i="3"/>
  <c r="G12" i="3"/>
  <c r="H12" i="3"/>
  <c r="I12" i="3"/>
  <c r="G11" i="3"/>
  <c r="H11" i="3"/>
  <c r="I11" i="3"/>
  <c r="G10" i="3"/>
  <c r="H10" i="3"/>
  <c r="I10" i="3"/>
  <c r="G9" i="3"/>
  <c r="H9" i="3"/>
  <c r="I9" i="3"/>
  <c r="G8" i="3"/>
  <c r="H8" i="3"/>
  <c r="I8" i="3"/>
  <c r="G7" i="3"/>
  <c r="H7" i="3"/>
  <c r="I7" i="3"/>
  <c r="G6" i="3"/>
  <c r="H6" i="3"/>
  <c r="I6" i="3"/>
  <c r="G5" i="3"/>
  <c r="H5" i="3"/>
  <c r="I5" i="3"/>
  <c r="G4" i="3"/>
  <c r="H4" i="3"/>
  <c r="I4" i="3"/>
  <c r="G3" i="3"/>
  <c r="H3" i="3"/>
  <c r="I3" i="3"/>
  <c r="G2" i="3"/>
  <c r="H2" i="3"/>
  <c r="I2" i="3"/>
  <c r="J70" i="1"/>
  <c r="L70" i="1"/>
  <c r="M70" i="1"/>
  <c r="K70" i="1"/>
  <c r="N70" i="1"/>
  <c r="O70" i="1"/>
  <c r="Q70" i="1"/>
  <c r="J71" i="1"/>
  <c r="L71" i="1"/>
  <c r="M71" i="1"/>
  <c r="K71" i="1"/>
  <c r="N71" i="1"/>
  <c r="O71" i="1"/>
  <c r="Q71" i="1"/>
  <c r="J72" i="1"/>
  <c r="L72" i="1"/>
  <c r="M72" i="1"/>
  <c r="K72" i="1"/>
  <c r="N72" i="1"/>
  <c r="O72" i="1"/>
  <c r="Q72" i="1"/>
  <c r="J65" i="1"/>
  <c r="L65" i="1"/>
  <c r="M65" i="1"/>
  <c r="K65" i="1"/>
  <c r="N65" i="1"/>
  <c r="O65" i="1"/>
  <c r="Q65" i="1"/>
  <c r="J66" i="1"/>
  <c r="L66" i="1"/>
  <c r="M66" i="1"/>
  <c r="K66" i="1"/>
  <c r="N66" i="1"/>
  <c r="O66" i="1"/>
  <c r="Q66" i="1"/>
  <c r="J67" i="1"/>
  <c r="L67" i="1"/>
  <c r="M67" i="1"/>
  <c r="K67" i="1"/>
  <c r="N67" i="1"/>
  <c r="O67" i="1"/>
  <c r="Q67" i="1"/>
  <c r="J68" i="1"/>
  <c r="L68" i="1"/>
  <c r="M68" i="1"/>
  <c r="K68" i="1"/>
  <c r="N68" i="1"/>
  <c r="O68" i="1"/>
  <c r="Q68" i="1"/>
  <c r="J69" i="1"/>
  <c r="L69" i="1"/>
  <c r="M69" i="1"/>
  <c r="K69" i="1"/>
  <c r="N69" i="1"/>
  <c r="O69" i="1"/>
  <c r="Q69" i="1"/>
  <c r="J34" i="1"/>
  <c r="L34" i="1"/>
  <c r="M34" i="1"/>
  <c r="K34" i="1"/>
  <c r="N34" i="1"/>
  <c r="O34" i="1"/>
  <c r="Q34" i="1"/>
  <c r="J35" i="1"/>
  <c r="L35" i="1"/>
  <c r="M35" i="1"/>
  <c r="K35" i="1"/>
  <c r="N35" i="1"/>
  <c r="O35" i="1"/>
  <c r="Q35" i="1"/>
  <c r="J36" i="1"/>
  <c r="L36" i="1"/>
  <c r="M36" i="1"/>
  <c r="K36" i="1"/>
  <c r="N36" i="1"/>
  <c r="O36" i="1"/>
  <c r="Q36" i="1"/>
  <c r="J37" i="1"/>
  <c r="L37" i="1"/>
  <c r="M37" i="1"/>
  <c r="K37" i="1"/>
  <c r="N37" i="1"/>
  <c r="O37" i="1"/>
  <c r="Q37" i="1"/>
  <c r="J38" i="1"/>
  <c r="L38" i="1"/>
  <c r="M38" i="1"/>
  <c r="K38" i="1"/>
  <c r="N38" i="1"/>
  <c r="O38" i="1"/>
  <c r="Q38" i="1"/>
  <c r="J39" i="1"/>
  <c r="L39" i="1"/>
  <c r="M39" i="1"/>
  <c r="K39" i="1"/>
  <c r="N39" i="1"/>
  <c r="O39" i="1"/>
  <c r="Q39" i="1"/>
  <c r="J40" i="1"/>
  <c r="L40" i="1"/>
  <c r="M40" i="1"/>
  <c r="K40" i="1"/>
  <c r="N40" i="1"/>
  <c r="O40" i="1"/>
  <c r="Q40" i="1"/>
  <c r="J41" i="1"/>
  <c r="L41" i="1"/>
  <c r="M41" i="1"/>
  <c r="K41" i="1"/>
  <c r="N41" i="1"/>
  <c r="O41" i="1"/>
  <c r="Q41" i="1"/>
  <c r="J42" i="1"/>
  <c r="L42" i="1"/>
  <c r="M42" i="1"/>
  <c r="K42" i="1"/>
  <c r="N42" i="1"/>
  <c r="O42" i="1"/>
  <c r="Q42" i="1"/>
  <c r="J43" i="1"/>
  <c r="L43" i="1"/>
  <c r="M43" i="1"/>
  <c r="K43" i="1"/>
  <c r="N43" i="1"/>
  <c r="O43" i="1"/>
  <c r="Q43" i="1"/>
  <c r="J44" i="1"/>
  <c r="L44" i="1"/>
  <c r="M44" i="1"/>
  <c r="K44" i="1"/>
  <c r="N44" i="1"/>
  <c r="O44" i="1"/>
  <c r="Q44" i="1"/>
  <c r="J45" i="1"/>
  <c r="L45" i="1"/>
  <c r="M45" i="1"/>
  <c r="K45" i="1"/>
  <c r="N45" i="1"/>
  <c r="O45" i="1"/>
  <c r="Q45" i="1"/>
  <c r="J46" i="1"/>
  <c r="L46" i="1"/>
  <c r="M46" i="1"/>
  <c r="K46" i="1"/>
  <c r="N46" i="1"/>
  <c r="O46" i="1"/>
  <c r="Q46" i="1"/>
  <c r="J47" i="1"/>
  <c r="L47" i="1"/>
  <c r="M47" i="1"/>
  <c r="K47" i="1"/>
  <c r="N47" i="1"/>
  <c r="O47" i="1"/>
  <c r="Q47" i="1"/>
  <c r="J48" i="1"/>
  <c r="L48" i="1"/>
  <c r="M48" i="1"/>
  <c r="K48" i="1"/>
  <c r="N48" i="1"/>
  <c r="O48" i="1"/>
  <c r="Q48" i="1"/>
  <c r="J49" i="1"/>
  <c r="L49" i="1"/>
  <c r="M49" i="1"/>
  <c r="K49" i="1"/>
  <c r="N49" i="1"/>
  <c r="O49" i="1"/>
  <c r="Q49" i="1"/>
  <c r="J50" i="1"/>
  <c r="L50" i="1"/>
  <c r="M50" i="1"/>
  <c r="K50" i="1"/>
  <c r="N50" i="1"/>
  <c r="O50" i="1"/>
  <c r="Q50" i="1"/>
  <c r="J51" i="1"/>
  <c r="L51" i="1"/>
  <c r="M51" i="1"/>
  <c r="K51" i="1"/>
  <c r="N51" i="1"/>
  <c r="O51" i="1"/>
  <c r="Q51" i="1"/>
  <c r="J52" i="1"/>
  <c r="L52" i="1"/>
  <c r="M52" i="1"/>
  <c r="K52" i="1"/>
  <c r="N52" i="1"/>
  <c r="O52" i="1"/>
  <c r="Q52" i="1"/>
  <c r="J53" i="1"/>
  <c r="L53" i="1"/>
  <c r="M53" i="1"/>
  <c r="K53" i="1"/>
  <c r="N53" i="1"/>
  <c r="O53" i="1"/>
  <c r="Q53" i="1"/>
  <c r="J54" i="1"/>
  <c r="L54" i="1"/>
  <c r="M54" i="1"/>
  <c r="K54" i="1"/>
  <c r="N54" i="1"/>
  <c r="O54" i="1"/>
  <c r="Q54" i="1"/>
  <c r="J55" i="1"/>
  <c r="L55" i="1"/>
  <c r="M55" i="1"/>
  <c r="K55" i="1"/>
  <c r="N55" i="1"/>
  <c r="O55" i="1"/>
  <c r="Q55" i="1"/>
  <c r="J56" i="1"/>
  <c r="L56" i="1"/>
  <c r="M56" i="1"/>
  <c r="K56" i="1"/>
  <c r="N56" i="1"/>
  <c r="O56" i="1"/>
  <c r="Q56" i="1"/>
  <c r="J57" i="1"/>
  <c r="L57" i="1"/>
  <c r="M57" i="1"/>
  <c r="K57" i="1"/>
  <c r="N57" i="1"/>
  <c r="O57" i="1"/>
  <c r="Q57" i="1"/>
  <c r="J58" i="1"/>
  <c r="L58" i="1"/>
  <c r="M58" i="1"/>
  <c r="K58" i="1"/>
  <c r="N58" i="1"/>
  <c r="O58" i="1"/>
  <c r="Q58" i="1"/>
  <c r="J59" i="1"/>
  <c r="L59" i="1"/>
  <c r="M59" i="1"/>
  <c r="K59" i="1"/>
  <c r="N59" i="1"/>
  <c r="O59" i="1"/>
  <c r="Q59" i="1"/>
  <c r="J60" i="1"/>
  <c r="L60" i="1"/>
  <c r="M60" i="1"/>
  <c r="K60" i="1"/>
  <c r="N60" i="1"/>
  <c r="O60" i="1"/>
  <c r="Q60" i="1"/>
  <c r="J61" i="1"/>
  <c r="L61" i="1"/>
  <c r="M61" i="1"/>
  <c r="K61" i="1"/>
  <c r="N61" i="1"/>
  <c r="O61" i="1"/>
  <c r="Q61" i="1"/>
  <c r="J62" i="1"/>
  <c r="L62" i="1"/>
  <c r="M62" i="1"/>
  <c r="K62" i="1"/>
  <c r="N62" i="1"/>
  <c r="O62" i="1"/>
  <c r="Q62" i="1"/>
  <c r="J63" i="1"/>
  <c r="L63" i="1"/>
  <c r="M63" i="1"/>
  <c r="K63" i="1"/>
  <c r="N63" i="1"/>
  <c r="O63" i="1"/>
  <c r="Q63" i="1"/>
  <c r="J64" i="1"/>
  <c r="L64" i="1"/>
  <c r="M64" i="1"/>
  <c r="K64" i="1"/>
  <c r="N64" i="1"/>
  <c r="O64" i="1"/>
  <c r="Q64" i="1"/>
  <c r="J3" i="1"/>
  <c r="L3" i="1"/>
  <c r="M3" i="1"/>
  <c r="K3" i="1"/>
  <c r="N3" i="1"/>
  <c r="O3" i="1"/>
  <c r="Q3" i="1"/>
  <c r="J4" i="1"/>
  <c r="L4" i="1"/>
  <c r="M4" i="1"/>
  <c r="K4" i="1"/>
  <c r="N4" i="1"/>
  <c r="O4" i="1"/>
  <c r="Q4" i="1"/>
  <c r="J5" i="1"/>
  <c r="L5" i="1"/>
  <c r="M5" i="1"/>
  <c r="K5" i="1"/>
  <c r="N5" i="1"/>
  <c r="O5" i="1"/>
  <c r="Q5" i="1"/>
  <c r="J6" i="1"/>
  <c r="L6" i="1"/>
  <c r="M6" i="1"/>
  <c r="K6" i="1"/>
  <c r="N6" i="1"/>
  <c r="O6" i="1"/>
  <c r="Q6" i="1"/>
  <c r="J7" i="1"/>
  <c r="L7" i="1"/>
  <c r="M7" i="1"/>
  <c r="K7" i="1"/>
  <c r="N7" i="1"/>
  <c r="O7" i="1"/>
  <c r="Q7" i="1"/>
  <c r="J8" i="1"/>
  <c r="L8" i="1"/>
  <c r="M8" i="1"/>
  <c r="K8" i="1"/>
  <c r="N8" i="1"/>
  <c r="O8" i="1"/>
  <c r="Q8" i="1"/>
  <c r="J9" i="1"/>
  <c r="L9" i="1"/>
  <c r="M9" i="1"/>
  <c r="K9" i="1"/>
  <c r="N9" i="1"/>
  <c r="O9" i="1"/>
  <c r="Q9" i="1"/>
  <c r="J10" i="1"/>
  <c r="L10" i="1"/>
  <c r="M10" i="1"/>
  <c r="K10" i="1"/>
  <c r="N10" i="1"/>
  <c r="O10" i="1"/>
  <c r="Q10" i="1"/>
  <c r="J11" i="1"/>
  <c r="L11" i="1"/>
  <c r="M11" i="1"/>
  <c r="K11" i="1"/>
  <c r="N11" i="1"/>
  <c r="O11" i="1"/>
  <c r="Q11" i="1"/>
  <c r="J12" i="1"/>
  <c r="L12" i="1"/>
  <c r="M12" i="1"/>
  <c r="K12" i="1"/>
  <c r="N12" i="1"/>
  <c r="O12" i="1"/>
  <c r="Q12" i="1"/>
  <c r="J13" i="1"/>
  <c r="L13" i="1"/>
  <c r="M13" i="1"/>
  <c r="K13" i="1"/>
  <c r="N13" i="1"/>
  <c r="O13" i="1"/>
  <c r="Q13" i="1"/>
  <c r="J14" i="1"/>
  <c r="L14" i="1"/>
  <c r="M14" i="1"/>
  <c r="K14" i="1"/>
  <c r="N14" i="1"/>
  <c r="O14" i="1"/>
  <c r="Q14" i="1"/>
  <c r="J15" i="1"/>
  <c r="L15" i="1"/>
  <c r="M15" i="1"/>
  <c r="K15" i="1"/>
  <c r="N15" i="1"/>
  <c r="O15" i="1"/>
  <c r="Q15" i="1"/>
  <c r="J16" i="1"/>
  <c r="L16" i="1"/>
  <c r="M16" i="1"/>
  <c r="K16" i="1"/>
  <c r="N16" i="1"/>
  <c r="O16" i="1"/>
  <c r="Q16" i="1"/>
  <c r="J17" i="1"/>
  <c r="L17" i="1"/>
  <c r="M17" i="1"/>
  <c r="K17" i="1"/>
  <c r="N17" i="1"/>
  <c r="O17" i="1"/>
  <c r="Q17" i="1"/>
  <c r="J18" i="1"/>
  <c r="L18" i="1"/>
  <c r="M18" i="1"/>
  <c r="K18" i="1"/>
  <c r="N18" i="1"/>
  <c r="O18" i="1"/>
  <c r="Q18" i="1"/>
  <c r="J19" i="1"/>
  <c r="L19" i="1"/>
  <c r="M19" i="1"/>
  <c r="K19" i="1"/>
  <c r="N19" i="1"/>
  <c r="O19" i="1"/>
  <c r="Q19" i="1"/>
  <c r="J20" i="1"/>
  <c r="L20" i="1"/>
  <c r="M20" i="1"/>
  <c r="K20" i="1"/>
  <c r="N20" i="1"/>
  <c r="O20" i="1"/>
  <c r="Q20" i="1"/>
  <c r="J21" i="1"/>
  <c r="L21" i="1"/>
  <c r="M21" i="1"/>
  <c r="K21" i="1"/>
  <c r="N21" i="1"/>
  <c r="O21" i="1"/>
  <c r="Q21" i="1"/>
  <c r="J22" i="1"/>
  <c r="L22" i="1"/>
  <c r="M22" i="1"/>
  <c r="K22" i="1"/>
  <c r="N22" i="1"/>
  <c r="O22" i="1"/>
  <c r="Q22" i="1"/>
  <c r="J23" i="1"/>
  <c r="L23" i="1"/>
  <c r="M23" i="1"/>
  <c r="K23" i="1"/>
  <c r="N23" i="1"/>
  <c r="O23" i="1"/>
  <c r="Q23" i="1"/>
  <c r="J24" i="1"/>
  <c r="L24" i="1"/>
  <c r="M24" i="1"/>
  <c r="K24" i="1"/>
  <c r="N24" i="1"/>
  <c r="O24" i="1"/>
  <c r="Q24" i="1"/>
  <c r="J25" i="1"/>
  <c r="L25" i="1"/>
  <c r="M25" i="1"/>
  <c r="K25" i="1"/>
  <c r="N25" i="1"/>
  <c r="O25" i="1"/>
  <c r="Q25" i="1"/>
  <c r="J26" i="1"/>
  <c r="L26" i="1"/>
  <c r="M26" i="1"/>
  <c r="K26" i="1"/>
  <c r="N26" i="1"/>
  <c r="O26" i="1"/>
  <c r="Q26" i="1"/>
  <c r="J27" i="1"/>
  <c r="L27" i="1"/>
  <c r="M27" i="1"/>
  <c r="K27" i="1"/>
  <c r="N27" i="1"/>
  <c r="O27" i="1"/>
  <c r="Q27" i="1"/>
  <c r="J28" i="1"/>
  <c r="L28" i="1"/>
  <c r="M28" i="1"/>
  <c r="K28" i="1"/>
  <c r="N28" i="1"/>
  <c r="O28" i="1"/>
  <c r="Q28" i="1"/>
  <c r="J29" i="1"/>
  <c r="L29" i="1"/>
  <c r="M29" i="1"/>
  <c r="K29" i="1"/>
  <c r="N29" i="1"/>
  <c r="O29" i="1"/>
  <c r="Q29" i="1"/>
  <c r="J30" i="1"/>
  <c r="L30" i="1"/>
  <c r="M30" i="1"/>
  <c r="K30" i="1"/>
  <c r="N30" i="1"/>
  <c r="O30" i="1"/>
  <c r="Q30" i="1"/>
  <c r="J31" i="1"/>
  <c r="L31" i="1"/>
  <c r="M31" i="1"/>
  <c r="K31" i="1"/>
  <c r="N31" i="1"/>
  <c r="O31" i="1"/>
  <c r="Q31" i="1"/>
  <c r="J32" i="1"/>
  <c r="L32" i="1"/>
  <c r="M32" i="1"/>
  <c r="K32" i="1"/>
  <c r="N32" i="1"/>
  <c r="O32" i="1"/>
  <c r="Q32" i="1"/>
  <c r="J33" i="1"/>
  <c r="L33" i="1"/>
  <c r="M33" i="1"/>
  <c r="K33" i="1"/>
  <c r="N33" i="1"/>
  <c r="O33" i="1"/>
  <c r="Q33" i="1"/>
  <c r="P61" i="1"/>
  <c r="P62" i="1"/>
  <c r="P63" i="1"/>
  <c r="P64" i="1"/>
  <c r="P65" i="1"/>
  <c r="P66" i="1"/>
  <c r="P67" i="1"/>
  <c r="P68" i="1"/>
  <c r="P69" i="1"/>
  <c r="P70" i="1"/>
  <c r="P71" i="1"/>
  <c r="P7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J2" i="1"/>
  <c r="L2" i="1"/>
  <c r="M2" i="1"/>
  <c r="K2" i="1"/>
  <c r="N2" i="1"/>
  <c r="O2" i="1"/>
  <c r="Q2" i="1"/>
  <c r="P2" i="1"/>
</calcChain>
</file>

<file path=xl/sharedStrings.xml><?xml version="1.0" encoding="utf-8"?>
<sst xmlns="http://schemas.openxmlformats.org/spreadsheetml/2006/main" count="84" uniqueCount="39">
  <si>
    <t>year</t>
  </si>
  <si>
    <t xml:space="preserve">        National income</t>
  </si>
  <si>
    <t>Compensation of employees</t>
  </si>
  <si>
    <t>Proprietors' income with IVA and CCAdj</t>
  </si>
  <si>
    <t>Rental income of persons with CCAdj</t>
  </si>
  <si>
    <t>Corporate profits with IVA and CCAdj</t>
  </si>
  <si>
    <t>Net interest and miscellaneous payments</t>
  </si>
  <si>
    <t>Taxes on production and imports</t>
  </si>
  <si>
    <t>Less: Subsidies2</t>
  </si>
  <si>
    <t>NI</t>
  </si>
  <si>
    <t>CE</t>
  </si>
  <si>
    <t>PI</t>
  </si>
  <si>
    <t>RI</t>
  </si>
  <si>
    <t>CP</t>
  </si>
  <si>
    <t>T</t>
  </si>
  <si>
    <t>S</t>
  </si>
  <si>
    <t>PI-share</t>
  </si>
  <si>
    <t>PI-wage</t>
  </si>
  <si>
    <t>PI-rent</t>
  </si>
  <si>
    <t>rK</t>
  </si>
  <si>
    <t>wH</t>
  </si>
  <si>
    <t>Y (=NI)</t>
  </si>
  <si>
    <t>Labor-share</t>
  </si>
  <si>
    <t>Capital-share</t>
  </si>
  <si>
    <t>Y-corporate</t>
  </si>
  <si>
    <t>GVA - corporate business</t>
  </si>
  <si>
    <t>GVA - financial corporate business</t>
  </si>
  <si>
    <t>GVA -  nonfinancial corporate business</t>
  </si>
  <si>
    <t>Y2</t>
  </si>
  <si>
    <t>T-S</t>
  </si>
  <si>
    <t>OP</t>
  </si>
  <si>
    <t>PI-capital</t>
  </si>
  <si>
    <t>Labor-share II</t>
  </si>
  <si>
    <t>years</t>
  </si>
  <si>
    <t>Financial Corporate</t>
  </si>
  <si>
    <t>Non-financial Corporate</t>
  </si>
  <si>
    <t>GVA</t>
  </si>
  <si>
    <t>GOE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</si>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</sst>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2" formatCode="0.000"/>
    <numFmt numFmtId="175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0" borderId="0" xfId="0" applyFill="1" applyBorder="1"/>
    <xf numFmtId="1" fontId="3" fillId="0" borderId="4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5" fontId="3" fillId="0" borderId="6" xfId="0" applyNumberFormat="1" applyFont="1" applyBorder="1" applyAlignment="1">
      <alignment horizontal="center" vertical="center"/>
    </xf>
    <xf numFmtId="175" fontId="3" fillId="0" borderId="7" xfId="0" applyNumberFormat="1" applyFont="1" applyBorder="1" applyAlignment="1">
      <alignment horizontal="center" vertical="center"/>
    </xf>
    <xf numFmtId="175" fontId="4" fillId="4" borderId="2" xfId="0" applyNumberFormat="1" applyFont="1" applyFill="1" applyBorder="1" applyAlignment="1">
      <alignment horizontal="center" vertical="center"/>
    </xf>
    <xf numFmtId="175" fontId="4" fillId="4" borderId="1" xfId="0" applyNumberFormat="1" applyFont="1" applyFill="1" applyBorder="1" applyAlignment="1">
      <alignment horizontal="center" vertical="center"/>
    </xf>
    <xf numFmtId="175" fontId="4" fillId="4" borderId="3" xfId="0" applyNumberFormat="1" applyFont="1" applyFill="1" applyBorder="1" applyAlignment="1">
      <alignment horizontal="center" vertical="center"/>
    </xf>
    <xf numFmtId="175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175" fontId="3" fillId="0" borderId="5" xfId="0" applyNumberFormat="1" applyFont="1" applyBorder="1" applyAlignment="1">
      <alignment horizontal="center" vertical="center"/>
    </xf>
    <xf numFmtId="175" fontId="3" fillId="0" borderId="8" xfId="0" applyNumberFormat="1" applyFont="1" applyBorder="1" applyAlignment="1">
      <alignment horizontal="center" vertical="center"/>
    </xf>
    <xf numFmtId="175" fontId="4" fillId="4" borderId="10" xfId="0" applyNumberFormat="1" applyFont="1" applyFill="1" applyBorder="1" applyAlignment="1">
      <alignment horizontal="center" vertical="center"/>
    </xf>
    <xf numFmtId="4" fontId="0" fillId="2" borderId="12" xfId="0" applyNumberFormat="1" applyFill="1" applyBorder="1" applyAlignment="1">
      <alignment horizontal="center" vertical="center"/>
    </xf>
    <xf numFmtId="4" fontId="4" fillId="3" borderId="12" xfId="0" applyNumberFormat="1" applyFont="1" applyFill="1" applyBorder="1" applyAlignment="1">
      <alignment horizontal="center" vertical="center"/>
    </xf>
    <xf numFmtId="175" fontId="4" fillId="4" borderId="12" xfId="0" applyNumberFormat="1" applyFont="1" applyFill="1" applyBorder="1" applyAlignment="1">
      <alignment horizontal="center" vertical="center"/>
    </xf>
    <xf numFmtId="175" fontId="4" fillId="4" borderId="13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center" vertical="center"/>
    </xf>
    <xf numFmtId="175" fontId="4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72" fontId="4" fillId="4" borderId="2" xfId="0" applyNumberFormat="1" applyFont="1" applyFill="1" applyBorder="1" applyAlignment="1">
      <alignment horizontal="center" vertical="center"/>
    </xf>
    <xf numFmtId="172" fontId="4" fillId="4" borderId="3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4" fontId="0" fillId="2" borderId="17" xfId="0" applyNumberFormat="1" applyFill="1" applyBorder="1" applyAlignment="1">
      <alignment horizontal="center" vertical="center"/>
    </xf>
    <xf numFmtId="4" fontId="4" fillId="3" borderId="17" xfId="0" applyNumberFormat="1" applyFont="1" applyFill="1" applyBorder="1" applyAlignment="1">
      <alignment horizontal="center" vertical="center"/>
    </xf>
    <xf numFmtId="175" fontId="4" fillId="4" borderId="18" xfId="0" applyNumberFormat="1" applyFon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43" fontId="0" fillId="0" borderId="0" xfId="1" applyFont="1" applyBorder="1"/>
    <xf numFmtId="175" fontId="0" fillId="0" borderId="0" xfId="0" applyNumberFormat="1"/>
    <xf numFmtId="1" fontId="4" fillId="2" borderId="9" xfId="0" applyNumberFormat="1" applyFont="1" applyFill="1" applyBorder="1" applyAlignment="1">
      <alignment horizontal="center" vertical="center"/>
    </xf>
    <xf numFmtId="172" fontId="4" fillId="4" borderId="10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4" fontId="4" fillId="2" borderId="12" xfId="0" applyNumberFormat="1" applyFont="1" applyFill="1" applyBorder="1" applyAlignment="1">
      <alignment horizontal="center" vertical="center"/>
    </xf>
    <xf numFmtId="172" fontId="4" fillId="4" borderId="13" xfId="0" applyNumberFormat="1" applyFont="1" applyFill="1" applyBorder="1" applyAlignment="1">
      <alignment horizontal="center" vertical="center"/>
    </xf>
    <xf numFmtId="172" fontId="0" fillId="0" borderId="0" xfId="0" applyNumberFormat="1"/>
    <xf numFmtId="172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Labor-share - US nationwide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4"/>
          <c:order val="0"/>
          <c:tx>
            <c:strRef>
              <c:f>'US-Nationwide'!$P$1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outerShdw blurRad="50800" dist="50800" dir="5400000" algn="ctr" rotWithShape="0">
                  <a:schemeClr val="accent2"/>
                </a:outerShdw>
              </a:effectLst>
            </c:spPr>
          </c:marker>
          <c:trendline>
            <c:spPr>
              <a:ln w="25400" cap="rnd">
                <a:solidFill>
                  <a:schemeClr val="accent2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'US-Nationwide'!$A$2:$A$72</c:f>
              <c:numCache>
                <c:formatCode>0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'US-Nationwide'!$P$2:$P$72</c:f>
              <c:numCache>
                <c:formatCode>#,##0.000</c:formatCode>
                <c:ptCount val="71"/>
                <c:pt idx="0">
                  <c:v>0.721152833181536</c:v>
                </c:pt>
                <c:pt idx="1">
                  <c:v>0.703915063039151</c:v>
                </c:pt>
                <c:pt idx="2">
                  <c:v>0.705668819047036</c:v>
                </c:pt>
                <c:pt idx="3">
                  <c:v>0.692523211126901</c:v>
                </c:pt>
                <c:pt idx="4">
                  <c:v>0.703269660500477</c:v>
                </c:pt>
                <c:pt idx="5">
                  <c:v>0.712973336686266</c:v>
                </c:pt>
                <c:pt idx="6">
                  <c:v>0.715552568999314</c:v>
                </c:pt>
                <c:pt idx="7">
                  <c:v>0.711772333666942</c:v>
                </c:pt>
                <c:pt idx="8">
                  <c:v>0.695539822957859</c:v>
                </c:pt>
                <c:pt idx="9">
                  <c:v>0.706643466329331</c:v>
                </c:pt>
                <c:pt idx="10">
                  <c:v>0.711278838033766</c:v>
                </c:pt>
                <c:pt idx="11">
                  <c:v>0.717144375497928</c:v>
                </c:pt>
                <c:pt idx="12">
                  <c:v>0.703157787486879</c:v>
                </c:pt>
                <c:pt idx="13">
                  <c:v>0.706577245846307</c:v>
                </c:pt>
                <c:pt idx="14">
                  <c:v>0.704116775203124</c:v>
                </c:pt>
                <c:pt idx="15">
                  <c:v>0.697358831998844</c:v>
                </c:pt>
                <c:pt idx="16">
                  <c:v>0.692573394206769</c:v>
                </c:pt>
                <c:pt idx="17">
                  <c:v>0.690579850821778</c:v>
                </c:pt>
                <c:pt idx="18">
                  <c:v>0.685705659113984</c:v>
                </c:pt>
                <c:pt idx="19">
                  <c:v>0.694636921487484</c:v>
                </c:pt>
                <c:pt idx="20">
                  <c:v>0.702990880381811</c:v>
                </c:pt>
                <c:pt idx="21">
                  <c:v>0.705655025436687</c:v>
                </c:pt>
                <c:pt idx="22">
                  <c:v>0.716544426819141</c:v>
                </c:pt>
                <c:pt idx="23">
                  <c:v>0.727659333788658</c:v>
                </c:pt>
                <c:pt idx="24">
                  <c:v>0.716885751591895</c:v>
                </c:pt>
                <c:pt idx="25">
                  <c:v>0.716376937329378</c:v>
                </c:pt>
                <c:pt idx="26">
                  <c:v>0.714624173280741</c:v>
                </c:pt>
                <c:pt idx="27">
                  <c:v>0.721555770806944</c:v>
                </c:pt>
                <c:pt idx="28">
                  <c:v>0.715786000069046</c:v>
                </c:pt>
                <c:pt idx="29">
                  <c:v>0.712086070700588</c:v>
                </c:pt>
                <c:pt idx="30">
                  <c:v>0.709252218537669</c:v>
                </c:pt>
                <c:pt idx="31">
                  <c:v>0.712031436716297</c:v>
                </c:pt>
                <c:pt idx="32">
                  <c:v>0.719988026695363</c:v>
                </c:pt>
                <c:pt idx="33">
                  <c:v>0.724787251098818</c:v>
                </c:pt>
                <c:pt idx="34">
                  <c:v>0.710318966966904</c:v>
                </c:pt>
                <c:pt idx="35">
                  <c:v>0.714781886871407</c:v>
                </c:pt>
                <c:pt idx="36">
                  <c:v>0.706958258606567</c:v>
                </c:pt>
                <c:pt idx="37">
                  <c:v>0.696981557926288</c:v>
                </c:pt>
                <c:pt idx="38">
                  <c:v>0.703127609897553</c:v>
                </c:pt>
                <c:pt idx="39">
                  <c:v>0.718317524219343</c:v>
                </c:pt>
                <c:pt idx="40">
                  <c:v>0.72051213555419</c:v>
                </c:pt>
                <c:pt idx="41">
                  <c:v>0.717156166502765</c:v>
                </c:pt>
                <c:pt idx="42">
                  <c:v>0.717334210676148</c:v>
                </c:pt>
                <c:pt idx="43">
                  <c:v>0.72291730965236</c:v>
                </c:pt>
                <c:pt idx="44">
                  <c:v>0.723932196587154</c:v>
                </c:pt>
                <c:pt idx="45">
                  <c:v>0.729472962973691</c:v>
                </c:pt>
                <c:pt idx="46">
                  <c:v>0.726372262310271</c:v>
                </c:pt>
                <c:pt idx="47">
                  <c:v>0.714285700289438</c:v>
                </c:pt>
                <c:pt idx="48">
                  <c:v>0.709824466208032</c:v>
                </c:pt>
                <c:pt idx="49">
                  <c:v>0.705352873645998</c:v>
                </c:pt>
                <c:pt idx="50">
                  <c:v>0.702469307812791</c:v>
                </c:pt>
                <c:pt idx="51">
                  <c:v>0.713112696773652</c:v>
                </c:pt>
                <c:pt idx="52">
                  <c:v>0.718791372685621</c:v>
                </c:pt>
                <c:pt idx="53">
                  <c:v>0.728253507082285</c:v>
                </c:pt>
                <c:pt idx="54">
                  <c:v>0.734877428222232</c:v>
                </c:pt>
                <c:pt idx="55">
                  <c:v>0.726401845667365</c:v>
                </c:pt>
                <c:pt idx="56">
                  <c:v>0.718754458730139</c:v>
                </c:pt>
                <c:pt idx="57">
                  <c:v>0.710698469124069</c:v>
                </c:pt>
                <c:pt idx="58">
                  <c:v>0.696983523937263</c:v>
                </c:pt>
                <c:pt idx="59">
                  <c:v>0.690591298900918</c:v>
                </c:pt>
                <c:pt idx="60">
                  <c:v>0.702275478277348</c:v>
                </c:pt>
                <c:pt idx="61">
                  <c:v>0.714496252871177</c:v>
                </c:pt>
                <c:pt idx="62">
                  <c:v>0.706033791524409</c:v>
                </c:pt>
                <c:pt idx="63">
                  <c:v>0.687352711552075</c:v>
                </c:pt>
                <c:pt idx="64">
                  <c:v>0.683799059612552</c:v>
                </c:pt>
                <c:pt idx="65">
                  <c:v>0.676040086896591</c:v>
                </c:pt>
                <c:pt idx="66">
                  <c:v>0.679243923988788</c:v>
                </c:pt>
                <c:pt idx="67">
                  <c:v>0.675656585416669</c:v>
                </c:pt>
                <c:pt idx="68">
                  <c:v>0.681726514800822</c:v>
                </c:pt>
                <c:pt idx="69">
                  <c:v>0.687177366395622</c:v>
                </c:pt>
                <c:pt idx="70">
                  <c:v>0.688626080306561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992944"/>
        <c:axId val="-2084995264"/>
      </c:scatterChart>
      <c:valAx>
        <c:axId val="-20849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4995264"/>
        <c:crosses val="autoZero"/>
        <c:crossBetween val="midCat"/>
      </c:valAx>
      <c:valAx>
        <c:axId val="-208499526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49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 Labor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"Nationwide LS"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'US-Nationwide'!$A$2:$A$72</c:f>
              <c:numCache>
                <c:formatCode>0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'US-Nationwide'!$P$2:$P$72</c:f>
              <c:numCache>
                <c:formatCode>#.##0000</c:formatCode>
                <c:ptCount val="71"/>
                <c:pt idx="0">
                  <c:v>0.721152833181536</c:v>
                </c:pt>
                <c:pt idx="1">
                  <c:v>0.703915063039151</c:v>
                </c:pt>
                <c:pt idx="2">
                  <c:v>0.705668819047036</c:v>
                </c:pt>
                <c:pt idx="3">
                  <c:v>0.692523211126901</c:v>
                </c:pt>
                <c:pt idx="4">
                  <c:v>0.703269660500477</c:v>
                </c:pt>
                <c:pt idx="5">
                  <c:v>0.712973336686266</c:v>
                </c:pt>
                <c:pt idx="6">
                  <c:v>0.715552568999314</c:v>
                </c:pt>
                <c:pt idx="7">
                  <c:v>0.711772333666942</c:v>
                </c:pt>
                <c:pt idx="8">
                  <c:v>0.695539822957859</c:v>
                </c:pt>
                <c:pt idx="9">
                  <c:v>0.706643466329331</c:v>
                </c:pt>
                <c:pt idx="10">
                  <c:v>0.711278838033766</c:v>
                </c:pt>
                <c:pt idx="11">
                  <c:v>0.717144375497928</c:v>
                </c:pt>
                <c:pt idx="12">
                  <c:v>0.703157787486879</c:v>
                </c:pt>
                <c:pt idx="13">
                  <c:v>0.706577245846307</c:v>
                </c:pt>
                <c:pt idx="14">
                  <c:v>0.704116775203124</c:v>
                </c:pt>
                <c:pt idx="15">
                  <c:v>0.697358831998844</c:v>
                </c:pt>
                <c:pt idx="16">
                  <c:v>0.692573394206769</c:v>
                </c:pt>
                <c:pt idx="17">
                  <c:v>0.690579850821778</c:v>
                </c:pt>
                <c:pt idx="18">
                  <c:v>0.685705659113984</c:v>
                </c:pt>
                <c:pt idx="19">
                  <c:v>0.694636921487484</c:v>
                </c:pt>
                <c:pt idx="20">
                  <c:v>0.702990880381811</c:v>
                </c:pt>
                <c:pt idx="21">
                  <c:v>0.705655025436687</c:v>
                </c:pt>
                <c:pt idx="22">
                  <c:v>0.716544426819141</c:v>
                </c:pt>
                <c:pt idx="23">
                  <c:v>0.727659333788658</c:v>
                </c:pt>
                <c:pt idx="24">
                  <c:v>0.716885751591895</c:v>
                </c:pt>
                <c:pt idx="25">
                  <c:v>0.716376937329378</c:v>
                </c:pt>
                <c:pt idx="26">
                  <c:v>0.714624173280741</c:v>
                </c:pt>
                <c:pt idx="27">
                  <c:v>0.721555770806944</c:v>
                </c:pt>
                <c:pt idx="28">
                  <c:v>0.715786000069046</c:v>
                </c:pt>
                <c:pt idx="29">
                  <c:v>0.712086070700588</c:v>
                </c:pt>
                <c:pt idx="30">
                  <c:v>0.709252218537669</c:v>
                </c:pt>
                <c:pt idx="31">
                  <c:v>0.712031436716297</c:v>
                </c:pt>
                <c:pt idx="32">
                  <c:v>0.719988026695363</c:v>
                </c:pt>
                <c:pt idx="33">
                  <c:v>0.724787251098818</c:v>
                </c:pt>
                <c:pt idx="34">
                  <c:v>0.710318966966904</c:v>
                </c:pt>
                <c:pt idx="35">
                  <c:v>0.714781886871407</c:v>
                </c:pt>
                <c:pt idx="36">
                  <c:v>0.706958258606567</c:v>
                </c:pt>
                <c:pt idx="37">
                  <c:v>0.696981557926288</c:v>
                </c:pt>
                <c:pt idx="38">
                  <c:v>0.703127609897553</c:v>
                </c:pt>
                <c:pt idx="39">
                  <c:v>0.718317524219343</c:v>
                </c:pt>
                <c:pt idx="40">
                  <c:v>0.72051213555419</c:v>
                </c:pt>
                <c:pt idx="41">
                  <c:v>0.717156166502765</c:v>
                </c:pt>
                <c:pt idx="42">
                  <c:v>0.717334210676148</c:v>
                </c:pt>
                <c:pt idx="43">
                  <c:v>0.72291730965236</c:v>
                </c:pt>
                <c:pt idx="44">
                  <c:v>0.723932196587154</c:v>
                </c:pt>
                <c:pt idx="45">
                  <c:v>0.729472962973691</c:v>
                </c:pt>
                <c:pt idx="46">
                  <c:v>0.726372262310271</c:v>
                </c:pt>
                <c:pt idx="47">
                  <c:v>0.714285700289438</c:v>
                </c:pt>
                <c:pt idx="48">
                  <c:v>0.709824466208032</c:v>
                </c:pt>
                <c:pt idx="49">
                  <c:v>0.705352873645998</c:v>
                </c:pt>
                <c:pt idx="50">
                  <c:v>0.702469307812791</c:v>
                </c:pt>
                <c:pt idx="51">
                  <c:v>0.713112696773652</c:v>
                </c:pt>
                <c:pt idx="52">
                  <c:v>0.718791372685621</c:v>
                </c:pt>
                <c:pt idx="53">
                  <c:v>0.728253507082285</c:v>
                </c:pt>
                <c:pt idx="54">
                  <c:v>0.734877428222232</c:v>
                </c:pt>
                <c:pt idx="55">
                  <c:v>0.726401845667365</c:v>
                </c:pt>
                <c:pt idx="56">
                  <c:v>0.718754458730139</c:v>
                </c:pt>
                <c:pt idx="57">
                  <c:v>0.710698469124069</c:v>
                </c:pt>
                <c:pt idx="58">
                  <c:v>0.696983523937263</c:v>
                </c:pt>
                <c:pt idx="59">
                  <c:v>0.690591298900918</c:v>
                </c:pt>
                <c:pt idx="60">
                  <c:v>0.702275478277348</c:v>
                </c:pt>
                <c:pt idx="61">
                  <c:v>0.714496252871177</c:v>
                </c:pt>
                <c:pt idx="62">
                  <c:v>0.706033791524409</c:v>
                </c:pt>
                <c:pt idx="63">
                  <c:v>0.687352711552075</c:v>
                </c:pt>
                <c:pt idx="64">
                  <c:v>0.683799059612552</c:v>
                </c:pt>
                <c:pt idx="65">
                  <c:v>0.676040086896591</c:v>
                </c:pt>
                <c:pt idx="66">
                  <c:v>0.679243923988788</c:v>
                </c:pt>
                <c:pt idx="67">
                  <c:v>0.675656585416669</c:v>
                </c:pt>
                <c:pt idx="68">
                  <c:v>0.681726514800822</c:v>
                </c:pt>
                <c:pt idx="69">
                  <c:v>0.687177366395622</c:v>
                </c:pt>
                <c:pt idx="70">
                  <c:v>0.688626080306561</c:v>
                </c:pt>
              </c:numCache>
            </c:numRef>
          </c:yVal>
          <c:smooth val="1"/>
        </c:ser>
        <c:ser>
          <c:idx val="1"/>
          <c:order val="1"/>
          <c:tx>
            <c:v>"Corporate LS"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'US-Nationwide'!$A$2:$A$72</c:f>
              <c:numCache>
                <c:formatCode>0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'US-CorporateII'!$G$2:$G$71</c:f>
              <c:numCache>
                <c:formatCode>0,000</c:formatCode>
                <c:ptCount val="70"/>
                <c:pt idx="0">
                  <c:v>0.676820208023774</c:v>
                </c:pt>
                <c:pt idx="1">
                  <c:v>0.679938744257274</c:v>
                </c:pt>
                <c:pt idx="2">
                  <c:v>0.663306451612903</c:v>
                </c:pt>
                <c:pt idx="3">
                  <c:v>0.671353251318102</c:v>
                </c:pt>
                <c:pt idx="4">
                  <c:v>0.687534935718278</c:v>
                </c:pt>
                <c:pt idx="5">
                  <c:v>0.698280354351224</c:v>
                </c:pt>
                <c:pt idx="6">
                  <c:v>0.701326259946949</c:v>
                </c:pt>
                <c:pt idx="7">
                  <c:v>0.677283372365339</c:v>
                </c:pt>
                <c:pt idx="8">
                  <c:v>0.693859649122807</c:v>
                </c:pt>
                <c:pt idx="9">
                  <c:v>0.70223534373682</c:v>
                </c:pt>
                <c:pt idx="10">
                  <c:v>0.711805555555556</c:v>
                </c:pt>
                <c:pt idx="11">
                  <c:v>0.693995381062356</c:v>
                </c:pt>
                <c:pt idx="12">
                  <c:v>0.702652910832719</c:v>
                </c:pt>
                <c:pt idx="13">
                  <c:v>0.700573065902579</c:v>
                </c:pt>
                <c:pt idx="14">
                  <c:v>0.691576532284497</c:v>
                </c:pt>
                <c:pt idx="15">
                  <c:v>0.685441674361342</c:v>
                </c:pt>
                <c:pt idx="16">
                  <c:v>0.680318543799772</c:v>
                </c:pt>
                <c:pt idx="17">
                  <c:v>0.6722710812209</c:v>
                </c:pt>
                <c:pt idx="18">
                  <c:v>0.68010372465818</c:v>
                </c:pt>
                <c:pt idx="19">
                  <c:v>0.691324815063887</c:v>
                </c:pt>
                <c:pt idx="20">
                  <c:v>0.691322901849218</c:v>
                </c:pt>
                <c:pt idx="21">
                  <c:v>0.705739390540288</c:v>
                </c:pt>
                <c:pt idx="22">
                  <c:v>0.723241868071961</c:v>
                </c:pt>
                <c:pt idx="23">
                  <c:v>0.710770267992584</c:v>
                </c:pt>
                <c:pt idx="24">
                  <c:v>0.709931766489765</c:v>
                </c:pt>
                <c:pt idx="25">
                  <c:v>0.712679490652939</c:v>
                </c:pt>
                <c:pt idx="26">
                  <c:v>0.727536231884058</c:v>
                </c:pt>
                <c:pt idx="27">
                  <c:v>0.713380281690141</c:v>
                </c:pt>
                <c:pt idx="28">
                  <c:v>0.709550036371194</c:v>
                </c:pt>
                <c:pt idx="29">
                  <c:v>0.706620272868785</c:v>
                </c:pt>
                <c:pt idx="30">
                  <c:v>0.709121513305547</c:v>
                </c:pt>
                <c:pt idx="31">
                  <c:v>0.727351727134477</c:v>
                </c:pt>
                <c:pt idx="32">
                  <c:v>0.739547681363667</c:v>
                </c:pt>
                <c:pt idx="33">
                  <c:v>0.72229125983786</c:v>
                </c:pt>
                <c:pt idx="34">
                  <c:v>0.730339652901082</c:v>
                </c:pt>
                <c:pt idx="35">
                  <c:v>0.717201166180758</c:v>
                </c:pt>
                <c:pt idx="36">
                  <c:v>0.704245836265541</c:v>
                </c:pt>
                <c:pt idx="37">
                  <c:v>0.710473091804432</c:v>
                </c:pt>
                <c:pt idx="38">
                  <c:v>0.731276785335427</c:v>
                </c:pt>
                <c:pt idx="39">
                  <c:v>0.732128705024568</c:v>
                </c:pt>
                <c:pt idx="40">
                  <c:v>0.730100273473108</c:v>
                </c:pt>
                <c:pt idx="41">
                  <c:v>0.732612002212389</c:v>
                </c:pt>
                <c:pt idx="42">
                  <c:v>0.741875518672199</c:v>
                </c:pt>
                <c:pt idx="43">
                  <c:v>0.740796149343047</c:v>
                </c:pt>
                <c:pt idx="44">
                  <c:v>0.745319620642936</c:v>
                </c:pt>
                <c:pt idx="45">
                  <c:v>0.739650711513583</c:v>
                </c:pt>
                <c:pt idx="46">
                  <c:v>0.723414714075045</c:v>
                </c:pt>
                <c:pt idx="47">
                  <c:v>0.717994282623812</c:v>
                </c:pt>
                <c:pt idx="48">
                  <c:v>0.712971903060732</c:v>
                </c:pt>
                <c:pt idx="49">
                  <c:v>0.710362717473948</c:v>
                </c:pt>
                <c:pt idx="50">
                  <c:v>0.724508238063215</c:v>
                </c:pt>
                <c:pt idx="51">
                  <c:v>0.732101341281669</c:v>
                </c:pt>
                <c:pt idx="52">
                  <c:v>0.745703125</c:v>
                </c:pt>
                <c:pt idx="53">
                  <c:v>0.755410848044567</c:v>
                </c:pt>
                <c:pt idx="54">
                  <c:v>0.738557352667782</c:v>
                </c:pt>
                <c:pt idx="55">
                  <c:v>0.723786494716102</c:v>
                </c:pt>
                <c:pt idx="56">
                  <c:v>0.709621274245644</c:v>
                </c:pt>
                <c:pt idx="57">
                  <c:v>0.690829368411232</c:v>
                </c:pt>
                <c:pt idx="58">
                  <c:v>0.679468756803832</c:v>
                </c:pt>
                <c:pt idx="59">
                  <c:v>0.699991418518836</c:v>
                </c:pt>
                <c:pt idx="60">
                  <c:v>0.722509030814455</c:v>
                </c:pt>
                <c:pt idx="61">
                  <c:v>0.704499931193713</c:v>
                </c:pt>
                <c:pt idx="62">
                  <c:v>0.675314973638466</c:v>
                </c:pt>
                <c:pt idx="63">
                  <c:v>0.674800421750264</c:v>
                </c:pt>
                <c:pt idx="64">
                  <c:v>0.665276048419188</c:v>
                </c:pt>
                <c:pt idx="65">
                  <c:v>0.666724797269522</c:v>
                </c:pt>
                <c:pt idx="66">
                  <c:v>0.662011664886813</c:v>
                </c:pt>
                <c:pt idx="67">
                  <c:v>0.668380780915944</c:v>
                </c:pt>
                <c:pt idx="68">
                  <c:v>0.675045698775827</c:v>
                </c:pt>
                <c:pt idx="69">
                  <c:v>0.68288862367333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0400"/>
        <c:axId val="-2083826096"/>
      </c:scatterChart>
      <c:valAx>
        <c:axId val="18701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3826096"/>
        <c:crosses val="autoZero"/>
        <c:crossBetween val="midCat"/>
      </c:valAx>
      <c:valAx>
        <c:axId val="-20838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15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Labor-share - US corporate (GVA)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'US-Corporate'!$I$1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'US-Corporate'!$A$2:$A$72</c:f>
              <c:numCache>
                <c:formatCode>0</c:formatCode>
                <c:ptCount val="71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  <c:pt idx="70">
                  <c:v>2017.0</c:v>
                </c:pt>
              </c:numCache>
            </c:numRef>
          </c:xVal>
          <c:yVal>
            <c:numRef>
              <c:f>'US-Corporate'!$I$2:$I$72</c:f>
              <c:numCache>
                <c:formatCode>0.000</c:formatCode>
                <c:ptCount val="71"/>
                <c:pt idx="0">
                  <c:v>0.630980392156863</c:v>
                </c:pt>
                <c:pt idx="1">
                  <c:v>0.611434440260185</c:v>
                </c:pt>
                <c:pt idx="2">
                  <c:v>0.607342657342657</c:v>
                </c:pt>
                <c:pt idx="3">
                  <c:v>0.595619987661937</c:v>
                </c:pt>
                <c:pt idx="4">
                  <c:v>0.604037685060565</c:v>
                </c:pt>
                <c:pt idx="5">
                  <c:v>0.617435897435897</c:v>
                </c:pt>
                <c:pt idx="6">
                  <c:v>0.62682285441071</c:v>
                </c:pt>
                <c:pt idx="7">
                  <c:v>0.623731271145481</c:v>
                </c:pt>
                <c:pt idx="8">
                  <c:v>0.605963105963106</c:v>
                </c:pt>
                <c:pt idx="9">
                  <c:v>0.617876424715057</c:v>
                </c:pt>
                <c:pt idx="10">
                  <c:v>0.620867571182878</c:v>
                </c:pt>
                <c:pt idx="11">
                  <c:v>0.621495327102804</c:v>
                </c:pt>
                <c:pt idx="12">
                  <c:v>0.610714906940337</c:v>
                </c:pt>
                <c:pt idx="13">
                  <c:v>0.618706235411804</c:v>
                </c:pt>
                <c:pt idx="14">
                  <c:v>0.615646258503401</c:v>
                </c:pt>
                <c:pt idx="15">
                  <c:v>0.610656347670784</c:v>
                </c:pt>
                <c:pt idx="16">
                  <c:v>0.605568770113334</c:v>
                </c:pt>
                <c:pt idx="17">
                  <c:v>0.60220207253886</c:v>
                </c:pt>
                <c:pt idx="18">
                  <c:v>0.59622418879056</c:v>
                </c:pt>
                <c:pt idx="19">
                  <c:v>0.603526123414319</c:v>
                </c:pt>
                <c:pt idx="20">
                  <c:v>0.610240228013029</c:v>
                </c:pt>
                <c:pt idx="21">
                  <c:v>0.609758347168419</c:v>
                </c:pt>
                <c:pt idx="22">
                  <c:v>0.621010750867688</c:v>
                </c:pt>
                <c:pt idx="23">
                  <c:v>0.631024342427708</c:v>
                </c:pt>
                <c:pt idx="24">
                  <c:v>0.618777424723861</c:v>
                </c:pt>
                <c:pt idx="25">
                  <c:v>0.619525173966435</c:v>
                </c:pt>
                <c:pt idx="26">
                  <c:v>0.622531089978054</c:v>
                </c:pt>
                <c:pt idx="27">
                  <c:v>0.62964420212467</c:v>
                </c:pt>
                <c:pt idx="28">
                  <c:v>0.609393609859665</c:v>
                </c:pt>
                <c:pt idx="29">
                  <c:v>0.608295778533983</c:v>
                </c:pt>
                <c:pt idx="30">
                  <c:v>0.606490872210953</c:v>
                </c:pt>
                <c:pt idx="31">
                  <c:v>0.609211742128083</c:v>
                </c:pt>
                <c:pt idx="32">
                  <c:v>0.622259157450617</c:v>
                </c:pt>
                <c:pt idx="33">
                  <c:v>0.626435599941254</c:v>
                </c:pt>
                <c:pt idx="34">
                  <c:v>0.610011370684308</c:v>
                </c:pt>
                <c:pt idx="35">
                  <c:v>0.608997225525168</c:v>
                </c:pt>
                <c:pt idx="36">
                  <c:v>0.599129994476155</c:v>
                </c:pt>
                <c:pt idx="37">
                  <c:v>0.593370710369047</c:v>
                </c:pt>
                <c:pt idx="38">
                  <c:v>0.597009187713835</c:v>
                </c:pt>
                <c:pt idx="39">
                  <c:v>0.609916500406414</c:v>
                </c:pt>
                <c:pt idx="40">
                  <c:v>0.610228332584891</c:v>
                </c:pt>
                <c:pt idx="41">
                  <c:v>0.609034639680494</c:v>
                </c:pt>
                <c:pt idx="42">
                  <c:v>0.610566424193135</c:v>
                </c:pt>
                <c:pt idx="43">
                  <c:v>0.616134521646333</c:v>
                </c:pt>
                <c:pt idx="44">
                  <c:v>0.61175427984639</c:v>
                </c:pt>
                <c:pt idx="45">
                  <c:v>0.615882093560844</c:v>
                </c:pt>
                <c:pt idx="46">
                  <c:v>0.610813362938009</c:v>
                </c:pt>
                <c:pt idx="47">
                  <c:v>0.599574761248634</c:v>
                </c:pt>
                <c:pt idx="48">
                  <c:v>0.593794359931595</c:v>
                </c:pt>
                <c:pt idx="49">
                  <c:v>0.589356482355161</c:v>
                </c:pt>
                <c:pt idx="50">
                  <c:v>0.587265160060679</c:v>
                </c:pt>
                <c:pt idx="51">
                  <c:v>0.597553622976578</c:v>
                </c:pt>
                <c:pt idx="52">
                  <c:v>0.602733469489758</c:v>
                </c:pt>
                <c:pt idx="53">
                  <c:v>0.611962153638207</c:v>
                </c:pt>
                <c:pt idx="54">
                  <c:v>0.6123911641406</c:v>
                </c:pt>
                <c:pt idx="55">
                  <c:v>0.596892080844032</c:v>
                </c:pt>
                <c:pt idx="56">
                  <c:v>0.585925869081421</c:v>
                </c:pt>
                <c:pt idx="57">
                  <c:v>0.575788322323446</c:v>
                </c:pt>
                <c:pt idx="58">
                  <c:v>0.560099820697407</c:v>
                </c:pt>
                <c:pt idx="59">
                  <c:v>0.549945684068575</c:v>
                </c:pt>
                <c:pt idx="60">
                  <c:v>0.562378525065092</c:v>
                </c:pt>
                <c:pt idx="61">
                  <c:v>0.574762487182338</c:v>
                </c:pt>
                <c:pt idx="62">
                  <c:v>0.557563797820335</c:v>
                </c:pt>
                <c:pt idx="63">
                  <c:v>0.538586751861615</c:v>
                </c:pt>
                <c:pt idx="64">
                  <c:v>0.539014778325123</c:v>
                </c:pt>
                <c:pt idx="65">
                  <c:v>0.533122066494604</c:v>
                </c:pt>
                <c:pt idx="66">
                  <c:v>0.533888648568806</c:v>
                </c:pt>
                <c:pt idx="67">
                  <c:v>0.530553454863875</c:v>
                </c:pt>
                <c:pt idx="68">
                  <c:v>0.535785847868402</c:v>
                </c:pt>
                <c:pt idx="69">
                  <c:v>0.5404884228306</c:v>
                </c:pt>
                <c:pt idx="70">
                  <c:v>0.546003247924937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67232"/>
        <c:axId val="-2084092736"/>
      </c:scatterChart>
      <c:valAx>
        <c:axId val="18850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4092736"/>
        <c:crosses val="autoZero"/>
        <c:crossBetween val="midCat"/>
      </c:valAx>
      <c:valAx>
        <c:axId val="-2084092736"/>
        <c:scaling>
          <c:orientation val="minMax"/>
          <c:max val="0.7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0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share - US Corporate</a:t>
            </a:r>
            <a:r>
              <a:rPr lang="en-US" baseline="0"/>
              <a:t> (income)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'US-CorporateII'!$G$1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'US-CorporateII'!$A$2:$A$71</c:f>
              <c:numCache>
                <c:formatCode>0</c:formatCode>
                <c:ptCount val="70"/>
                <c:pt idx="0">
                  <c:v>1948.0</c:v>
                </c:pt>
                <c:pt idx="1">
                  <c:v>1949.0</c:v>
                </c:pt>
                <c:pt idx="2">
                  <c:v>1950.0</c:v>
                </c:pt>
                <c:pt idx="3">
                  <c:v>1951.0</c:v>
                </c:pt>
                <c:pt idx="4">
                  <c:v>1952.0</c:v>
                </c:pt>
                <c:pt idx="5">
                  <c:v>1953.0</c:v>
                </c:pt>
                <c:pt idx="6">
                  <c:v>1954.0</c:v>
                </c:pt>
                <c:pt idx="7">
                  <c:v>1955.0</c:v>
                </c:pt>
                <c:pt idx="8">
                  <c:v>1956.0</c:v>
                </c:pt>
                <c:pt idx="9">
                  <c:v>1957.0</c:v>
                </c:pt>
                <c:pt idx="10">
                  <c:v>1958.0</c:v>
                </c:pt>
                <c:pt idx="11">
                  <c:v>1959.0</c:v>
                </c:pt>
                <c:pt idx="12">
                  <c:v>1960.0</c:v>
                </c:pt>
                <c:pt idx="13">
                  <c:v>1961.0</c:v>
                </c:pt>
                <c:pt idx="14">
                  <c:v>1962.0</c:v>
                </c:pt>
                <c:pt idx="15">
                  <c:v>1963.0</c:v>
                </c:pt>
                <c:pt idx="16">
                  <c:v>1964.0</c:v>
                </c:pt>
                <c:pt idx="17">
                  <c:v>1965.0</c:v>
                </c:pt>
                <c:pt idx="18">
                  <c:v>1966.0</c:v>
                </c:pt>
                <c:pt idx="19">
                  <c:v>1967.0</c:v>
                </c:pt>
                <c:pt idx="20">
                  <c:v>1968.0</c:v>
                </c:pt>
                <c:pt idx="21">
                  <c:v>1969.0</c:v>
                </c:pt>
                <c:pt idx="22">
                  <c:v>1970.0</c:v>
                </c:pt>
                <c:pt idx="23">
                  <c:v>1971.0</c:v>
                </c:pt>
                <c:pt idx="24">
                  <c:v>1972.0</c:v>
                </c:pt>
                <c:pt idx="25">
                  <c:v>1973.0</c:v>
                </c:pt>
                <c:pt idx="26">
                  <c:v>1974.0</c:v>
                </c:pt>
                <c:pt idx="27">
                  <c:v>1975.0</c:v>
                </c:pt>
                <c:pt idx="28">
                  <c:v>1976.0</c:v>
                </c:pt>
                <c:pt idx="29">
                  <c:v>1977.0</c:v>
                </c:pt>
                <c:pt idx="30">
                  <c:v>1978.0</c:v>
                </c:pt>
                <c:pt idx="31">
                  <c:v>1979.0</c:v>
                </c:pt>
                <c:pt idx="32">
                  <c:v>1980.0</c:v>
                </c:pt>
                <c:pt idx="33">
                  <c:v>1981.0</c:v>
                </c:pt>
                <c:pt idx="34">
                  <c:v>1982.0</c:v>
                </c:pt>
                <c:pt idx="35">
                  <c:v>1983.0</c:v>
                </c:pt>
                <c:pt idx="36">
                  <c:v>1984.0</c:v>
                </c:pt>
                <c:pt idx="37">
                  <c:v>1985.0</c:v>
                </c:pt>
                <c:pt idx="38">
                  <c:v>1986.0</c:v>
                </c:pt>
                <c:pt idx="39">
                  <c:v>1987.0</c:v>
                </c:pt>
                <c:pt idx="40">
                  <c:v>1988.0</c:v>
                </c:pt>
                <c:pt idx="41">
                  <c:v>1989.0</c:v>
                </c:pt>
                <c:pt idx="42">
                  <c:v>1990.0</c:v>
                </c:pt>
                <c:pt idx="43">
                  <c:v>1991.0</c:v>
                </c:pt>
                <c:pt idx="44">
                  <c:v>1992.0</c:v>
                </c:pt>
                <c:pt idx="45">
                  <c:v>1993.0</c:v>
                </c:pt>
                <c:pt idx="46">
                  <c:v>1994.0</c:v>
                </c:pt>
                <c:pt idx="47">
                  <c:v>1995.0</c:v>
                </c:pt>
                <c:pt idx="48">
                  <c:v>1996.0</c:v>
                </c:pt>
                <c:pt idx="49">
                  <c:v>1997.0</c:v>
                </c:pt>
                <c:pt idx="50">
                  <c:v>1998.0</c:v>
                </c:pt>
                <c:pt idx="51">
                  <c:v>1999.0</c:v>
                </c:pt>
                <c:pt idx="52">
                  <c:v>2000.0</c:v>
                </c:pt>
                <c:pt idx="53">
                  <c:v>2001.0</c:v>
                </c:pt>
                <c:pt idx="54">
                  <c:v>2002.0</c:v>
                </c:pt>
                <c:pt idx="55">
                  <c:v>2003.0</c:v>
                </c:pt>
                <c:pt idx="56">
                  <c:v>2004.0</c:v>
                </c:pt>
                <c:pt idx="57">
                  <c:v>2005.0</c:v>
                </c:pt>
                <c:pt idx="58">
                  <c:v>2006.0</c:v>
                </c:pt>
                <c:pt idx="59">
                  <c:v>2007.0</c:v>
                </c:pt>
                <c:pt idx="60">
                  <c:v>2008.0</c:v>
                </c:pt>
                <c:pt idx="61">
                  <c:v>2009.0</c:v>
                </c:pt>
                <c:pt idx="62">
                  <c:v>2010.0</c:v>
                </c:pt>
                <c:pt idx="63">
                  <c:v>2011.0</c:v>
                </c:pt>
                <c:pt idx="64">
                  <c:v>2012.0</c:v>
                </c:pt>
                <c:pt idx="65">
                  <c:v>2013.0</c:v>
                </c:pt>
                <c:pt idx="66">
                  <c:v>2014.0</c:v>
                </c:pt>
                <c:pt idx="67">
                  <c:v>2015.0</c:v>
                </c:pt>
                <c:pt idx="68">
                  <c:v>2016.0</c:v>
                </c:pt>
                <c:pt idx="69">
                  <c:v>2017.0</c:v>
                </c:pt>
              </c:numCache>
            </c:numRef>
          </c:xVal>
          <c:yVal>
            <c:numRef>
              <c:f>'US-CorporateII'!$G$2:$G$71</c:f>
              <c:numCache>
                <c:formatCode>0.000</c:formatCode>
                <c:ptCount val="70"/>
                <c:pt idx="0">
                  <c:v>0.676820208023774</c:v>
                </c:pt>
                <c:pt idx="1">
                  <c:v>0.679938744257274</c:v>
                </c:pt>
                <c:pt idx="2">
                  <c:v>0.663306451612903</c:v>
                </c:pt>
                <c:pt idx="3">
                  <c:v>0.671353251318102</c:v>
                </c:pt>
                <c:pt idx="4">
                  <c:v>0.687534935718278</c:v>
                </c:pt>
                <c:pt idx="5">
                  <c:v>0.698280354351224</c:v>
                </c:pt>
                <c:pt idx="6">
                  <c:v>0.701326259946949</c:v>
                </c:pt>
                <c:pt idx="7">
                  <c:v>0.677283372365339</c:v>
                </c:pt>
                <c:pt idx="8">
                  <c:v>0.693859649122807</c:v>
                </c:pt>
                <c:pt idx="9">
                  <c:v>0.70223534373682</c:v>
                </c:pt>
                <c:pt idx="10">
                  <c:v>0.711805555555556</c:v>
                </c:pt>
                <c:pt idx="11">
                  <c:v>0.693995381062356</c:v>
                </c:pt>
                <c:pt idx="12">
                  <c:v>0.702652910832719</c:v>
                </c:pt>
                <c:pt idx="13">
                  <c:v>0.700573065902579</c:v>
                </c:pt>
                <c:pt idx="14">
                  <c:v>0.691576532284497</c:v>
                </c:pt>
                <c:pt idx="15">
                  <c:v>0.685441674361342</c:v>
                </c:pt>
                <c:pt idx="16">
                  <c:v>0.680318543799772</c:v>
                </c:pt>
                <c:pt idx="17">
                  <c:v>0.6722710812209</c:v>
                </c:pt>
                <c:pt idx="18">
                  <c:v>0.68010372465818</c:v>
                </c:pt>
                <c:pt idx="19">
                  <c:v>0.691324815063887</c:v>
                </c:pt>
                <c:pt idx="20">
                  <c:v>0.691322901849218</c:v>
                </c:pt>
                <c:pt idx="21">
                  <c:v>0.705739390540288</c:v>
                </c:pt>
                <c:pt idx="22">
                  <c:v>0.723241868071961</c:v>
                </c:pt>
                <c:pt idx="23">
                  <c:v>0.710770267992584</c:v>
                </c:pt>
                <c:pt idx="24">
                  <c:v>0.709931766489765</c:v>
                </c:pt>
                <c:pt idx="25">
                  <c:v>0.712679490652939</c:v>
                </c:pt>
                <c:pt idx="26">
                  <c:v>0.727536231884058</c:v>
                </c:pt>
                <c:pt idx="27">
                  <c:v>0.713380281690141</c:v>
                </c:pt>
                <c:pt idx="28">
                  <c:v>0.709550036371194</c:v>
                </c:pt>
                <c:pt idx="29">
                  <c:v>0.706620272868785</c:v>
                </c:pt>
                <c:pt idx="30">
                  <c:v>0.709121513305547</c:v>
                </c:pt>
                <c:pt idx="31">
                  <c:v>0.727351727134477</c:v>
                </c:pt>
                <c:pt idx="32">
                  <c:v>0.739547681363667</c:v>
                </c:pt>
                <c:pt idx="33">
                  <c:v>0.72229125983786</c:v>
                </c:pt>
                <c:pt idx="34">
                  <c:v>0.730339652901082</c:v>
                </c:pt>
                <c:pt idx="35">
                  <c:v>0.717201166180758</c:v>
                </c:pt>
                <c:pt idx="36">
                  <c:v>0.704245836265541</c:v>
                </c:pt>
                <c:pt idx="37">
                  <c:v>0.710473091804432</c:v>
                </c:pt>
                <c:pt idx="38">
                  <c:v>0.731276785335427</c:v>
                </c:pt>
                <c:pt idx="39">
                  <c:v>0.732128705024568</c:v>
                </c:pt>
                <c:pt idx="40">
                  <c:v>0.730100273473108</c:v>
                </c:pt>
                <c:pt idx="41">
                  <c:v>0.732612002212389</c:v>
                </c:pt>
                <c:pt idx="42">
                  <c:v>0.741875518672199</c:v>
                </c:pt>
                <c:pt idx="43">
                  <c:v>0.740796149343047</c:v>
                </c:pt>
                <c:pt idx="44">
                  <c:v>0.745319620642936</c:v>
                </c:pt>
                <c:pt idx="45">
                  <c:v>0.739650711513583</c:v>
                </c:pt>
                <c:pt idx="46">
                  <c:v>0.723414714075045</c:v>
                </c:pt>
                <c:pt idx="47">
                  <c:v>0.717994282623812</c:v>
                </c:pt>
                <c:pt idx="48">
                  <c:v>0.712971903060732</c:v>
                </c:pt>
                <c:pt idx="49">
                  <c:v>0.710362717473948</c:v>
                </c:pt>
                <c:pt idx="50">
                  <c:v>0.724508238063215</c:v>
                </c:pt>
                <c:pt idx="51">
                  <c:v>0.732101341281669</c:v>
                </c:pt>
                <c:pt idx="52">
                  <c:v>0.745703125</c:v>
                </c:pt>
                <c:pt idx="53">
                  <c:v>0.755410848044567</c:v>
                </c:pt>
                <c:pt idx="54">
                  <c:v>0.738557352667782</c:v>
                </c:pt>
                <c:pt idx="55">
                  <c:v>0.723786494716102</c:v>
                </c:pt>
                <c:pt idx="56">
                  <c:v>0.709621274245644</c:v>
                </c:pt>
                <c:pt idx="57">
                  <c:v>0.690829368411232</c:v>
                </c:pt>
                <c:pt idx="58">
                  <c:v>0.679468756803832</c:v>
                </c:pt>
                <c:pt idx="59">
                  <c:v>0.699991418518836</c:v>
                </c:pt>
                <c:pt idx="60">
                  <c:v>0.722509030814455</c:v>
                </c:pt>
                <c:pt idx="61">
                  <c:v>0.704499931193713</c:v>
                </c:pt>
                <c:pt idx="62">
                  <c:v>0.675314973638466</c:v>
                </c:pt>
                <c:pt idx="63">
                  <c:v>0.674800421750264</c:v>
                </c:pt>
                <c:pt idx="64">
                  <c:v>0.665276048419188</c:v>
                </c:pt>
                <c:pt idx="65">
                  <c:v>0.666724797269522</c:v>
                </c:pt>
                <c:pt idx="66">
                  <c:v>0.662011664886813</c:v>
                </c:pt>
                <c:pt idx="67">
                  <c:v>0.668380780915944</c:v>
                </c:pt>
                <c:pt idx="68">
                  <c:v>0.675045698775827</c:v>
                </c:pt>
                <c:pt idx="69">
                  <c:v>0.68288862367333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92112"/>
        <c:axId val="-2084063824"/>
      </c:scatterChart>
      <c:valAx>
        <c:axId val="19000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4063824"/>
        <c:crosses val="autoZero"/>
        <c:crossBetween val="midCat"/>
      </c:valAx>
      <c:valAx>
        <c:axId val="-20840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0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Labor Share - Brazil nationwide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'Brazil-Nationwide'!$H$1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'Brazil-Nationwide'!$A$2:$A$17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'Brazil-Nationwide'!$H$2:$H$17</c:f>
              <c:numCache>
                <c:formatCode>#,##0.000</c:formatCode>
                <c:ptCount val="16"/>
                <c:pt idx="0">
                  <c:v>0.447260789384036</c:v>
                </c:pt>
                <c:pt idx="1">
                  <c:v>0.448191804298132</c:v>
                </c:pt>
                <c:pt idx="2">
                  <c:v>0.438665491795078</c:v>
                </c:pt>
                <c:pt idx="3">
                  <c:v>0.436798874737719</c:v>
                </c:pt>
                <c:pt idx="4">
                  <c:v>0.429375374006843</c:v>
                </c:pt>
                <c:pt idx="5">
                  <c:v>0.438155519915555</c:v>
                </c:pt>
                <c:pt idx="6">
                  <c:v>0.443996084869776</c:v>
                </c:pt>
                <c:pt idx="7">
                  <c:v>0.445967313932054</c:v>
                </c:pt>
                <c:pt idx="8">
                  <c:v>0.447566518075065</c:v>
                </c:pt>
                <c:pt idx="9">
                  <c:v>0.464730621278025</c:v>
                </c:pt>
                <c:pt idx="10">
                  <c:v>0.455190261534891</c:v>
                </c:pt>
                <c:pt idx="11">
                  <c:v>0.460219555993706</c:v>
                </c:pt>
                <c:pt idx="12">
                  <c:v>0.467474182083548</c:v>
                </c:pt>
                <c:pt idx="13">
                  <c:v>0.4733757658925</c:v>
                </c:pt>
                <c:pt idx="14">
                  <c:v>0.475494905294932</c:v>
                </c:pt>
                <c:pt idx="15">
                  <c:v>0.486142672345566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50160"/>
        <c:axId val="1884844976"/>
      </c:scatterChart>
      <c:valAx>
        <c:axId val="-21117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844976"/>
        <c:crosses val="autoZero"/>
        <c:crossBetween val="midCat"/>
      </c:valAx>
      <c:valAx>
        <c:axId val="1884844976"/>
        <c:scaling>
          <c:orientation val="minMax"/>
          <c:max val="0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75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Brazilian Labor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"Nationwide LS"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'Brazil-Nationwide'!$A$2:$A$17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'Brazil-Nationwide'!$H$2:$H$17</c:f>
              <c:numCache>
                <c:formatCode>#.##0000</c:formatCode>
                <c:ptCount val="16"/>
                <c:pt idx="0">
                  <c:v>0.447260789384036</c:v>
                </c:pt>
                <c:pt idx="1">
                  <c:v>0.448191804298132</c:v>
                </c:pt>
                <c:pt idx="2">
                  <c:v>0.438665491795078</c:v>
                </c:pt>
                <c:pt idx="3">
                  <c:v>0.436798874737719</c:v>
                </c:pt>
                <c:pt idx="4">
                  <c:v>0.429375374006843</c:v>
                </c:pt>
                <c:pt idx="5">
                  <c:v>0.438155519915555</c:v>
                </c:pt>
                <c:pt idx="6">
                  <c:v>0.443996084869776</c:v>
                </c:pt>
                <c:pt idx="7">
                  <c:v>0.445967313932054</c:v>
                </c:pt>
                <c:pt idx="8">
                  <c:v>0.447566518075065</c:v>
                </c:pt>
                <c:pt idx="9">
                  <c:v>0.464730621278025</c:v>
                </c:pt>
                <c:pt idx="10">
                  <c:v>0.455190261534891</c:v>
                </c:pt>
                <c:pt idx="11">
                  <c:v>0.460219555993706</c:v>
                </c:pt>
                <c:pt idx="12">
                  <c:v>0.467474182083548</c:v>
                </c:pt>
                <c:pt idx="13">
                  <c:v>0.4733757658925</c:v>
                </c:pt>
                <c:pt idx="14">
                  <c:v>0.475494905294932</c:v>
                </c:pt>
                <c:pt idx="15">
                  <c:v>0.486142672345566</c:v>
                </c:pt>
              </c:numCache>
            </c:numRef>
          </c:yVal>
          <c:smooth val="1"/>
        </c:ser>
        <c:ser>
          <c:idx val="1"/>
          <c:order val="1"/>
          <c:tx>
            <c:v>"Corporate LS"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'Brazil-Nationwide'!$A$2:$A$17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'Brazil-Corporate'!$L$3:$L$18</c:f>
              <c:numCache>
                <c:formatCode>#.##0000</c:formatCode>
                <c:ptCount val="16"/>
                <c:pt idx="0">
                  <c:v>0.509906378180326</c:v>
                </c:pt>
                <c:pt idx="1">
                  <c:v>0.506726320532489</c:v>
                </c:pt>
                <c:pt idx="2">
                  <c:v>0.487063705364031</c:v>
                </c:pt>
                <c:pt idx="3">
                  <c:v>0.47071655034785</c:v>
                </c:pt>
                <c:pt idx="4">
                  <c:v>0.464780411153152</c:v>
                </c:pt>
                <c:pt idx="5">
                  <c:v>0.470582750254762</c:v>
                </c:pt>
                <c:pt idx="6">
                  <c:v>0.472112075939189</c:v>
                </c:pt>
                <c:pt idx="7">
                  <c:v>0.475304376522535</c:v>
                </c:pt>
                <c:pt idx="8">
                  <c:v>0.483970437494537</c:v>
                </c:pt>
                <c:pt idx="9">
                  <c:v>0.499135513948189</c:v>
                </c:pt>
                <c:pt idx="10">
                  <c:v>0.491738993861838</c:v>
                </c:pt>
                <c:pt idx="11">
                  <c:v>0.501550449198757</c:v>
                </c:pt>
                <c:pt idx="12">
                  <c:v>0.518514828857232</c:v>
                </c:pt>
                <c:pt idx="13">
                  <c:v>0.525341401043246</c:v>
                </c:pt>
                <c:pt idx="14">
                  <c:v>0.523778956082035</c:v>
                </c:pt>
                <c:pt idx="15">
                  <c:v>0.542179599264675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26512"/>
        <c:axId val="-2083916144"/>
      </c:scatterChart>
      <c:valAx>
        <c:axId val="19249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3916144"/>
        <c:crosses val="autoZero"/>
        <c:crossBetween val="midCat"/>
      </c:valAx>
      <c:valAx>
        <c:axId val="-20839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92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S</a:t>
            </a:r>
            <a:r>
              <a:rPr lang="en-US"/>
              <a:t>hare</a:t>
            </a:r>
            <a:r>
              <a:rPr lang="en-US" baseline="0"/>
              <a:t> - </a:t>
            </a:r>
            <a:r>
              <a:rPr lang="en-US"/>
              <a:t>Brazil Corporate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'Brazil-Corporate'!$L$2</c:f>
              <c:strCache>
                <c:ptCount val="1"/>
                <c:pt idx="0">
                  <c:v>Labor-share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'Brazil-Corporate'!$A$3:$A$18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'Brazil-Corporate'!$L$3:$L$18</c:f>
              <c:numCache>
                <c:formatCode>#,##0.000</c:formatCode>
                <c:ptCount val="16"/>
                <c:pt idx="0">
                  <c:v>0.509906378180326</c:v>
                </c:pt>
                <c:pt idx="1">
                  <c:v>0.506726320532489</c:v>
                </c:pt>
                <c:pt idx="2">
                  <c:v>0.487063705364031</c:v>
                </c:pt>
                <c:pt idx="3">
                  <c:v>0.47071655034785</c:v>
                </c:pt>
                <c:pt idx="4">
                  <c:v>0.464780411153152</c:v>
                </c:pt>
                <c:pt idx="5">
                  <c:v>0.470582750254762</c:v>
                </c:pt>
                <c:pt idx="6">
                  <c:v>0.472112075939189</c:v>
                </c:pt>
                <c:pt idx="7">
                  <c:v>0.475304376522535</c:v>
                </c:pt>
                <c:pt idx="8">
                  <c:v>0.483970437494537</c:v>
                </c:pt>
                <c:pt idx="9">
                  <c:v>0.499135513948189</c:v>
                </c:pt>
                <c:pt idx="10">
                  <c:v>0.491738993861838</c:v>
                </c:pt>
                <c:pt idx="11">
                  <c:v>0.501550449198757</c:v>
                </c:pt>
                <c:pt idx="12">
                  <c:v>0.518514828857232</c:v>
                </c:pt>
                <c:pt idx="13">
                  <c:v>0.525341401043246</c:v>
                </c:pt>
                <c:pt idx="14">
                  <c:v>0.523778956082035</c:v>
                </c:pt>
                <c:pt idx="15">
                  <c:v>0.542179599264675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03168"/>
        <c:axId val="1922054032"/>
      </c:scatterChart>
      <c:valAx>
        <c:axId val="18711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054032"/>
        <c:crosses val="autoZero"/>
        <c:crossBetween val="midCat"/>
      </c:valAx>
      <c:valAx>
        <c:axId val="19220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1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 vs Brazil - LS Nationwide</a:t>
            </a:r>
          </a:p>
        </c:rich>
      </c:tx>
      <c:layout>
        <c:manualLayout>
          <c:xMode val="edge"/>
          <c:yMode val="edge"/>
          <c:x val="0.321534558180227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 LS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'US-Nationwide'!$A$55:$A$70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'US-Nationwide'!$P$55:$P$70</c:f>
              <c:numCache>
                <c:formatCode>#.##0000</c:formatCode>
                <c:ptCount val="16"/>
                <c:pt idx="0">
                  <c:v>0.728253507082285</c:v>
                </c:pt>
                <c:pt idx="1">
                  <c:v>0.734877428222232</c:v>
                </c:pt>
                <c:pt idx="2">
                  <c:v>0.726401845667365</c:v>
                </c:pt>
                <c:pt idx="3">
                  <c:v>0.718754458730139</c:v>
                </c:pt>
                <c:pt idx="4">
                  <c:v>0.710698469124069</c:v>
                </c:pt>
                <c:pt idx="5">
                  <c:v>0.696983523937263</c:v>
                </c:pt>
                <c:pt idx="6">
                  <c:v>0.690591298900918</c:v>
                </c:pt>
                <c:pt idx="7">
                  <c:v>0.702275478277348</c:v>
                </c:pt>
                <c:pt idx="8">
                  <c:v>0.714496252871177</c:v>
                </c:pt>
                <c:pt idx="9">
                  <c:v>0.706033791524409</c:v>
                </c:pt>
                <c:pt idx="10">
                  <c:v>0.687352711552075</c:v>
                </c:pt>
                <c:pt idx="11">
                  <c:v>0.683799059612552</c:v>
                </c:pt>
                <c:pt idx="12">
                  <c:v>0.676040086896591</c:v>
                </c:pt>
                <c:pt idx="13">
                  <c:v>0.679243923988788</c:v>
                </c:pt>
                <c:pt idx="14">
                  <c:v>0.675656585416669</c:v>
                </c:pt>
                <c:pt idx="15">
                  <c:v>0.681726514800822</c:v>
                </c:pt>
              </c:numCache>
            </c:numRef>
          </c:yVal>
          <c:smooth val="1"/>
        </c:ser>
        <c:ser>
          <c:idx val="1"/>
          <c:order val="1"/>
          <c:tx>
            <c:v>Brazil LS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'US-Nationwide'!$A$55:$A$70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'Brazil-Nationwide'!$I$2:$I$17</c:f>
              <c:numCache>
                <c:formatCode>#,##0.000</c:formatCode>
                <c:ptCount val="16"/>
                <c:pt idx="0">
                  <c:v>0.515651630702788</c:v>
                </c:pt>
                <c:pt idx="1">
                  <c:v>0.512953344806097</c:v>
                </c:pt>
                <c:pt idx="2">
                  <c:v>0.502072154827742</c:v>
                </c:pt>
                <c:pt idx="3">
                  <c:v>0.503481553931166</c:v>
                </c:pt>
                <c:pt idx="4">
                  <c:v>0.490761275925696</c:v>
                </c:pt>
                <c:pt idx="5">
                  <c:v>0.496850795694543</c:v>
                </c:pt>
                <c:pt idx="6">
                  <c:v>0.499349294330182</c:v>
                </c:pt>
                <c:pt idx="7">
                  <c:v>0.50012831336689</c:v>
                </c:pt>
                <c:pt idx="8">
                  <c:v>0.499482050518367</c:v>
                </c:pt>
                <c:pt idx="9">
                  <c:v>0.51165576807334</c:v>
                </c:pt>
                <c:pt idx="10">
                  <c:v>0.501579707075446</c:v>
                </c:pt>
                <c:pt idx="11">
                  <c:v>0.505060344366648</c:v>
                </c:pt>
                <c:pt idx="12">
                  <c:v>0.512882262044214</c:v>
                </c:pt>
                <c:pt idx="13">
                  <c:v>0.518893791923241</c:v>
                </c:pt>
                <c:pt idx="14">
                  <c:v>0.519872717428226</c:v>
                </c:pt>
                <c:pt idx="15">
                  <c:v>0.528944240347431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07344"/>
        <c:axId val="1881681504"/>
      </c:scatterChart>
      <c:valAx>
        <c:axId val="-20848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1681504"/>
        <c:crosses val="autoZero"/>
        <c:crossBetween val="midCat"/>
      </c:valAx>
      <c:valAx>
        <c:axId val="188168150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48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 vs Brazil - LS Corporate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 LS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'US-Corporate'!$A$55:$A$70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'US-Corporate'!$I$55:$I$70</c:f>
              <c:numCache>
                <c:formatCode>0,000</c:formatCode>
                <c:ptCount val="16"/>
                <c:pt idx="0">
                  <c:v>0.611962153638207</c:v>
                </c:pt>
                <c:pt idx="1">
                  <c:v>0.6123911641406</c:v>
                </c:pt>
                <c:pt idx="2">
                  <c:v>0.596892080844032</c:v>
                </c:pt>
                <c:pt idx="3">
                  <c:v>0.585925869081421</c:v>
                </c:pt>
                <c:pt idx="4">
                  <c:v>0.575788322323446</c:v>
                </c:pt>
                <c:pt idx="5">
                  <c:v>0.560099820697407</c:v>
                </c:pt>
                <c:pt idx="6">
                  <c:v>0.549945684068575</c:v>
                </c:pt>
                <c:pt idx="7">
                  <c:v>0.562378525065092</c:v>
                </c:pt>
                <c:pt idx="8">
                  <c:v>0.574762487182338</c:v>
                </c:pt>
                <c:pt idx="9">
                  <c:v>0.557563797820335</c:v>
                </c:pt>
                <c:pt idx="10">
                  <c:v>0.538586751861615</c:v>
                </c:pt>
                <c:pt idx="11">
                  <c:v>0.539014778325123</c:v>
                </c:pt>
                <c:pt idx="12">
                  <c:v>0.533122066494604</c:v>
                </c:pt>
                <c:pt idx="13">
                  <c:v>0.533888648568806</c:v>
                </c:pt>
                <c:pt idx="14">
                  <c:v>0.530553454863875</c:v>
                </c:pt>
                <c:pt idx="15">
                  <c:v>0.535785847868402</c:v>
                </c:pt>
              </c:numCache>
            </c:numRef>
          </c:yVal>
          <c:smooth val="1"/>
        </c:ser>
        <c:ser>
          <c:idx val="1"/>
          <c:order val="1"/>
          <c:tx>
            <c:v>Brazil LS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'US-Corporate'!$A$55:$A$70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'Brazil-Corporate'!$L$3:$L$18</c:f>
              <c:numCache>
                <c:formatCode>#.##0000</c:formatCode>
                <c:ptCount val="16"/>
                <c:pt idx="0">
                  <c:v>0.509906378180326</c:v>
                </c:pt>
                <c:pt idx="1">
                  <c:v>0.506726320532489</c:v>
                </c:pt>
                <c:pt idx="2">
                  <c:v>0.487063705364031</c:v>
                </c:pt>
                <c:pt idx="3">
                  <c:v>0.47071655034785</c:v>
                </c:pt>
                <c:pt idx="4">
                  <c:v>0.464780411153152</c:v>
                </c:pt>
                <c:pt idx="5">
                  <c:v>0.470582750254762</c:v>
                </c:pt>
                <c:pt idx="6">
                  <c:v>0.472112075939189</c:v>
                </c:pt>
                <c:pt idx="7">
                  <c:v>0.475304376522535</c:v>
                </c:pt>
                <c:pt idx="8">
                  <c:v>0.483970437494537</c:v>
                </c:pt>
                <c:pt idx="9">
                  <c:v>0.499135513948189</c:v>
                </c:pt>
                <c:pt idx="10">
                  <c:v>0.491738993861838</c:v>
                </c:pt>
                <c:pt idx="11">
                  <c:v>0.501550449198757</c:v>
                </c:pt>
                <c:pt idx="12">
                  <c:v>0.518514828857232</c:v>
                </c:pt>
                <c:pt idx="13">
                  <c:v>0.525341401043246</c:v>
                </c:pt>
                <c:pt idx="14">
                  <c:v>0.523778956082035</c:v>
                </c:pt>
                <c:pt idx="15">
                  <c:v>0.542179599264675</c:v>
                </c:pt>
              </c:numCache>
            </c:numRef>
          </c:yVal>
          <c:smooth val="1"/>
        </c:ser>
        <c:ser>
          <c:idx val="2"/>
          <c:order val="2"/>
          <c:tx>
            <c:v>''US-LS(income)"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'US-Corporate'!$A$55:$A$70</c:f>
              <c:numCache>
                <c:formatCode>0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xVal>
          <c:yVal>
            <c:numRef>
              <c:f>'US-CorporateII'!$G$2:$G$71</c:f>
              <c:numCache>
                <c:formatCode>0,000</c:formatCode>
                <c:ptCount val="70"/>
                <c:pt idx="0">
                  <c:v>0.676820208023774</c:v>
                </c:pt>
                <c:pt idx="1">
                  <c:v>0.679938744257274</c:v>
                </c:pt>
                <c:pt idx="2">
                  <c:v>0.663306451612903</c:v>
                </c:pt>
                <c:pt idx="3">
                  <c:v>0.671353251318102</c:v>
                </c:pt>
                <c:pt idx="4">
                  <c:v>0.687534935718278</c:v>
                </c:pt>
                <c:pt idx="5">
                  <c:v>0.698280354351224</c:v>
                </c:pt>
                <c:pt idx="6">
                  <c:v>0.701326259946949</c:v>
                </c:pt>
                <c:pt idx="7">
                  <c:v>0.677283372365339</c:v>
                </c:pt>
                <c:pt idx="8">
                  <c:v>0.693859649122807</c:v>
                </c:pt>
                <c:pt idx="9">
                  <c:v>0.70223534373682</c:v>
                </c:pt>
                <c:pt idx="10">
                  <c:v>0.711805555555556</c:v>
                </c:pt>
                <c:pt idx="11">
                  <c:v>0.693995381062356</c:v>
                </c:pt>
                <c:pt idx="12">
                  <c:v>0.702652910832719</c:v>
                </c:pt>
                <c:pt idx="13">
                  <c:v>0.700573065902579</c:v>
                </c:pt>
                <c:pt idx="14">
                  <c:v>0.691576532284497</c:v>
                </c:pt>
                <c:pt idx="15">
                  <c:v>0.685441674361342</c:v>
                </c:pt>
                <c:pt idx="16">
                  <c:v>0.680318543799772</c:v>
                </c:pt>
                <c:pt idx="17">
                  <c:v>0.6722710812209</c:v>
                </c:pt>
                <c:pt idx="18">
                  <c:v>0.68010372465818</c:v>
                </c:pt>
                <c:pt idx="19">
                  <c:v>0.691324815063887</c:v>
                </c:pt>
                <c:pt idx="20">
                  <c:v>0.691322901849218</c:v>
                </c:pt>
                <c:pt idx="21">
                  <c:v>0.705739390540288</c:v>
                </c:pt>
                <c:pt idx="22">
                  <c:v>0.723241868071961</c:v>
                </c:pt>
                <c:pt idx="23">
                  <c:v>0.710770267992584</c:v>
                </c:pt>
                <c:pt idx="24">
                  <c:v>0.709931766489765</c:v>
                </c:pt>
                <c:pt idx="25">
                  <c:v>0.712679490652939</c:v>
                </c:pt>
                <c:pt idx="26">
                  <c:v>0.727536231884058</c:v>
                </c:pt>
                <c:pt idx="27">
                  <c:v>0.713380281690141</c:v>
                </c:pt>
                <c:pt idx="28">
                  <c:v>0.709550036371194</c:v>
                </c:pt>
                <c:pt idx="29">
                  <c:v>0.706620272868785</c:v>
                </c:pt>
                <c:pt idx="30">
                  <c:v>0.709121513305547</c:v>
                </c:pt>
                <c:pt idx="31">
                  <c:v>0.727351727134477</c:v>
                </c:pt>
                <c:pt idx="32">
                  <c:v>0.739547681363667</c:v>
                </c:pt>
                <c:pt idx="33">
                  <c:v>0.72229125983786</c:v>
                </c:pt>
                <c:pt idx="34">
                  <c:v>0.730339652901082</c:v>
                </c:pt>
                <c:pt idx="35">
                  <c:v>0.717201166180758</c:v>
                </c:pt>
                <c:pt idx="36">
                  <c:v>0.704245836265541</c:v>
                </c:pt>
                <c:pt idx="37">
                  <c:v>0.710473091804432</c:v>
                </c:pt>
                <c:pt idx="38">
                  <c:v>0.731276785335427</c:v>
                </c:pt>
                <c:pt idx="39">
                  <c:v>0.732128705024568</c:v>
                </c:pt>
                <c:pt idx="40">
                  <c:v>0.730100273473108</c:v>
                </c:pt>
                <c:pt idx="41">
                  <c:v>0.732612002212389</c:v>
                </c:pt>
                <c:pt idx="42">
                  <c:v>0.741875518672199</c:v>
                </c:pt>
                <c:pt idx="43">
                  <c:v>0.740796149343047</c:v>
                </c:pt>
                <c:pt idx="44">
                  <c:v>0.745319620642936</c:v>
                </c:pt>
                <c:pt idx="45">
                  <c:v>0.739650711513583</c:v>
                </c:pt>
                <c:pt idx="46">
                  <c:v>0.723414714075045</c:v>
                </c:pt>
                <c:pt idx="47">
                  <c:v>0.717994282623812</c:v>
                </c:pt>
                <c:pt idx="48">
                  <c:v>0.712971903060732</c:v>
                </c:pt>
                <c:pt idx="49">
                  <c:v>0.710362717473948</c:v>
                </c:pt>
                <c:pt idx="50">
                  <c:v>0.724508238063215</c:v>
                </c:pt>
                <c:pt idx="51">
                  <c:v>0.732101341281669</c:v>
                </c:pt>
                <c:pt idx="52">
                  <c:v>0.745703125</c:v>
                </c:pt>
                <c:pt idx="53">
                  <c:v>0.755410848044567</c:v>
                </c:pt>
                <c:pt idx="54">
                  <c:v>0.738557352667782</c:v>
                </c:pt>
                <c:pt idx="55">
                  <c:v>0.723786494716102</c:v>
                </c:pt>
                <c:pt idx="56">
                  <c:v>0.709621274245644</c:v>
                </c:pt>
                <c:pt idx="57">
                  <c:v>0.690829368411232</c:v>
                </c:pt>
                <c:pt idx="58">
                  <c:v>0.679468756803832</c:v>
                </c:pt>
                <c:pt idx="59">
                  <c:v>0.699991418518836</c:v>
                </c:pt>
                <c:pt idx="60">
                  <c:v>0.722509030814455</c:v>
                </c:pt>
                <c:pt idx="61">
                  <c:v>0.704499931193713</c:v>
                </c:pt>
                <c:pt idx="62">
                  <c:v>0.675314973638466</c:v>
                </c:pt>
                <c:pt idx="63">
                  <c:v>0.674800421750264</c:v>
                </c:pt>
                <c:pt idx="64">
                  <c:v>0.665276048419188</c:v>
                </c:pt>
                <c:pt idx="65">
                  <c:v>0.666724797269522</c:v>
                </c:pt>
                <c:pt idx="66">
                  <c:v>0.662011664886813</c:v>
                </c:pt>
                <c:pt idx="67">
                  <c:v>0.668380780915944</c:v>
                </c:pt>
                <c:pt idx="68">
                  <c:v>0.675045698775827</c:v>
                </c:pt>
                <c:pt idx="69">
                  <c:v>0.68288862367333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939952"/>
        <c:axId val="1881628176"/>
      </c:scatterChart>
      <c:valAx>
        <c:axId val="187893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1628176"/>
        <c:crosses val="autoZero"/>
        <c:crossBetween val="midCat"/>
      </c:valAx>
      <c:valAx>
        <c:axId val="18816281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93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2</xdr:row>
      <xdr:rowOff>107950</xdr:rowOff>
    </xdr:from>
    <xdr:to>
      <xdr:col>25</xdr:col>
      <xdr:colOff>228600</xdr:colOff>
      <xdr:row>24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273050</xdr:colOff>
      <xdr:row>29</xdr:row>
      <xdr:rowOff>158750</xdr:rowOff>
    </xdr:from>
    <xdr:to>
      <xdr:col>26</xdr:col>
      <xdr:colOff>0</xdr:colOff>
      <xdr:row>43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7</xdr:row>
      <xdr:rowOff>196850</xdr:rowOff>
    </xdr:from>
    <xdr:to>
      <xdr:col>17</xdr:col>
      <xdr:colOff>482600</xdr:colOff>
      <xdr:row>31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7</xdr:row>
      <xdr:rowOff>57150</xdr:rowOff>
    </xdr:from>
    <xdr:to>
      <xdr:col>13</xdr:col>
      <xdr:colOff>679450</xdr:colOff>
      <xdr:row>20</xdr:row>
      <xdr:rowOff>158750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1</xdr:row>
      <xdr:rowOff>95250</xdr:rowOff>
    </xdr:from>
    <xdr:to>
      <xdr:col>18</xdr:col>
      <xdr:colOff>38100</xdr:colOff>
      <xdr:row>21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24</xdr:row>
      <xdr:rowOff>82550</xdr:rowOff>
    </xdr:from>
    <xdr:to>
      <xdr:col>9</xdr:col>
      <xdr:colOff>546100</xdr:colOff>
      <xdr:row>37</xdr:row>
      <xdr:rowOff>184150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1346200</xdr:colOff>
      <xdr:row>21</xdr:row>
      <xdr:rowOff>69850</xdr:rowOff>
    </xdr:from>
    <xdr:to>
      <xdr:col>5</xdr:col>
      <xdr:colOff>673100</xdr:colOff>
      <xdr:row>34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4</xdr:row>
      <xdr:rowOff>44450</xdr:rowOff>
    </xdr:from>
    <xdr:to>
      <xdr:col>7</xdr:col>
      <xdr:colOff>685800</xdr:colOff>
      <xdr:row>18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2</xdr:row>
      <xdr:rowOff>38100</xdr:rowOff>
    </xdr:from>
    <xdr:to>
      <xdr:col>15</xdr:col>
      <xdr:colOff>406400</xdr:colOff>
      <xdr:row>19</xdr:row>
      <xdr:rowOff>127000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224"/>
  <sheetViews>
    <sheetView tabSelected="1" topLeftCell="K8" zoomScale="99" workbookViewId="0">
      <selection activeCell="S33" sqref="S33"/>
    </sheetView>
  </sheetViews>
  <sheetFormatPr baseColWidth="10" defaultRowHeight="16" x14ac:dyDescent="0.2"/>
  <cols>
    <col min="1" max="15" width="7.83203125" style="13" customWidth="1"/>
    <col min="16" max="16" width="14.5" style="19" customWidth="1"/>
    <col min="17" max="17" width="14.33203125" style="19" customWidth="1"/>
    <col min="18" max="16384" width="10.83203125" style="1"/>
  </cols>
  <sheetData>
    <row r="1" spans="1:17" s="2" customFormat="1" ht="17" thickBot="1" x14ac:dyDescent="0.25">
      <c r="A1" s="5" t="s">
        <v>0</v>
      </c>
      <c r="B1" s="6" t="s">
        <v>9</v>
      </c>
      <c r="C1" s="6" t="s">
        <v>10</v>
      </c>
      <c r="D1" s="7" t="s">
        <v>11</v>
      </c>
      <c r="E1" s="7" t="s">
        <v>12</v>
      </c>
      <c r="F1" s="7" t="s">
        <v>13</v>
      </c>
      <c r="G1" s="7" t="s">
        <v>9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14" t="s">
        <v>22</v>
      </c>
      <c r="Q1" s="15" t="s">
        <v>23</v>
      </c>
    </row>
    <row r="2" spans="1:17" x14ac:dyDescent="0.2">
      <c r="A2" s="8">
        <v>1947</v>
      </c>
      <c r="B2" s="9">
        <v>218.7</v>
      </c>
      <c r="C2" s="9">
        <v>132.4</v>
      </c>
      <c r="D2" s="9">
        <v>34.6</v>
      </c>
      <c r="E2" s="9">
        <v>6.9</v>
      </c>
      <c r="F2" s="9">
        <v>24.2</v>
      </c>
      <c r="G2" s="9">
        <v>2.2999999999999998</v>
      </c>
      <c r="H2" s="9">
        <v>18.100000000000001</v>
      </c>
      <c r="I2" s="9">
        <v>0.4</v>
      </c>
      <c r="J2" s="10">
        <f>C2/(B2-D2)</f>
        <v>0.71917436175991312</v>
      </c>
      <c r="K2" s="10">
        <f>J2*D2</f>
        <v>24.883432916892996</v>
      </c>
      <c r="L2" s="10">
        <f>(1-J2)*D2</f>
        <v>9.716567083107007</v>
      </c>
      <c r="M2" s="10">
        <f>L2+SUM(E2:H2)-I2</f>
        <v>60.81656708310701</v>
      </c>
      <c r="N2" s="10">
        <f>K2+C2</f>
        <v>157.28343291689299</v>
      </c>
      <c r="O2" s="10">
        <f>SUM(M2:N2)</f>
        <v>218.1</v>
      </c>
      <c r="P2" s="16">
        <f>N2/O2</f>
        <v>0.721152833181536</v>
      </c>
      <c r="Q2" s="17">
        <f>M2/O2</f>
        <v>0.27884716681846405</v>
      </c>
    </row>
    <row r="3" spans="1:17" x14ac:dyDescent="0.2">
      <c r="A3" s="8">
        <v>1948</v>
      </c>
      <c r="B3" s="9">
        <v>244.8</v>
      </c>
      <c r="C3" s="9">
        <v>144.30000000000001</v>
      </c>
      <c r="D3" s="9">
        <v>39.299999999999997</v>
      </c>
      <c r="E3" s="9">
        <v>7.5</v>
      </c>
      <c r="F3" s="9">
        <v>31.4</v>
      </c>
      <c r="G3" s="9">
        <v>2.5</v>
      </c>
      <c r="H3" s="9">
        <v>19.7</v>
      </c>
      <c r="I3" s="9">
        <v>0.5</v>
      </c>
      <c r="J3" s="10">
        <f t="shared" ref="J3:J66" si="0">C3/(B3-D3)</f>
        <v>0.70218978102189789</v>
      </c>
      <c r="K3" s="10">
        <f t="shared" ref="K3:K66" si="1">J3*D3</f>
        <v>27.596058394160586</v>
      </c>
      <c r="L3" s="10">
        <f t="shared" ref="L3:L66" si="2">(1-J3)*D3</f>
        <v>11.703941605839413</v>
      </c>
      <c r="M3" s="10">
        <f t="shared" ref="M3:M66" si="3">L3+SUM(E3:H3)-I3</f>
        <v>72.303941605839412</v>
      </c>
      <c r="N3" s="10">
        <f t="shared" ref="N3:N66" si="4">K3+C3</f>
        <v>171.8960583941606</v>
      </c>
      <c r="O3" s="10">
        <f t="shared" ref="O3:O66" si="5">SUM(M3:N3)</f>
        <v>244.20000000000002</v>
      </c>
      <c r="P3" s="16">
        <f t="shared" ref="P3:P66" si="6">N3/O3</f>
        <v>0.70391506303915063</v>
      </c>
      <c r="Q3" s="17">
        <f t="shared" ref="Q3:Q66" si="7">M3/O3</f>
        <v>0.29608493696084931</v>
      </c>
    </row>
    <row r="4" spans="1:17" x14ac:dyDescent="0.2">
      <c r="A4" s="8">
        <v>1949</v>
      </c>
      <c r="B4" s="9">
        <v>239.7</v>
      </c>
      <c r="C4" s="9">
        <v>144.30000000000001</v>
      </c>
      <c r="D4" s="9">
        <v>34.700000000000003</v>
      </c>
      <c r="E4" s="9">
        <v>7.8</v>
      </c>
      <c r="F4" s="9">
        <v>29.1</v>
      </c>
      <c r="G4" s="9">
        <v>2.8</v>
      </c>
      <c r="H4" s="9">
        <v>20.9</v>
      </c>
      <c r="I4" s="9">
        <v>0.5</v>
      </c>
      <c r="J4" s="10">
        <f t="shared" si="0"/>
        <v>0.70390243902439031</v>
      </c>
      <c r="K4" s="10">
        <f t="shared" si="1"/>
        <v>24.425414634146346</v>
      </c>
      <c r="L4" s="10">
        <f t="shared" si="2"/>
        <v>10.274585365853657</v>
      </c>
      <c r="M4" s="10">
        <f t="shared" si="3"/>
        <v>70.374585365853648</v>
      </c>
      <c r="N4" s="10">
        <f t="shared" si="4"/>
        <v>168.72541463414635</v>
      </c>
      <c r="O4" s="10">
        <f t="shared" si="5"/>
        <v>239.1</v>
      </c>
      <c r="P4" s="16">
        <f t="shared" si="6"/>
        <v>0.70566881904703616</v>
      </c>
      <c r="Q4" s="17">
        <f t="shared" si="7"/>
        <v>0.29433118095296384</v>
      </c>
    </row>
    <row r="5" spans="1:17" x14ac:dyDescent="0.2">
      <c r="A5" s="8">
        <v>1950</v>
      </c>
      <c r="B5" s="9">
        <v>266.60000000000002</v>
      </c>
      <c r="C5" s="9">
        <v>158.30000000000001</v>
      </c>
      <c r="D5" s="9">
        <v>37.5</v>
      </c>
      <c r="E5" s="9">
        <v>8.8000000000000007</v>
      </c>
      <c r="F5" s="9">
        <v>36.1</v>
      </c>
      <c r="G5" s="9">
        <v>3.1</v>
      </c>
      <c r="H5" s="9">
        <v>23</v>
      </c>
      <c r="I5" s="9">
        <v>0.8</v>
      </c>
      <c r="J5" s="10">
        <f t="shared" si="0"/>
        <v>0.69096464426014836</v>
      </c>
      <c r="K5" s="10">
        <f t="shared" si="1"/>
        <v>25.911174159755564</v>
      </c>
      <c r="L5" s="10">
        <f t="shared" si="2"/>
        <v>11.588825840244436</v>
      </c>
      <c r="M5" s="10">
        <f t="shared" si="3"/>
        <v>81.788825840244442</v>
      </c>
      <c r="N5" s="10">
        <f t="shared" si="4"/>
        <v>184.21117415975559</v>
      </c>
      <c r="O5" s="10">
        <f t="shared" si="5"/>
        <v>266</v>
      </c>
      <c r="P5" s="16">
        <f t="shared" si="6"/>
        <v>0.69252321112690074</v>
      </c>
      <c r="Q5" s="17">
        <f t="shared" si="7"/>
        <v>0.30747678887309943</v>
      </c>
    </row>
    <row r="6" spans="1:17" x14ac:dyDescent="0.2">
      <c r="A6" s="8">
        <v>1951</v>
      </c>
      <c r="B6" s="9">
        <v>307.60000000000002</v>
      </c>
      <c r="C6" s="9">
        <v>185.7</v>
      </c>
      <c r="D6" s="9">
        <v>42.6</v>
      </c>
      <c r="E6" s="9">
        <v>9.6999999999999993</v>
      </c>
      <c r="F6" s="9">
        <v>41.2</v>
      </c>
      <c r="G6" s="9">
        <v>3.6</v>
      </c>
      <c r="H6" s="9">
        <v>24.7</v>
      </c>
      <c r="I6" s="9">
        <v>1</v>
      </c>
      <c r="J6" s="10">
        <f t="shared" si="0"/>
        <v>0.70075471698113201</v>
      </c>
      <c r="K6" s="10">
        <f t="shared" si="1"/>
        <v>29.852150943396225</v>
      </c>
      <c r="L6" s="10">
        <f t="shared" si="2"/>
        <v>12.747849056603776</v>
      </c>
      <c r="M6" s="10">
        <f t="shared" si="3"/>
        <v>90.947849056603786</v>
      </c>
      <c r="N6" s="10">
        <f t="shared" si="4"/>
        <v>215.55215094339621</v>
      </c>
      <c r="O6" s="10">
        <f t="shared" si="5"/>
        <v>306.5</v>
      </c>
      <c r="P6" s="16">
        <f t="shared" si="6"/>
        <v>0.70326966050047701</v>
      </c>
      <c r="Q6" s="17">
        <f t="shared" si="7"/>
        <v>0.29673033949952293</v>
      </c>
    </row>
    <row r="7" spans="1:17" x14ac:dyDescent="0.2">
      <c r="A7" s="8">
        <v>1952</v>
      </c>
      <c r="B7" s="9">
        <v>326.10000000000002</v>
      </c>
      <c r="C7" s="9">
        <v>201.1</v>
      </c>
      <c r="D7" s="9">
        <v>43</v>
      </c>
      <c r="E7" s="9">
        <v>10.8</v>
      </c>
      <c r="F7" s="9">
        <v>39.700000000000003</v>
      </c>
      <c r="G7" s="9">
        <v>4</v>
      </c>
      <c r="H7" s="9">
        <v>27.1</v>
      </c>
      <c r="I7" s="9">
        <v>0.8</v>
      </c>
      <c r="J7" s="10">
        <f t="shared" si="0"/>
        <v>0.71034969975273743</v>
      </c>
      <c r="K7" s="10">
        <f t="shared" si="1"/>
        <v>30.54503708936771</v>
      </c>
      <c r="L7" s="10">
        <f t="shared" si="2"/>
        <v>12.45496291063229</v>
      </c>
      <c r="M7" s="10">
        <f t="shared" si="3"/>
        <v>93.254962910632287</v>
      </c>
      <c r="N7" s="10">
        <f t="shared" si="4"/>
        <v>231.64503708936769</v>
      </c>
      <c r="O7" s="10">
        <f t="shared" si="5"/>
        <v>324.89999999999998</v>
      </c>
      <c r="P7" s="16">
        <f t="shared" si="6"/>
        <v>0.71297333668626561</v>
      </c>
      <c r="Q7" s="17">
        <f t="shared" si="7"/>
        <v>0.28702666331373439</v>
      </c>
    </row>
    <row r="8" spans="1:17" x14ac:dyDescent="0.2">
      <c r="A8" s="8">
        <v>1953</v>
      </c>
      <c r="B8" s="9">
        <v>343.8</v>
      </c>
      <c r="C8" s="9">
        <v>215.2</v>
      </c>
      <c r="D8" s="9">
        <v>42</v>
      </c>
      <c r="E8" s="9">
        <v>12</v>
      </c>
      <c r="F8" s="9">
        <v>40.299999999999997</v>
      </c>
      <c r="G8" s="9">
        <v>4.5</v>
      </c>
      <c r="H8" s="9">
        <v>29.1</v>
      </c>
      <c r="I8" s="9">
        <v>0.5</v>
      </c>
      <c r="J8" s="10">
        <f t="shared" si="0"/>
        <v>0.71305500331345251</v>
      </c>
      <c r="K8" s="10">
        <f t="shared" si="1"/>
        <v>29.948310139165006</v>
      </c>
      <c r="L8" s="10">
        <f t="shared" si="2"/>
        <v>12.051689860834994</v>
      </c>
      <c r="M8" s="10">
        <f t="shared" si="3"/>
        <v>97.451689860835003</v>
      </c>
      <c r="N8" s="10">
        <f t="shared" si="4"/>
        <v>245.14831013916501</v>
      </c>
      <c r="O8" s="10">
        <f t="shared" si="5"/>
        <v>342.6</v>
      </c>
      <c r="P8" s="16">
        <f t="shared" si="6"/>
        <v>0.71555256899931408</v>
      </c>
      <c r="Q8" s="17">
        <f t="shared" si="7"/>
        <v>0.28444743100068592</v>
      </c>
    </row>
    <row r="9" spans="1:17" x14ac:dyDescent="0.2">
      <c r="A9" s="8">
        <v>1954</v>
      </c>
      <c r="B9" s="9">
        <v>343.8</v>
      </c>
      <c r="C9" s="9">
        <v>214.1</v>
      </c>
      <c r="D9" s="9">
        <v>42.3</v>
      </c>
      <c r="E9" s="9">
        <v>13.1</v>
      </c>
      <c r="F9" s="9">
        <v>39.5</v>
      </c>
      <c r="G9" s="9">
        <v>5.4</v>
      </c>
      <c r="H9" s="9">
        <v>28.9</v>
      </c>
      <c r="I9" s="9">
        <v>0.3</v>
      </c>
      <c r="J9" s="10">
        <f t="shared" si="0"/>
        <v>0.71011608623548916</v>
      </c>
      <c r="K9" s="10">
        <f t="shared" si="1"/>
        <v>30.037910447761188</v>
      </c>
      <c r="L9" s="10">
        <f t="shared" si="2"/>
        <v>12.262089552238807</v>
      </c>
      <c r="M9" s="10">
        <f t="shared" si="3"/>
        <v>98.862089552238814</v>
      </c>
      <c r="N9" s="10">
        <f t="shared" si="4"/>
        <v>244.13791044776119</v>
      </c>
      <c r="O9" s="10">
        <f t="shared" si="5"/>
        <v>343</v>
      </c>
      <c r="P9" s="16">
        <f t="shared" si="6"/>
        <v>0.71177233366694226</v>
      </c>
      <c r="Q9" s="17">
        <f t="shared" si="7"/>
        <v>0.28822766633305774</v>
      </c>
    </row>
    <row r="10" spans="1:17" x14ac:dyDescent="0.2">
      <c r="A10" s="8">
        <v>1955</v>
      </c>
      <c r="B10" s="9">
        <v>376.9</v>
      </c>
      <c r="C10" s="9">
        <v>230.6</v>
      </c>
      <c r="D10" s="9">
        <v>44.3</v>
      </c>
      <c r="E10" s="9">
        <v>13.4</v>
      </c>
      <c r="F10" s="9">
        <v>50.2</v>
      </c>
      <c r="G10" s="9">
        <v>5.9</v>
      </c>
      <c r="H10" s="9">
        <v>31.5</v>
      </c>
      <c r="I10" s="9">
        <v>0.2</v>
      </c>
      <c r="J10" s="10">
        <f t="shared" si="0"/>
        <v>0.69332531569452804</v>
      </c>
      <c r="K10" s="10">
        <f t="shared" si="1"/>
        <v>30.71431148526759</v>
      </c>
      <c r="L10" s="10">
        <f t="shared" si="2"/>
        <v>13.585688514732407</v>
      </c>
      <c r="M10" s="10">
        <f t="shared" si="3"/>
        <v>114.38568851473241</v>
      </c>
      <c r="N10" s="10">
        <f t="shared" si="4"/>
        <v>261.31431148526758</v>
      </c>
      <c r="O10" s="10">
        <f t="shared" si="5"/>
        <v>375.7</v>
      </c>
      <c r="P10" s="16">
        <f t="shared" si="6"/>
        <v>0.69553982295785888</v>
      </c>
      <c r="Q10" s="17">
        <f t="shared" si="7"/>
        <v>0.30446017704214112</v>
      </c>
    </row>
    <row r="11" spans="1:17" x14ac:dyDescent="0.2">
      <c r="A11" s="8">
        <v>1956</v>
      </c>
      <c r="B11" s="9">
        <v>400.1</v>
      </c>
      <c r="C11" s="9">
        <v>249.3</v>
      </c>
      <c r="D11" s="9">
        <v>45.8</v>
      </c>
      <c r="E11" s="9">
        <v>13.7</v>
      </c>
      <c r="F11" s="9">
        <v>49.6</v>
      </c>
      <c r="G11" s="9">
        <v>6.5</v>
      </c>
      <c r="H11" s="9">
        <v>34.200000000000003</v>
      </c>
      <c r="I11" s="9">
        <v>0.7</v>
      </c>
      <c r="J11" s="10">
        <f t="shared" si="0"/>
        <v>0.70364098221845894</v>
      </c>
      <c r="K11" s="10">
        <f t="shared" si="1"/>
        <v>32.226756985605419</v>
      </c>
      <c r="L11" s="10">
        <f t="shared" si="2"/>
        <v>13.573243014394579</v>
      </c>
      <c r="M11" s="10">
        <f t="shared" si="3"/>
        <v>116.87324301439457</v>
      </c>
      <c r="N11" s="10">
        <f t="shared" si="4"/>
        <v>281.5267569856054</v>
      </c>
      <c r="O11" s="10">
        <f t="shared" si="5"/>
        <v>398.4</v>
      </c>
      <c r="P11" s="16">
        <f t="shared" si="6"/>
        <v>0.70664346632933084</v>
      </c>
      <c r="Q11" s="17">
        <f t="shared" si="7"/>
        <v>0.29335653367066911</v>
      </c>
    </row>
    <row r="12" spans="1:17" x14ac:dyDescent="0.2">
      <c r="A12" s="8">
        <v>1957</v>
      </c>
      <c r="B12" s="9">
        <v>418.5</v>
      </c>
      <c r="C12" s="9">
        <v>262.60000000000002</v>
      </c>
      <c r="D12" s="9">
        <v>47.8</v>
      </c>
      <c r="E12" s="9">
        <v>14.1</v>
      </c>
      <c r="F12" s="9">
        <v>49.1</v>
      </c>
      <c r="G12" s="9">
        <v>7.7</v>
      </c>
      <c r="H12" s="9">
        <v>36.6</v>
      </c>
      <c r="I12" s="9">
        <v>1.1000000000000001</v>
      </c>
      <c r="J12" s="10">
        <f t="shared" si="0"/>
        <v>0.70838953331534937</v>
      </c>
      <c r="K12" s="10">
        <f t="shared" si="1"/>
        <v>33.861019692473697</v>
      </c>
      <c r="L12" s="10">
        <f t="shared" si="2"/>
        <v>13.938980307526299</v>
      </c>
      <c r="M12" s="10">
        <f t="shared" si="3"/>
        <v>120.3389803075263</v>
      </c>
      <c r="N12" s="10">
        <f t="shared" si="4"/>
        <v>296.46101969247371</v>
      </c>
      <c r="O12" s="10">
        <f t="shared" si="5"/>
        <v>416.8</v>
      </c>
      <c r="P12" s="16">
        <f t="shared" si="6"/>
        <v>0.71127883803376613</v>
      </c>
      <c r="Q12" s="17">
        <f t="shared" si="7"/>
        <v>0.28872116196623393</v>
      </c>
    </row>
    <row r="13" spans="1:17" x14ac:dyDescent="0.2">
      <c r="A13" s="8">
        <v>1958</v>
      </c>
      <c r="B13" s="9">
        <v>420.8</v>
      </c>
      <c r="C13" s="9">
        <v>264.7</v>
      </c>
      <c r="D13" s="9">
        <v>50.2</v>
      </c>
      <c r="E13" s="9">
        <v>14.8</v>
      </c>
      <c r="F13" s="9">
        <v>43.9</v>
      </c>
      <c r="G13" s="9">
        <v>9.1999999999999993</v>
      </c>
      <c r="H13" s="9">
        <v>37.700000000000003</v>
      </c>
      <c r="I13" s="9">
        <v>1.4</v>
      </c>
      <c r="J13" s="10">
        <f t="shared" si="0"/>
        <v>0.71424716675661082</v>
      </c>
      <c r="K13" s="10">
        <f t="shared" si="1"/>
        <v>35.855207771181867</v>
      </c>
      <c r="L13" s="10">
        <f t="shared" si="2"/>
        <v>14.344792228818138</v>
      </c>
      <c r="M13" s="10">
        <f t="shared" si="3"/>
        <v>118.54479222881814</v>
      </c>
      <c r="N13" s="10">
        <f t="shared" si="4"/>
        <v>300.55520777118187</v>
      </c>
      <c r="O13" s="10">
        <f t="shared" si="5"/>
        <v>419.1</v>
      </c>
      <c r="P13" s="16">
        <f t="shared" si="6"/>
        <v>0.71714437549792853</v>
      </c>
      <c r="Q13" s="17">
        <f t="shared" si="7"/>
        <v>0.28285562450207141</v>
      </c>
    </row>
    <row r="14" spans="1:17" x14ac:dyDescent="0.2">
      <c r="A14" s="8">
        <v>1959</v>
      </c>
      <c r="B14" s="9">
        <v>458.8</v>
      </c>
      <c r="C14" s="9">
        <v>285.8</v>
      </c>
      <c r="D14" s="9">
        <v>50.3</v>
      </c>
      <c r="E14" s="9">
        <v>15.6</v>
      </c>
      <c r="F14" s="9">
        <v>55.5</v>
      </c>
      <c r="G14" s="9">
        <v>9.3000000000000007</v>
      </c>
      <c r="H14" s="9">
        <v>41.1</v>
      </c>
      <c r="I14" s="9">
        <v>1.1000000000000001</v>
      </c>
      <c r="J14" s="10">
        <f t="shared" si="0"/>
        <v>0.69963280293757657</v>
      </c>
      <c r="K14" s="10">
        <f t="shared" si="1"/>
        <v>35.191529987760099</v>
      </c>
      <c r="L14" s="10">
        <f t="shared" si="2"/>
        <v>15.108470012239898</v>
      </c>
      <c r="M14" s="10">
        <f t="shared" si="3"/>
        <v>135.50847001223991</v>
      </c>
      <c r="N14" s="10">
        <f t="shared" si="4"/>
        <v>320.99152998776009</v>
      </c>
      <c r="O14" s="10">
        <f t="shared" si="5"/>
        <v>456.5</v>
      </c>
      <c r="P14" s="16">
        <f t="shared" si="6"/>
        <v>0.70315778748687863</v>
      </c>
      <c r="Q14" s="17">
        <f t="shared" si="7"/>
        <v>0.29684221251312137</v>
      </c>
    </row>
    <row r="15" spans="1:17" x14ac:dyDescent="0.2">
      <c r="A15" s="8">
        <v>1960</v>
      </c>
      <c r="B15" s="9">
        <v>478.9</v>
      </c>
      <c r="C15" s="9">
        <v>301.3</v>
      </c>
      <c r="D15" s="9">
        <v>50.6</v>
      </c>
      <c r="E15" s="9">
        <v>16.5</v>
      </c>
      <c r="F15" s="9">
        <v>54.7</v>
      </c>
      <c r="G15" s="9">
        <v>10.3</v>
      </c>
      <c r="H15" s="9">
        <v>44.5</v>
      </c>
      <c r="I15" s="9">
        <v>1.1000000000000001</v>
      </c>
      <c r="J15" s="10">
        <f t="shared" si="0"/>
        <v>0.70347886995096909</v>
      </c>
      <c r="K15" s="10">
        <f t="shared" si="1"/>
        <v>35.596030819519036</v>
      </c>
      <c r="L15" s="10">
        <f t="shared" si="2"/>
        <v>15.003969180480965</v>
      </c>
      <c r="M15" s="10">
        <f t="shared" si="3"/>
        <v>139.90396918048097</v>
      </c>
      <c r="N15" s="10">
        <f t="shared" si="4"/>
        <v>336.89603081951907</v>
      </c>
      <c r="O15" s="10">
        <f t="shared" si="5"/>
        <v>476.80000000000007</v>
      </c>
      <c r="P15" s="16">
        <f t="shared" si="6"/>
        <v>0.70657724584630666</v>
      </c>
      <c r="Q15" s="17">
        <f t="shared" si="7"/>
        <v>0.29342275415369329</v>
      </c>
    </row>
    <row r="16" spans="1:17" x14ac:dyDescent="0.2">
      <c r="A16" s="8">
        <v>1961</v>
      </c>
      <c r="B16" s="9">
        <v>496</v>
      </c>
      <c r="C16" s="9">
        <v>310.39999999999998</v>
      </c>
      <c r="D16" s="9">
        <v>53.2</v>
      </c>
      <c r="E16" s="9">
        <v>17.2</v>
      </c>
      <c r="F16" s="9">
        <v>55.9</v>
      </c>
      <c r="G16" s="9">
        <v>12.1</v>
      </c>
      <c r="H16" s="9">
        <v>47</v>
      </c>
      <c r="I16" s="9">
        <v>2</v>
      </c>
      <c r="J16" s="10">
        <f t="shared" si="0"/>
        <v>0.70099367660343259</v>
      </c>
      <c r="K16" s="10">
        <f t="shared" si="1"/>
        <v>37.292863595302613</v>
      </c>
      <c r="L16" s="10">
        <f t="shared" si="2"/>
        <v>15.907136404697386</v>
      </c>
      <c r="M16" s="10">
        <f t="shared" si="3"/>
        <v>146.10713640469737</v>
      </c>
      <c r="N16" s="10">
        <f t="shared" si="4"/>
        <v>347.69286359530258</v>
      </c>
      <c r="O16" s="10">
        <f t="shared" si="5"/>
        <v>493.79999999999995</v>
      </c>
      <c r="P16" s="16">
        <f t="shared" si="6"/>
        <v>0.70411677520312399</v>
      </c>
      <c r="Q16" s="17">
        <f t="shared" si="7"/>
        <v>0.29588322479687601</v>
      </c>
    </row>
    <row r="17" spans="1:17" x14ac:dyDescent="0.2">
      <c r="A17" s="8">
        <v>1962</v>
      </c>
      <c r="B17" s="9">
        <v>533.9</v>
      </c>
      <c r="C17" s="9">
        <v>332.2</v>
      </c>
      <c r="D17" s="9">
        <v>55.2</v>
      </c>
      <c r="E17" s="9">
        <v>18</v>
      </c>
      <c r="F17" s="9">
        <v>64</v>
      </c>
      <c r="G17" s="9">
        <v>13.8</v>
      </c>
      <c r="H17" s="9">
        <v>50.4</v>
      </c>
      <c r="I17" s="9">
        <v>2.2999999999999998</v>
      </c>
      <c r="J17" s="10">
        <f t="shared" si="0"/>
        <v>0.6939628159598914</v>
      </c>
      <c r="K17" s="10">
        <f t="shared" si="1"/>
        <v>38.306747440986008</v>
      </c>
      <c r="L17" s="10">
        <f t="shared" si="2"/>
        <v>16.893252559013995</v>
      </c>
      <c r="M17" s="10">
        <f t="shared" si="3"/>
        <v>160.79325255901398</v>
      </c>
      <c r="N17" s="10">
        <f t="shared" si="4"/>
        <v>370.50674744098598</v>
      </c>
      <c r="O17" s="10">
        <f t="shared" si="5"/>
        <v>531.29999999999995</v>
      </c>
      <c r="P17" s="16">
        <f t="shared" si="6"/>
        <v>0.69735883199884441</v>
      </c>
      <c r="Q17" s="17">
        <f t="shared" si="7"/>
        <v>0.30264116800115565</v>
      </c>
    </row>
    <row r="18" spans="1:17" x14ac:dyDescent="0.2">
      <c r="A18" s="8">
        <v>1963</v>
      </c>
      <c r="B18" s="9">
        <v>565.4</v>
      </c>
      <c r="C18" s="9">
        <v>350.4</v>
      </c>
      <c r="D18" s="9">
        <v>56.4</v>
      </c>
      <c r="E18" s="9">
        <v>18.7</v>
      </c>
      <c r="F18" s="9">
        <v>70.5</v>
      </c>
      <c r="G18" s="9">
        <v>14.8</v>
      </c>
      <c r="H18" s="9">
        <v>53.4</v>
      </c>
      <c r="I18" s="9">
        <v>2.2000000000000002</v>
      </c>
      <c r="J18" s="10">
        <f t="shared" si="0"/>
        <v>0.68840864440078586</v>
      </c>
      <c r="K18" s="10">
        <f t="shared" si="1"/>
        <v>38.826247544204321</v>
      </c>
      <c r="L18" s="10">
        <f t="shared" si="2"/>
        <v>17.573752455795677</v>
      </c>
      <c r="M18" s="10">
        <f t="shared" si="3"/>
        <v>172.77375245579569</v>
      </c>
      <c r="N18" s="10">
        <f t="shared" si="4"/>
        <v>389.22624754420428</v>
      </c>
      <c r="O18" s="10">
        <f t="shared" si="5"/>
        <v>562</v>
      </c>
      <c r="P18" s="16">
        <f t="shared" si="6"/>
        <v>0.69257339420676922</v>
      </c>
      <c r="Q18" s="17">
        <f t="shared" si="7"/>
        <v>0.30742660579323078</v>
      </c>
    </row>
    <row r="19" spans="1:17" x14ac:dyDescent="0.2">
      <c r="A19" s="8">
        <v>1964</v>
      </c>
      <c r="B19" s="9">
        <v>607</v>
      </c>
      <c r="C19" s="9">
        <v>376</v>
      </c>
      <c r="D19" s="9">
        <v>59.1</v>
      </c>
      <c r="E19" s="9">
        <v>18.8</v>
      </c>
      <c r="F19" s="9">
        <v>77.7</v>
      </c>
      <c r="G19" s="9">
        <v>17</v>
      </c>
      <c r="H19" s="9">
        <v>57.3</v>
      </c>
      <c r="I19" s="9">
        <v>2.7</v>
      </c>
      <c r="J19" s="10">
        <f t="shared" si="0"/>
        <v>0.68625661617083411</v>
      </c>
      <c r="K19" s="10">
        <f t="shared" si="1"/>
        <v>40.557766015696295</v>
      </c>
      <c r="L19" s="10">
        <f t="shared" si="2"/>
        <v>18.542233984303703</v>
      </c>
      <c r="M19" s="10">
        <f t="shared" si="3"/>
        <v>186.64223398430372</v>
      </c>
      <c r="N19" s="10">
        <f t="shared" si="4"/>
        <v>416.5577660156963</v>
      </c>
      <c r="O19" s="10">
        <f t="shared" si="5"/>
        <v>603.20000000000005</v>
      </c>
      <c r="P19" s="16">
        <f t="shared" si="6"/>
        <v>0.69057985082177764</v>
      </c>
      <c r="Q19" s="17">
        <f t="shared" si="7"/>
        <v>0.3094201491782223</v>
      </c>
    </row>
    <row r="20" spans="1:17" x14ac:dyDescent="0.2">
      <c r="A20" s="8">
        <v>1965</v>
      </c>
      <c r="B20" s="9">
        <v>658.8</v>
      </c>
      <c r="C20" s="9">
        <v>405.4</v>
      </c>
      <c r="D20" s="9">
        <v>63.7</v>
      </c>
      <c r="E20" s="9">
        <v>19.3</v>
      </c>
      <c r="F20" s="9">
        <v>89.3</v>
      </c>
      <c r="G20" s="9">
        <v>19.100000000000001</v>
      </c>
      <c r="H20" s="9">
        <v>60.7</v>
      </c>
      <c r="I20" s="9">
        <v>3</v>
      </c>
      <c r="J20" s="10">
        <f t="shared" si="0"/>
        <v>0.68123004537052601</v>
      </c>
      <c r="K20" s="10">
        <f t="shared" si="1"/>
        <v>43.394353890102508</v>
      </c>
      <c r="L20" s="10">
        <f t="shared" si="2"/>
        <v>20.305646109897495</v>
      </c>
      <c r="M20" s="10">
        <f t="shared" si="3"/>
        <v>205.70564610989749</v>
      </c>
      <c r="N20" s="10">
        <f t="shared" si="4"/>
        <v>448.79435389010246</v>
      </c>
      <c r="O20" s="10">
        <f t="shared" si="5"/>
        <v>654.5</v>
      </c>
      <c r="P20" s="16">
        <f t="shared" si="6"/>
        <v>0.68570565911398385</v>
      </c>
      <c r="Q20" s="17">
        <f t="shared" si="7"/>
        <v>0.31429434088601604</v>
      </c>
    </row>
    <row r="21" spans="1:17" x14ac:dyDescent="0.2">
      <c r="A21" s="8">
        <v>1966</v>
      </c>
      <c r="B21" s="9">
        <v>718.1</v>
      </c>
      <c r="C21" s="9">
        <v>449.2</v>
      </c>
      <c r="D21" s="9">
        <v>67.900000000000006</v>
      </c>
      <c r="E21" s="9">
        <v>19.899999999999999</v>
      </c>
      <c r="F21" s="9">
        <v>96.1</v>
      </c>
      <c r="G21" s="9">
        <v>21.8</v>
      </c>
      <c r="H21" s="9">
        <v>63.2</v>
      </c>
      <c r="I21" s="9">
        <v>3.9</v>
      </c>
      <c r="J21" s="10">
        <f t="shared" si="0"/>
        <v>0.69086434943094421</v>
      </c>
      <c r="K21" s="10">
        <f t="shared" si="1"/>
        <v>46.909689326361118</v>
      </c>
      <c r="L21" s="10">
        <f t="shared" si="2"/>
        <v>20.990310673638891</v>
      </c>
      <c r="M21" s="10">
        <f t="shared" si="3"/>
        <v>218.0903106736389</v>
      </c>
      <c r="N21" s="10">
        <f t="shared" si="4"/>
        <v>496.10968932636109</v>
      </c>
      <c r="O21" s="10">
        <f t="shared" si="5"/>
        <v>714.2</v>
      </c>
      <c r="P21" s="16">
        <f t="shared" si="6"/>
        <v>0.69463692148748402</v>
      </c>
      <c r="Q21" s="17">
        <f t="shared" si="7"/>
        <v>0.30536307851251593</v>
      </c>
    </row>
    <row r="22" spans="1:17" x14ac:dyDescent="0.2">
      <c r="A22" s="8">
        <v>1967</v>
      </c>
      <c r="B22" s="9">
        <v>758.4</v>
      </c>
      <c r="C22" s="9">
        <v>481.8</v>
      </c>
      <c r="D22" s="9">
        <v>69.5</v>
      </c>
      <c r="E22" s="9">
        <v>20.3</v>
      </c>
      <c r="F22" s="9">
        <v>93.9</v>
      </c>
      <c r="G22" s="9">
        <v>24.9</v>
      </c>
      <c r="H22" s="9">
        <v>67.900000000000006</v>
      </c>
      <c r="I22" s="9">
        <v>3.8</v>
      </c>
      <c r="J22" s="10">
        <f t="shared" si="0"/>
        <v>0.69937581651908842</v>
      </c>
      <c r="K22" s="10">
        <f t="shared" si="1"/>
        <v>48.606619248076647</v>
      </c>
      <c r="L22" s="10">
        <f t="shared" si="2"/>
        <v>20.893380751923356</v>
      </c>
      <c r="M22" s="10">
        <f t="shared" si="3"/>
        <v>224.09338075192335</v>
      </c>
      <c r="N22" s="10">
        <f t="shared" si="4"/>
        <v>530.40661924807671</v>
      </c>
      <c r="O22" s="10">
        <f t="shared" si="5"/>
        <v>754.5</v>
      </c>
      <c r="P22" s="16">
        <f t="shared" si="6"/>
        <v>0.70299088038181146</v>
      </c>
      <c r="Q22" s="17">
        <f t="shared" si="7"/>
        <v>0.29700911961818866</v>
      </c>
    </row>
    <row r="23" spans="1:17" x14ac:dyDescent="0.2">
      <c r="A23" s="8">
        <v>1968</v>
      </c>
      <c r="B23" s="9">
        <v>830.2</v>
      </c>
      <c r="C23" s="9">
        <v>530.79999999999995</v>
      </c>
      <c r="D23" s="9">
        <v>73.8</v>
      </c>
      <c r="E23" s="9">
        <v>20.100000000000001</v>
      </c>
      <c r="F23" s="9">
        <v>101.7</v>
      </c>
      <c r="G23" s="9">
        <v>27</v>
      </c>
      <c r="H23" s="9">
        <v>76.400000000000006</v>
      </c>
      <c r="I23" s="9">
        <v>4.2</v>
      </c>
      <c r="J23" s="10">
        <f t="shared" si="0"/>
        <v>0.70174510840824944</v>
      </c>
      <c r="K23" s="10">
        <f t="shared" si="1"/>
        <v>51.788789000528809</v>
      </c>
      <c r="L23" s="10">
        <f t="shared" si="2"/>
        <v>22.011210999471192</v>
      </c>
      <c r="M23" s="10">
        <f t="shared" si="3"/>
        <v>243.01121099947122</v>
      </c>
      <c r="N23" s="10">
        <f t="shared" si="4"/>
        <v>582.58878900052878</v>
      </c>
      <c r="O23" s="10">
        <f t="shared" si="5"/>
        <v>825.6</v>
      </c>
      <c r="P23" s="16">
        <f t="shared" si="6"/>
        <v>0.70565502543668701</v>
      </c>
      <c r="Q23" s="17">
        <f t="shared" si="7"/>
        <v>0.29434497456331299</v>
      </c>
    </row>
    <row r="24" spans="1:17" x14ac:dyDescent="0.2">
      <c r="A24" s="8">
        <v>1969</v>
      </c>
      <c r="B24" s="9">
        <v>897.2</v>
      </c>
      <c r="C24" s="9">
        <v>584.5</v>
      </c>
      <c r="D24" s="9">
        <v>77</v>
      </c>
      <c r="E24" s="9">
        <v>20.3</v>
      </c>
      <c r="F24" s="9">
        <v>98.4</v>
      </c>
      <c r="G24" s="9">
        <v>32.700000000000003</v>
      </c>
      <c r="H24" s="9">
        <v>83.9</v>
      </c>
      <c r="I24" s="9">
        <v>4.5</v>
      </c>
      <c r="J24" s="10">
        <f t="shared" si="0"/>
        <v>0.71263106559375755</v>
      </c>
      <c r="K24" s="10">
        <f t="shared" si="1"/>
        <v>54.872592050719334</v>
      </c>
      <c r="L24" s="10">
        <f t="shared" si="2"/>
        <v>22.12740794928067</v>
      </c>
      <c r="M24" s="10">
        <f t="shared" si="3"/>
        <v>252.92740794928068</v>
      </c>
      <c r="N24" s="10">
        <f t="shared" si="4"/>
        <v>639.37259205071928</v>
      </c>
      <c r="O24" s="10">
        <f t="shared" si="5"/>
        <v>892.3</v>
      </c>
      <c r="P24" s="16">
        <f t="shared" si="6"/>
        <v>0.71654442681914077</v>
      </c>
      <c r="Q24" s="17">
        <f t="shared" si="7"/>
        <v>0.28345557318085923</v>
      </c>
    </row>
    <row r="25" spans="1:17" x14ac:dyDescent="0.2">
      <c r="A25" s="8">
        <v>1970</v>
      </c>
      <c r="B25" s="9">
        <v>937.5</v>
      </c>
      <c r="C25" s="9">
        <v>623.29999999999995</v>
      </c>
      <c r="D25" s="9">
        <v>77.8</v>
      </c>
      <c r="E25" s="9">
        <v>20.7</v>
      </c>
      <c r="F25" s="9">
        <v>86.2</v>
      </c>
      <c r="G25" s="9">
        <v>39.5</v>
      </c>
      <c r="H25" s="9">
        <v>91.4</v>
      </c>
      <c r="I25" s="9">
        <v>4.8</v>
      </c>
      <c r="J25" s="10">
        <f t="shared" si="0"/>
        <v>0.72502035593811787</v>
      </c>
      <c r="K25" s="10">
        <f t="shared" si="1"/>
        <v>56.406583691985567</v>
      </c>
      <c r="L25" s="10">
        <f t="shared" si="2"/>
        <v>21.39341630801443</v>
      </c>
      <c r="M25" s="10">
        <f t="shared" si="3"/>
        <v>254.39341630801442</v>
      </c>
      <c r="N25" s="10">
        <f t="shared" si="4"/>
        <v>679.70658369198554</v>
      </c>
      <c r="O25" s="10">
        <f t="shared" si="5"/>
        <v>934.09999999999991</v>
      </c>
      <c r="P25" s="16">
        <f t="shared" si="6"/>
        <v>0.72765933378865821</v>
      </c>
      <c r="Q25" s="17">
        <f t="shared" si="7"/>
        <v>0.2723406662113419</v>
      </c>
    </row>
    <row r="26" spans="1:17" x14ac:dyDescent="0.2">
      <c r="A26" s="8">
        <v>1971</v>
      </c>
      <c r="B26" s="9">
        <v>1014</v>
      </c>
      <c r="C26" s="9">
        <v>665</v>
      </c>
      <c r="D26" s="9">
        <v>83.9</v>
      </c>
      <c r="E26" s="9">
        <v>21.8</v>
      </c>
      <c r="F26" s="9">
        <v>100.6</v>
      </c>
      <c r="G26" s="9">
        <v>44.2</v>
      </c>
      <c r="H26" s="9">
        <v>100.5</v>
      </c>
      <c r="I26" s="9">
        <v>4.7</v>
      </c>
      <c r="J26" s="10">
        <f t="shared" si="0"/>
        <v>0.71497688420599936</v>
      </c>
      <c r="K26" s="10">
        <f t="shared" si="1"/>
        <v>59.98656058488335</v>
      </c>
      <c r="L26" s="10">
        <f t="shared" si="2"/>
        <v>23.913439415116656</v>
      </c>
      <c r="M26" s="10">
        <f t="shared" si="3"/>
        <v>286.3134394151167</v>
      </c>
      <c r="N26" s="10">
        <f t="shared" si="4"/>
        <v>724.98656058488336</v>
      </c>
      <c r="O26" s="10">
        <f t="shared" si="5"/>
        <v>1011.3000000000001</v>
      </c>
      <c r="P26" s="16">
        <f t="shared" si="6"/>
        <v>0.71688575159189494</v>
      </c>
      <c r="Q26" s="17">
        <f t="shared" si="7"/>
        <v>0.28311424840810512</v>
      </c>
    </row>
    <row r="27" spans="1:17" x14ac:dyDescent="0.2">
      <c r="A27" s="8">
        <v>1972</v>
      </c>
      <c r="B27" s="9">
        <v>1119.5</v>
      </c>
      <c r="C27" s="9">
        <v>731.3</v>
      </c>
      <c r="D27" s="9">
        <v>95.1</v>
      </c>
      <c r="E27" s="9">
        <v>22.7</v>
      </c>
      <c r="F27" s="9">
        <v>117.2</v>
      </c>
      <c r="G27" s="9">
        <v>48</v>
      </c>
      <c r="H27" s="9">
        <v>107.9</v>
      </c>
      <c r="I27" s="9">
        <v>6.6</v>
      </c>
      <c r="J27" s="10">
        <f t="shared" si="0"/>
        <v>0.71388129636860587</v>
      </c>
      <c r="K27" s="10">
        <f t="shared" si="1"/>
        <v>67.890111284654409</v>
      </c>
      <c r="L27" s="10">
        <f t="shared" si="2"/>
        <v>27.209888715345581</v>
      </c>
      <c r="M27" s="10">
        <f t="shared" si="3"/>
        <v>316.40988871534557</v>
      </c>
      <c r="N27" s="10">
        <f t="shared" si="4"/>
        <v>799.19011128465434</v>
      </c>
      <c r="O27" s="10">
        <f t="shared" si="5"/>
        <v>1115.5999999999999</v>
      </c>
      <c r="P27" s="16">
        <f t="shared" si="6"/>
        <v>0.71637693732937824</v>
      </c>
      <c r="Q27" s="17">
        <f t="shared" si="7"/>
        <v>0.28362306267062171</v>
      </c>
    </row>
    <row r="28" spans="1:17" x14ac:dyDescent="0.2">
      <c r="A28" s="8">
        <v>1973</v>
      </c>
      <c r="B28" s="9">
        <v>1253.2</v>
      </c>
      <c r="C28" s="9">
        <v>812.7</v>
      </c>
      <c r="D28" s="9">
        <v>112.5</v>
      </c>
      <c r="E28" s="9">
        <v>23.1</v>
      </c>
      <c r="F28" s="9">
        <v>133.4</v>
      </c>
      <c r="G28" s="9">
        <v>55.7</v>
      </c>
      <c r="H28" s="9">
        <v>117.2</v>
      </c>
      <c r="I28" s="9">
        <v>5.2</v>
      </c>
      <c r="J28" s="10">
        <f t="shared" si="0"/>
        <v>0.7124572630840712</v>
      </c>
      <c r="K28" s="10">
        <f t="shared" si="1"/>
        <v>80.151442096958007</v>
      </c>
      <c r="L28" s="10">
        <f t="shared" si="2"/>
        <v>32.348557903041993</v>
      </c>
      <c r="M28" s="10">
        <f t="shared" si="3"/>
        <v>356.54855790304197</v>
      </c>
      <c r="N28" s="10">
        <f t="shared" si="4"/>
        <v>892.85144209695807</v>
      </c>
      <c r="O28" s="10">
        <f t="shared" si="5"/>
        <v>1249.4000000000001</v>
      </c>
      <c r="P28" s="16">
        <f t="shared" si="6"/>
        <v>0.71462417328074113</v>
      </c>
      <c r="Q28" s="17">
        <f t="shared" si="7"/>
        <v>0.28537582671925882</v>
      </c>
    </row>
    <row r="29" spans="1:17" x14ac:dyDescent="0.2">
      <c r="A29" s="8">
        <v>1974</v>
      </c>
      <c r="B29" s="9">
        <v>1346.4</v>
      </c>
      <c r="C29" s="9">
        <v>887.7</v>
      </c>
      <c r="D29" s="9">
        <v>112.2</v>
      </c>
      <c r="E29" s="9">
        <v>23.2</v>
      </c>
      <c r="F29" s="9">
        <v>125.7</v>
      </c>
      <c r="G29" s="9">
        <v>71.7</v>
      </c>
      <c r="H29" s="9">
        <v>124.9</v>
      </c>
      <c r="I29" s="9">
        <v>3.3</v>
      </c>
      <c r="J29" s="10">
        <f t="shared" si="0"/>
        <v>0.71925133689839571</v>
      </c>
      <c r="K29" s="10">
        <f t="shared" si="1"/>
        <v>80.7</v>
      </c>
      <c r="L29" s="10">
        <f t="shared" si="2"/>
        <v>31.500000000000004</v>
      </c>
      <c r="M29" s="10">
        <f t="shared" si="3"/>
        <v>373.7</v>
      </c>
      <c r="N29" s="10">
        <f t="shared" si="4"/>
        <v>968.40000000000009</v>
      </c>
      <c r="O29" s="10">
        <f t="shared" si="5"/>
        <v>1342.1000000000001</v>
      </c>
      <c r="P29" s="16">
        <f t="shared" si="6"/>
        <v>0.72155577080694433</v>
      </c>
      <c r="Q29" s="17">
        <f t="shared" si="7"/>
        <v>0.27844422919305561</v>
      </c>
    </row>
    <row r="30" spans="1:17" x14ac:dyDescent="0.2">
      <c r="A30" s="8">
        <v>1975</v>
      </c>
      <c r="B30" s="9">
        <v>1446</v>
      </c>
      <c r="C30" s="9">
        <v>947.2</v>
      </c>
      <c r="D30" s="9">
        <v>118.2</v>
      </c>
      <c r="E30" s="9">
        <v>22.3</v>
      </c>
      <c r="F30" s="9">
        <v>138.9</v>
      </c>
      <c r="G30" s="9">
        <v>83.7</v>
      </c>
      <c r="H30" s="9">
        <v>135.30000000000001</v>
      </c>
      <c r="I30" s="9">
        <v>4.5</v>
      </c>
      <c r="J30" s="10">
        <f t="shared" si="0"/>
        <v>0.71336044585027869</v>
      </c>
      <c r="K30" s="10">
        <f t="shared" si="1"/>
        <v>84.319204699502947</v>
      </c>
      <c r="L30" s="10">
        <f t="shared" si="2"/>
        <v>33.880795300497063</v>
      </c>
      <c r="M30" s="10">
        <f t="shared" si="3"/>
        <v>409.58079530049713</v>
      </c>
      <c r="N30" s="10">
        <f t="shared" si="4"/>
        <v>1031.519204699503</v>
      </c>
      <c r="O30" s="10">
        <f t="shared" si="5"/>
        <v>1441.1000000000001</v>
      </c>
      <c r="P30" s="16">
        <f t="shared" si="6"/>
        <v>0.71578600006904647</v>
      </c>
      <c r="Q30" s="17">
        <f t="shared" si="7"/>
        <v>0.28421399993095348</v>
      </c>
    </row>
    <row r="31" spans="1:17" x14ac:dyDescent="0.2">
      <c r="A31" s="8">
        <v>1976</v>
      </c>
      <c r="B31" s="9">
        <v>1609.4</v>
      </c>
      <c r="C31" s="9">
        <v>1048.3</v>
      </c>
      <c r="D31" s="9">
        <v>131</v>
      </c>
      <c r="E31" s="9">
        <v>20.3</v>
      </c>
      <c r="F31" s="9">
        <v>174.3</v>
      </c>
      <c r="G31" s="9">
        <v>87.4</v>
      </c>
      <c r="H31" s="9">
        <v>146.4</v>
      </c>
      <c r="I31" s="9">
        <v>5.0999999999999996</v>
      </c>
      <c r="J31" s="10">
        <f t="shared" si="0"/>
        <v>0.70907738095238093</v>
      </c>
      <c r="K31" s="10">
        <f t="shared" si="1"/>
        <v>92.889136904761898</v>
      </c>
      <c r="L31" s="10">
        <f t="shared" si="2"/>
        <v>38.110863095238095</v>
      </c>
      <c r="M31" s="10">
        <f t="shared" si="3"/>
        <v>461.41086309523803</v>
      </c>
      <c r="N31" s="10">
        <f t="shared" si="4"/>
        <v>1141.1891369047619</v>
      </c>
      <c r="O31" s="10">
        <f t="shared" si="5"/>
        <v>1602.6</v>
      </c>
      <c r="P31" s="16">
        <f t="shared" si="6"/>
        <v>0.71208607070058771</v>
      </c>
      <c r="Q31" s="17">
        <f t="shared" si="7"/>
        <v>0.28791392929941223</v>
      </c>
    </row>
    <row r="32" spans="1:17" x14ac:dyDescent="0.2">
      <c r="A32" s="8">
        <v>1977</v>
      </c>
      <c r="B32" s="9">
        <v>1792.8</v>
      </c>
      <c r="C32" s="9">
        <v>1165.8</v>
      </c>
      <c r="D32" s="9">
        <v>144.5</v>
      </c>
      <c r="E32" s="9">
        <v>15.9</v>
      </c>
      <c r="F32" s="9">
        <v>205.8</v>
      </c>
      <c r="G32" s="9">
        <v>103.2</v>
      </c>
      <c r="H32" s="9">
        <v>159.69999999999999</v>
      </c>
      <c r="I32" s="9">
        <v>7.1</v>
      </c>
      <c r="J32" s="10">
        <f t="shared" si="0"/>
        <v>0.70727416125705267</v>
      </c>
      <c r="K32" s="10">
        <f t="shared" si="1"/>
        <v>102.20111630164411</v>
      </c>
      <c r="L32" s="10">
        <f t="shared" si="2"/>
        <v>42.298883698355887</v>
      </c>
      <c r="M32" s="10">
        <f t="shared" si="3"/>
        <v>519.79888369835589</v>
      </c>
      <c r="N32" s="10">
        <f t="shared" si="4"/>
        <v>1268.0011163016441</v>
      </c>
      <c r="O32" s="10">
        <f t="shared" si="5"/>
        <v>1787.8</v>
      </c>
      <c r="P32" s="16">
        <f t="shared" si="6"/>
        <v>0.70925221853766873</v>
      </c>
      <c r="Q32" s="17">
        <f t="shared" si="7"/>
        <v>0.29074778146233132</v>
      </c>
    </row>
    <row r="33" spans="1:17" x14ac:dyDescent="0.2">
      <c r="A33" s="8">
        <v>1978</v>
      </c>
      <c r="B33" s="9">
        <v>2022.7</v>
      </c>
      <c r="C33" s="9">
        <v>1316.8</v>
      </c>
      <c r="D33" s="9">
        <v>166</v>
      </c>
      <c r="E33" s="9">
        <v>16.5</v>
      </c>
      <c r="F33" s="9">
        <v>238.6</v>
      </c>
      <c r="G33" s="9">
        <v>114.8</v>
      </c>
      <c r="H33" s="9">
        <v>170.9</v>
      </c>
      <c r="I33" s="9">
        <v>8.9</v>
      </c>
      <c r="J33" s="10">
        <f t="shared" si="0"/>
        <v>0.70921527441159038</v>
      </c>
      <c r="K33" s="10">
        <f t="shared" si="1"/>
        <v>117.729735552324</v>
      </c>
      <c r="L33" s="10">
        <f t="shared" si="2"/>
        <v>48.270264447675999</v>
      </c>
      <c r="M33" s="10">
        <f t="shared" si="3"/>
        <v>580.170264447676</v>
      </c>
      <c r="N33" s="10">
        <f t="shared" si="4"/>
        <v>1434.5297355523239</v>
      </c>
      <c r="O33" s="10">
        <f t="shared" si="5"/>
        <v>2014.6999999999998</v>
      </c>
      <c r="P33" s="16">
        <f t="shared" si="6"/>
        <v>0.71203143671629721</v>
      </c>
      <c r="Q33" s="17">
        <f t="shared" si="7"/>
        <v>0.28796856328370279</v>
      </c>
    </row>
    <row r="34" spans="1:17" x14ac:dyDescent="0.2">
      <c r="A34" s="8">
        <v>1979</v>
      </c>
      <c r="B34" s="9">
        <v>2240.3000000000002</v>
      </c>
      <c r="C34" s="9">
        <v>1477.2</v>
      </c>
      <c r="D34" s="9">
        <v>179.4</v>
      </c>
      <c r="E34" s="9">
        <v>16.100000000000001</v>
      </c>
      <c r="F34" s="9">
        <v>249</v>
      </c>
      <c r="G34" s="9">
        <v>137</v>
      </c>
      <c r="H34" s="9">
        <v>180.1</v>
      </c>
      <c r="I34" s="9">
        <v>8.5</v>
      </c>
      <c r="J34" s="10">
        <f t="shared" si="0"/>
        <v>0.71677422485321951</v>
      </c>
      <c r="K34" s="10">
        <f t="shared" si="1"/>
        <v>128.58929593866759</v>
      </c>
      <c r="L34" s="10">
        <f t="shared" si="2"/>
        <v>50.810704061332423</v>
      </c>
      <c r="M34" s="10">
        <f t="shared" si="3"/>
        <v>624.51070406133249</v>
      </c>
      <c r="N34" s="10">
        <f t="shared" si="4"/>
        <v>1605.7892959386677</v>
      </c>
      <c r="O34" s="10">
        <f>SUM(M34:N34)</f>
        <v>2230.3000000000002</v>
      </c>
      <c r="P34" s="16">
        <f t="shared" si="6"/>
        <v>0.71998802669536277</v>
      </c>
      <c r="Q34" s="17">
        <f>M34/O34</f>
        <v>0.28001197330463723</v>
      </c>
    </row>
    <row r="35" spans="1:17" x14ac:dyDescent="0.2">
      <c r="A35" s="8">
        <v>1980</v>
      </c>
      <c r="B35" s="9">
        <v>2418.6</v>
      </c>
      <c r="C35" s="9">
        <v>1622.2</v>
      </c>
      <c r="D35" s="9">
        <v>171.6</v>
      </c>
      <c r="E35" s="9">
        <v>19</v>
      </c>
      <c r="F35" s="9">
        <v>223.6</v>
      </c>
      <c r="G35" s="9">
        <v>182.2</v>
      </c>
      <c r="H35" s="9">
        <v>200.3</v>
      </c>
      <c r="I35" s="9">
        <v>9.8000000000000007</v>
      </c>
      <c r="J35" s="10">
        <f t="shared" si="0"/>
        <v>0.72194036493101921</v>
      </c>
      <c r="K35" s="10">
        <f t="shared" si="1"/>
        <v>123.88496662216289</v>
      </c>
      <c r="L35" s="10">
        <f t="shared" si="2"/>
        <v>47.715033377837102</v>
      </c>
      <c r="M35" s="10">
        <f t="shared" si="3"/>
        <v>663.01503337783709</v>
      </c>
      <c r="N35" s="10">
        <f t="shared" si="4"/>
        <v>1746.0849666221629</v>
      </c>
      <c r="O35" s="10">
        <f t="shared" si="5"/>
        <v>2409.1</v>
      </c>
      <c r="P35" s="16">
        <f t="shared" si="6"/>
        <v>0.72478725109881825</v>
      </c>
      <c r="Q35" s="17">
        <f t="shared" si="7"/>
        <v>0.2752127489011818</v>
      </c>
    </row>
    <row r="36" spans="1:17" x14ac:dyDescent="0.2">
      <c r="A36" s="8">
        <v>1981</v>
      </c>
      <c r="B36" s="9">
        <v>2714.7</v>
      </c>
      <c r="C36" s="9">
        <v>1792.5</v>
      </c>
      <c r="D36" s="9">
        <v>179.7</v>
      </c>
      <c r="E36" s="9">
        <v>23.8</v>
      </c>
      <c r="F36" s="9">
        <v>247.5</v>
      </c>
      <c r="G36" s="9">
        <v>234.8</v>
      </c>
      <c r="H36" s="9">
        <v>235.6</v>
      </c>
      <c r="I36" s="9">
        <v>11.5</v>
      </c>
      <c r="J36" s="10">
        <f t="shared" si="0"/>
        <v>0.70710059171597628</v>
      </c>
      <c r="K36" s="10">
        <f t="shared" si="1"/>
        <v>127.06597633136093</v>
      </c>
      <c r="L36" s="10">
        <f t="shared" si="2"/>
        <v>52.63402366863906</v>
      </c>
      <c r="M36" s="10">
        <f t="shared" si="3"/>
        <v>782.83402366863913</v>
      </c>
      <c r="N36" s="10">
        <f t="shared" si="4"/>
        <v>1919.5659763313608</v>
      </c>
      <c r="O36" s="10">
        <f t="shared" si="5"/>
        <v>2702.4</v>
      </c>
      <c r="P36" s="16">
        <f t="shared" si="6"/>
        <v>0.71031896696690378</v>
      </c>
      <c r="Q36" s="17">
        <f t="shared" si="7"/>
        <v>0.28968103303309617</v>
      </c>
    </row>
    <row r="37" spans="1:17" x14ac:dyDescent="0.2">
      <c r="A37" s="8">
        <v>1982</v>
      </c>
      <c r="B37" s="9">
        <v>2834.5</v>
      </c>
      <c r="C37" s="9">
        <v>1893</v>
      </c>
      <c r="D37" s="9">
        <v>171.2</v>
      </c>
      <c r="E37" s="9">
        <v>23.8</v>
      </c>
      <c r="F37" s="9">
        <v>229.9</v>
      </c>
      <c r="G37" s="9">
        <v>274.8</v>
      </c>
      <c r="H37" s="9">
        <v>240.9</v>
      </c>
      <c r="I37" s="9">
        <v>15</v>
      </c>
      <c r="J37" s="10">
        <f t="shared" si="0"/>
        <v>0.71077235009199113</v>
      </c>
      <c r="K37" s="10">
        <f t="shared" si="1"/>
        <v>121.68422633574887</v>
      </c>
      <c r="L37" s="10">
        <f t="shared" si="2"/>
        <v>49.515773664251114</v>
      </c>
      <c r="M37" s="10">
        <f t="shared" si="3"/>
        <v>803.91577366425111</v>
      </c>
      <c r="N37" s="10">
        <f t="shared" si="4"/>
        <v>2014.6842263357489</v>
      </c>
      <c r="O37" s="10">
        <f t="shared" si="5"/>
        <v>2818.6</v>
      </c>
      <c r="P37" s="16">
        <f t="shared" si="6"/>
        <v>0.71478188687140742</v>
      </c>
      <c r="Q37" s="17">
        <f t="shared" si="7"/>
        <v>0.28521811312859263</v>
      </c>
    </row>
    <row r="38" spans="1:17" x14ac:dyDescent="0.2">
      <c r="A38" s="8">
        <v>1983</v>
      </c>
      <c r="B38" s="9">
        <v>3051.5</v>
      </c>
      <c r="C38" s="9">
        <v>2012.5</v>
      </c>
      <c r="D38" s="9">
        <v>186.3</v>
      </c>
      <c r="E38" s="9">
        <v>24.4</v>
      </c>
      <c r="F38" s="9">
        <v>279.8</v>
      </c>
      <c r="G38" s="9">
        <v>286.8</v>
      </c>
      <c r="H38" s="9">
        <v>263.3</v>
      </c>
      <c r="I38" s="9">
        <v>21.3</v>
      </c>
      <c r="J38" s="10">
        <f t="shared" si="0"/>
        <v>0.70239424822001961</v>
      </c>
      <c r="K38" s="10">
        <f t="shared" si="1"/>
        <v>130.85604844338965</v>
      </c>
      <c r="L38" s="10">
        <f t="shared" si="2"/>
        <v>55.443951556610351</v>
      </c>
      <c r="M38" s="10">
        <f t="shared" si="3"/>
        <v>888.44395155661039</v>
      </c>
      <c r="N38" s="10">
        <f t="shared" si="4"/>
        <v>2143.3560484433897</v>
      </c>
      <c r="O38" s="10">
        <f t="shared" si="5"/>
        <v>3031.8</v>
      </c>
      <c r="P38" s="16">
        <f t="shared" si="6"/>
        <v>0.70695825860656691</v>
      </c>
      <c r="Q38" s="17">
        <f t="shared" si="7"/>
        <v>0.29304174139343303</v>
      </c>
    </row>
    <row r="39" spans="1:17" x14ac:dyDescent="0.2">
      <c r="A39" s="8">
        <v>1984</v>
      </c>
      <c r="B39" s="9">
        <v>3433.9</v>
      </c>
      <c r="C39" s="9">
        <v>2215.9</v>
      </c>
      <c r="D39" s="9">
        <v>228.2</v>
      </c>
      <c r="E39" s="9">
        <v>24.7</v>
      </c>
      <c r="F39" s="9">
        <v>337.9</v>
      </c>
      <c r="G39" s="9">
        <v>330.2</v>
      </c>
      <c r="H39" s="9">
        <v>289.8</v>
      </c>
      <c r="I39" s="9">
        <v>21.1</v>
      </c>
      <c r="J39" s="10">
        <f t="shared" si="0"/>
        <v>0.69123748323299117</v>
      </c>
      <c r="K39" s="10">
        <f t="shared" si="1"/>
        <v>157.74039367376858</v>
      </c>
      <c r="L39" s="10">
        <f>(1-J39)*D39</f>
        <v>70.459606326231409</v>
      </c>
      <c r="M39" s="10">
        <f>L39+SUM(E39:H39)-I39</f>
        <v>1031.9596063262313</v>
      </c>
      <c r="N39" s="10">
        <f t="shared" si="4"/>
        <v>2373.6403936737688</v>
      </c>
      <c r="O39" s="10">
        <f t="shared" si="5"/>
        <v>3405.6000000000004</v>
      </c>
      <c r="P39" s="16">
        <f t="shared" si="6"/>
        <v>0.69698155792628858</v>
      </c>
      <c r="Q39" s="17">
        <f t="shared" si="7"/>
        <v>0.30301844207371131</v>
      </c>
    </row>
    <row r="40" spans="1:17" x14ac:dyDescent="0.2">
      <c r="A40" s="8">
        <v>1985</v>
      </c>
      <c r="B40" s="9">
        <v>3669.9</v>
      </c>
      <c r="C40" s="9">
        <v>2387.3000000000002</v>
      </c>
      <c r="D40" s="9">
        <v>241.1</v>
      </c>
      <c r="E40" s="9">
        <v>26.2</v>
      </c>
      <c r="F40" s="9">
        <v>354.5</v>
      </c>
      <c r="G40" s="9">
        <v>338.2</v>
      </c>
      <c r="H40" s="9">
        <v>308.10000000000002</v>
      </c>
      <c r="I40" s="9">
        <v>21.4</v>
      </c>
      <c r="J40" s="10">
        <f t="shared" si="0"/>
        <v>0.69624941670555296</v>
      </c>
      <c r="K40" s="10">
        <f t="shared" si="1"/>
        <v>167.86573436770882</v>
      </c>
      <c r="L40" s="10">
        <f t="shared" si="2"/>
        <v>73.234265632291184</v>
      </c>
      <c r="M40" s="10">
        <f t="shared" si="3"/>
        <v>1078.8342656322911</v>
      </c>
      <c r="N40" s="10">
        <f>K40+C40</f>
        <v>2555.1657343677089</v>
      </c>
      <c r="O40" s="10">
        <f t="shared" si="5"/>
        <v>3634</v>
      </c>
      <c r="P40" s="16">
        <f t="shared" si="6"/>
        <v>0.7031276098975533</v>
      </c>
      <c r="Q40" s="17">
        <f t="shared" si="7"/>
        <v>0.29687239010244665</v>
      </c>
    </row>
    <row r="41" spans="1:17" x14ac:dyDescent="0.2">
      <c r="A41" s="8">
        <v>1986</v>
      </c>
      <c r="B41" s="9">
        <v>3831.2</v>
      </c>
      <c r="C41" s="9">
        <v>2542.1</v>
      </c>
      <c r="D41" s="9">
        <v>256.5</v>
      </c>
      <c r="E41" s="9">
        <v>18.3</v>
      </c>
      <c r="F41" s="9">
        <v>324.39999999999998</v>
      </c>
      <c r="G41" s="9">
        <v>353.1</v>
      </c>
      <c r="H41" s="9">
        <v>323.39999999999998</v>
      </c>
      <c r="I41" s="9">
        <v>24.9</v>
      </c>
      <c r="J41" s="10">
        <f t="shared" si="0"/>
        <v>0.71113659887543013</v>
      </c>
      <c r="K41" s="10">
        <f t="shared" si="1"/>
        <v>182.40653761154783</v>
      </c>
      <c r="L41" s="10">
        <f t="shared" si="2"/>
        <v>74.093462388452167</v>
      </c>
      <c r="M41" s="10">
        <f t="shared" si="3"/>
        <v>1068.393462388452</v>
      </c>
      <c r="N41" s="10">
        <f t="shared" si="4"/>
        <v>2724.5065376115476</v>
      </c>
      <c r="O41" s="10">
        <f t="shared" si="5"/>
        <v>3792.8999999999996</v>
      </c>
      <c r="P41" s="16">
        <f t="shared" si="6"/>
        <v>0.71831752421934347</v>
      </c>
      <c r="Q41" s="17">
        <f t="shared" si="7"/>
        <v>0.28168247578065653</v>
      </c>
    </row>
    <row r="42" spans="1:17" x14ac:dyDescent="0.2">
      <c r="A42" s="8">
        <v>1987</v>
      </c>
      <c r="B42" s="9">
        <v>4098.5</v>
      </c>
      <c r="C42" s="9">
        <v>2722.4</v>
      </c>
      <c r="D42" s="9">
        <v>286.5</v>
      </c>
      <c r="E42" s="9">
        <v>16.600000000000001</v>
      </c>
      <c r="F42" s="9">
        <v>366</v>
      </c>
      <c r="G42" s="9">
        <v>353.7</v>
      </c>
      <c r="H42" s="9">
        <v>347.5</v>
      </c>
      <c r="I42" s="9">
        <v>30.3</v>
      </c>
      <c r="J42" s="10">
        <f t="shared" si="0"/>
        <v>0.71416579223504728</v>
      </c>
      <c r="K42" s="10">
        <f>J42*D42</f>
        <v>204.60849947534103</v>
      </c>
      <c r="L42" s="10">
        <f t="shared" si="2"/>
        <v>81.891500524658952</v>
      </c>
      <c r="M42" s="10">
        <f t="shared" si="3"/>
        <v>1135.391500524659</v>
      </c>
      <c r="N42" s="10">
        <f t="shared" si="4"/>
        <v>2927.0084994753411</v>
      </c>
      <c r="O42" s="10">
        <f t="shared" si="5"/>
        <v>4062.4</v>
      </c>
      <c r="P42" s="16">
        <f t="shared" si="6"/>
        <v>0.72051213555418991</v>
      </c>
      <c r="Q42" s="17">
        <f t="shared" si="7"/>
        <v>0.27948786444581009</v>
      </c>
    </row>
    <row r="43" spans="1:17" x14ac:dyDescent="0.2">
      <c r="A43" s="8">
        <v>1988</v>
      </c>
      <c r="B43" s="9">
        <v>4471.6000000000004</v>
      </c>
      <c r="C43" s="9">
        <v>2948</v>
      </c>
      <c r="D43" s="9">
        <v>325.5</v>
      </c>
      <c r="E43" s="9">
        <v>22.5</v>
      </c>
      <c r="F43" s="9">
        <v>414.5</v>
      </c>
      <c r="G43" s="9">
        <v>377.9</v>
      </c>
      <c r="H43" s="9">
        <v>374.5</v>
      </c>
      <c r="I43" s="9">
        <v>29.5</v>
      </c>
      <c r="J43" s="10">
        <f t="shared" si="0"/>
        <v>0.71102964231446408</v>
      </c>
      <c r="K43" s="10">
        <f t="shared" si="1"/>
        <v>231.44014857335807</v>
      </c>
      <c r="L43" s="10">
        <f t="shared" si="2"/>
        <v>94.059851426641941</v>
      </c>
      <c r="M43" s="10">
        <f t="shared" si="3"/>
        <v>1253.959851426642</v>
      </c>
      <c r="N43" s="10">
        <f t="shared" si="4"/>
        <v>3179.4401485733579</v>
      </c>
      <c r="O43" s="10">
        <f t="shared" si="5"/>
        <v>4433.3999999999996</v>
      </c>
      <c r="P43" s="16">
        <f t="shared" si="6"/>
        <v>0.71715616650276492</v>
      </c>
      <c r="Q43" s="17">
        <f t="shared" si="7"/>
        <v>0.28284383349723508</v>
      </c>
    </row>
    <row r="44" spans="1:17" x14ac:dyDescent="0.2">
      <c r="A44" s="8">
        <v>1989</v>
      </c>
      <c r="B44" s="9">
        <v>4760.1000000000004</v>
      </c>
      <c r="C44" s="9">
        <v>3139.6</v>
      </c>
      <c r="D44" s="9">
        <v>341.1</v>
      </c>
      <c r="E44" s="9">
        <v>21.5</v>
      </c>
      <c r="F44" s="9">
        <v>414.3</v>
      </c>
      <c r="G44" s="9">
        <v>426.6</v>
      </c>
      <c r="H44" s="9">
        <v>398.9</v>
      </c>
      <c r="I44" s="9">
        <v>27.4</v>
      </c>
      <c r="J44" s="10">
        <f t="shared" si="0"/>
        <v>0.71047748359357321</v>
      </c>
      <c r="K44" s="10">
        <f t="shared" si="1"/>
        <v>242.34386965376783</v>
      </c>
      <c r="L44" s="10">
        <f t="shared" si="2"/>
        <v>98.756130346232183</v>
      </c>
      <c r="M44" s="10">
        <f t="shared" si="3"/>
        <v>1332.6561303462322</v>
      </c>
      <c r="N44" s="10">
        <f t="shared" si="4"/>
        <v>3381.9438696537677</v>
      </c>
      <c r="O44" s="10">
        <f t="shared" si="5"/>
        <v>4714.6000000000004</v>
      </c>
      <c r="P44" s="16">
        <f t="shared" si="6"/>
        <v>0.717334210676148</v>
      </c>
      <c r="Q44" s="17">
        <f t="shared" si="7"/>
        <v>0.28266578932385189</v>
      </c>
    </row>
    <row r="45" spans="1:17" x14ac:dyDescent="0.2">
      <c r="A45" s="8">
        <v>1990</v>
      </c>
      <c r="B45" s="9">
        <v>5013.8</v>
      </c>
      <c r="C45" s="9">
        <v>3340.4</v>
      </c>
      <c r="D45" s="9">
        <v>353.2</v>
      </c>
      <c r="E45" s="9">
        <v>28.2</v>
      </c>
      <c r="F45" s="9">
        <v>417.7</v>
      </c>
      <c r="G45" s="9">
        <v>433.4</v>
      </c>
      <c r="H45" s="9">
        <v>425</v>
      </c>
      <c r="I45" s="9">
        <v>27</v>
      </c>
      <c r="J45" s="10">
        <f t="shared" si="0"/>
        <v>0.71673175127665967</v>
      </c>
      <c r="K45" s="10">
        <f t="shared" si="1"/>
        <v>253.14965455091618</v>
      </c>
      <c r="L45" s="10">
        <f t="shared" si="2"/>
        <v>100.05034544908381</v>
      </c>
      <c r="M45" s="10">
        <f t="shared" si="3"/>
        <v>1377.3503454490838</v>
      </c>
      <c r="N45" s="10">
        <f t="shared" si="4"/>
        <v>3593.5496545509163</v>
      </c>
      <c r="O45" s="10">
        <f t="shared" si="5"/>
        <v>4970.8999999999996</v>
      </c>
      <c r="P45" s="16">
        <f t="shared" si="6"/>
        <v>0.72291730965236001</v>
      </c>
      <c r="Q45" s="17">
        <f t="shared" si="7"/>
        <v>0.27708269034764005</v>
      </c>
    </row>
    <row r="46" spans="1:17" x14ac:dyDescent="0.2">
      <c r="A46" s="8">
        <v>1991</v>
      </c>
      <c r="B46" s="9">
        <v>5164.3999999999996</v>
      </c>
      <c r="C46" s="9">
        <v>3450.5</v>
      </c>
      <c r="D46" s="9">
        <v>354.2</v>
      </c>
      <c r="E46" s="9">
        <v>38.6</v>
      </c>
      <c r="F46" s="9">
        <v>452.6</v>
      </c>
      <c r="G46" s="9">
        <v>391.8</v>
      </c>
      <c r="H46" s="9">
        <v>457.1</v>
      </c>
      <c r="I46" s="9">
        <v>27.5</v>
      </c>
      <c r="J46" s="10">
        <f t="shared" si="0"/>
        <v>0.71732984075506223</v>
      </c>
      <c r="K46" s="10">
        <f t="shared" si="1"/>
        <v>254.07822959544305</v>
      </c>
      <c r="L46" s="10">
        <f t="shared" si="2"/>
        <v>100.12177040455695</v>
      </c>
      <c r="M46" s="10">
        <f t="shared" si="3"/>
        <v>1412.7217704045568</v>
      </c>
      <c r="N46" s="10">
        <f t="shared" si="4"/>
        <v>3704.5782295954432</v>
      </c>
      <c r="O46" s="10">
        <f t="shared" si="5"/>
        <v>5117.3</v>
      </c>
      <c r="P46" s="16">
        <f t="shared" si="6"/>
        <v>0.72393219658715402</v>
      </c>
      <c r="Q46" s="17">
        <f t="shared" si="7"/>
        <v>0.27606780341284598</v>
      </c>
    </row>
    <row r="47" spans="1:17" x14ac:dyDescent="0.2">
      <c r="A47" s="8">
        <v>1992</v>
      </c>
      <c r="B47" s="9">
        <v>5475.2</v>
      </c>
      <c r="C47" s="9">
        <v>3668.2</v>
      </c>
      <c r="D47" s="9">
        <v>400.2</v>
      </c>
      <c r="E47" s="9">
        <v>60.6</v>
      </c>
      <c r="F47" s="9">
        <v>477.2</v>
      </c>
      <c r="G47" s="9">
        <v>365.6</v>
      </c>
      <c r="H47" s="9">
        <v>483.4</v>
      </c>
      <c r="I47" s="9">
        <v>30.1</v>
      </c>
      <c r="J47" s="10">
        <f t="shared" si="0"/>
        <v>0.72279802955665018</v>
      </c>
      <c r="K47" s="10">
        <f t="shared" si="1"/>
        <v>289.26377142857137</v>
      </c>
      <c r="L47" s="10">
        <f t="shared" si="2"/>
        <v>110.9362285714286</v>
      </c>
      <c r="M47" s="10">
        <f t="shared" si="3"/>
        <v>1467.6362285714285</v>
      </c>
      <c r="N47" s="10">
        <f t="shared" si="4"/>
        <v>3957.4637714285714</v>
      </c>
      <c r="O47" s="10">
        <f t="shared" si="5"/>
        <v>5425.1</v>
      </c>
      <c r="P47" s="16">
        <f t="shared" si="6"/>
        <v>0.72947296297369102</v>
      </c>
      <c r="Q47" s="17">
        <f t="shared" si="7"/>
        <v>0.27052703702630893</v>
      </c>
    </row>
    <row r="48" spans="1:17" x14ac:dyDescent="0.2">
      <c r="A48" s="8">
        <v>1993</v>
      </c>
      <c r="B48" s="9">
        <v>5730.3</v>
      </c>
      <c r="C48" s="9">
        <v>3817.3</v>
      </c>
      <c r="D48" s="9">
        <v>428</v>
      </c>
      <c r="E48" s="9">
        <v>90.1</v>
      </c>
      <c r="F48" s="9">
        <v>524.6</v>
      </c>
      <c r="G48" s="9">
        <v>353.1</v>
      </c>
      <c r="H48" s="9">
        <v>503.1</v>
      </c>
      <c r="I48" s="9">
        <v>36.700000000000003</v>
      </c>
      <c r="J48" s="10">
        <f t="shared" si="0"/>
        <v>0.71993285932519846</v>
      </c>
      <c r="K48" s="10">
        <f t="shared" si="1"/>
        <v>308.13126379118495</v>
      </c>
      <c r="L48" s="10">
        <f t="shared" si="2"/>
        <v>119.86873620881506</v>
      </c>
      <c r="M48" s="10">
        <f t="shared" si="3"/>
        <v>1554.0687362088152</v>
      </c>
      <c r="N48" s="10">
        <f t="shared" si="4"/>
        <v>4125.4312637911853</v>
      </c>
      <c r="O48" s="10">
        <f t="shared" si="5"/>
        <v>5679.5</v>
      </c>
      <c r="P48" s="16">
        <f t="shared" si="6"/>
        <v>0.72637226231027119</v>
      </c>
      <c r="Q48" s="17">
        <f t="shared" si="7"/>
        <v>0.27362773768972887</v>
      </c>
    </row>
    <row r="49" spans="1:17" x14ac:dyDescent="0.2">
      <c r="A49" s="8">
        <v>1994</v>
      </c>
      <c r="B49" s="9">
        <v>6114.6</v>
      </c>
      <c r="C49" s="9">
        <v>4006.2</v>
      </c>
      <c r="D49" s="9">
        <v>456.6</v>
      </c>
      <c r="E49" s="9">
        <v>113.7</v>
      </c>
      <c r="F49" s="9">
        <v>624.79999999999995</v>
      </c>
      <c r="G49" s="9">
        <v>347.3</v>
      </c>
      <c r="H49" s="9">
        <v>545.20000000000005</v>
      </c>
      <c r="I49" s="9">
        <v>32.5</v>
      </c>
      <c r="J49" s="10">
        <f t="shared" si="0"/>
        <v>0.70805938494167542</v>
      </c>
      <c r="K49" s="10">
        <f t="shared" si="1"/>
        <v>323.299915164369</v>
      </c>
      <c r="L49" s="10">
        <f t="shared" si="2"/>
        <v>133.300084835631</v>
      </c>
      <c r="M49" s="10">
        <f t="shared" si="3"/>
        <v>1731.800084835631</v>
      </c>
      <c r="N49" s="10">
        <f t="shared" si="4"/>
        <v>4329.4999151643688</v>
      </c>
      <c r="O49" s="10">
        <f t="shared" si="5"/>
        <v>6061.2999999999993</v>
      </c>
      <c r="P49" s="16">
        <f t="shared" si="6"/>
        <v>0.71428570028943783</v>
      </c>
      <c r="Q49" s="17">
        <f t="shared" si="7"/>
        <v>0.28571429971056228</v>
      </c>
    </row>
    <row r="50" spans="1:17" x14ac:dyDescent="0.2">
      <c r="A50" s="8">
        <v>1995</v>
      </c>
      <c r="B50" s="9">
        <v>6452.3</v>
      </c>
      <c r="C50" s="9">
        <v>4198.1000000000004</v>
      </c>
      <c r="D50" s="9">
        <v>481.2</v>
      </c>
      <c r="E50" s="9">
        <v>124.9</v>
      </c>
      <c r="F50" s="9">
        <v>706.2</v>
      </c>
      <c r="G50" s="9">
        <v>357.4</v>
      </c>
      <c r="H50" s="9">
        <v>557.9</v>
      </c>
      <c r="I50" s="9">
        <v>34.799999999999997</v>
      </c>
      <c r="J50" s="10">
        <f t="shared" si="0"/>
        <v>0.70306978613655779</v>
      </c>
      <c r="K50" s="10">
        <f t="shared" si="1"/>
        <v>338.31718108891158</v>
      </c>
      <c r="L50" s="10">
        <f t="shared" si="2"/>
        <v>142.88281891108838</v>
      </c>
      <c r="M50" s="10">
        <f t="shared" si="3"/>
        <v>1854.4828189110885</v>
      </c>
      <c r="N50" s="10">
        <f t="shared" si="4"/>
        <v>4536.417181088912</v>
      </c>
      <c r="O50" s="10">
        <f t="shared" si="5"/>
        <v>6390.9000000000005</v>
      </c>
      <c r="P50" s="16">
        <f t="shared" si="6"/>
        <v>0.70982446620803197</v>
      </c>
      <c r="Q50" s="17">
        <f t="shared" si="7"/>
        <v>0.29017553379196803</v>
      </c>
    </row>
    <row r="51" spans="1:17" x14ac:dyDescent="0.2">
      <c r="A51" s="8">
        <v>1996</v>
      </c>
      <c r="B51" s="9">
        <v>6870.6</v>
      </c>
      <c r="C51" s="9">
        <v>4416.8999999999996</v>
      </c>
      <c r="D51" s="9">
        <v>543.79999999999995</v>
      </c>
      <c r="E51" s="9">
        <v>142.5</v>
      </c>
      <c r="F51" s="9">
        <v>789.5</v>
      </c>
      <c r="G51" s="9">
        <v>361.9</v>
      </c>
      <c r="H51" s="9">
        <v>580.79999999999995</v>
      </c>
      <c r="I51" s="9">
        <v>35.200000000000003</v>
      </c>
      <c r="J51" s="10">
        <f t="shared" si="0"/>
        <v>0.69812543465891119</v>
      </c>
      <c r="K51" s="10">
        <f t="shared" si="1"/>
        <v>379.64061136751587</v>
      </c>
      <c r="L51" s="10">
        <f t="shared" si="2"/>
        <v>164.15938863248408</v>
      </c>
      <c r="M51" s="10">
        <f t="shared" si="3"/>
        <v>2003.659388632484</v>
      </c>
      <c r="N51" s="10">
        <f t="shared" si="4"/>
        <v>4796.5406113675153</v>
      </c>
      <c r="O51" s="10">
        <f t="shared" si="5"/>
        <v>6800.1999999999989</v>
      </c>
      <c r="P51" s="16">
        <f t="shared" si="6"/>
        <v>0.70535287364599808</v>
      </c>
      <c r="Q51" s="17">
        <f t="shared" si="7"/>
        <v>0.29464712635400198</v>
      </c>
    </row>
    <row r="52" spans="1:17" x14ac:dyDescent="0.2">
      <c r="A52" s="8">
        <v>1997</v>
      </c>
      <c r="B52" s="9">
        <v>7349.9</v>
      </c>
      <c r="C52" s="9">
        <v>4708.8</v>
      </c>
      <c r="D52" s="9">
        <v>584</v>
      </c>
      <c r="E52" s="9">
        <v>147.1</v>
      </c>
      <c r="F52" s="9">
        <v>869.7</v>
      </c>
      <c r="G52" s="9">
        <v>394.4</v>
      </c>
      <c r="H52" s="9">
        <v>611.6</v>
      </c>
      <c r="I52" s="9">
        <v>33.799999999999997</v>
      </c>
      <c r="J52" s="10">
        <f t="shared" si="0"/>
        <v>0.69596062608078757</v>
      </c>
      <c r="K52" s="10">
        <f t="shared" si="1"/>
        <v>406.44100563117996</v>
      </c>
      <c r="L52" s="10">
        <f t="shared" si="2"/>
        <v>177.55899436882007</v>
      </c>
      <c r="M52" s="10">
        <f t="shared" si="3"/>
        <v>2166.5589943688201</v>
      </c>
      <c r="N52" s="10">
        <f t="shared" si="4"/>
        <v>5115.2410056311801</v>
      </c>
      <c r="O52" s="10">
        <f t="shared" si="5"/>
        <v>7281.8</v>
      </c>
      <c r="P52" s="16">
        <f t="shared" si="6"/>
        <v>0.70246930781279082</v>
      </c>
      <c r="Q52" s="17">
        <f t="shared" si="7"/>
        <v>0.29753069218720923</v>
      </c>
    </row>
    <row r="53" spans="1:17" x14ac:dyDescent="0.2">
      <c r="A53" s="8">
        <v>1998</v>
      </c>
      <c r="B53" s="9">
        <v>7825.7</v>
      </c>
      <c r="C53" s="9">
        <v>5071.1000000000004</v>
      </c>
      <c r="D53" s="9">
        <v>640.20000000000005</v>
      </c>
      <c r="E53" s="9">
        <v>165.2</v>
      </c>
      <c r="F53" s="9">
        <v>808.5</v>
      </c>
      <c r="G53" s="9">
        <v>456.7</v>
      </c>
      <c r="H53" s="9">
        <v>639.5</v>
      </c>
      <c r="I53" s="9">
        <v>36.4</v>
      </c>
      <c r="J53" s="10">
        <f t="shared" si="0"/>
        <v>0.70574072785470743</v>
      </c>
      <c r="K53" s="10">
        <f t="shared" si="1"/>
        <v>451.81521397258371</v>
      </c>
      <c r="L53" s="10">
        <f t="shared" si="2"/>
        <v>188.38478602741631</v>
      </c>
      <c r="M53" s="10">
        <f t="shared" si="3"/>
        <v>2221.8847860274163</v>
      </c>
      <c r="N53" s="10">
        <f t="shared" si="4"/>
        <v>5522.9152139725838</v>
      </c>
      <c r="O53" s="10">
        <f t="shared" si="5"/>
        <v>7744.8</v>
      </c>
      <c r="P53" s="16">
        <f t="shared" si="6"/>
        <v>0.71311269677365252</v>
      </c>
      <c r="Q53" s="17">
        <f t="shared" si="7"/>
        <v>0.28688730322634753</v>
      </c>
    </row>
    <row r="54" spans="1:17" x14ac:dyDescent="0.2">
      <c r="A54" s="8">
        <v>1999</v>
      </c>
      <c r="B54" s="9">
        <v>8290.4</v>
      </c>
      <c r="C54" s="9">
        <v>5402.8</v>
      </c>
      <c r="D54" s="9">
        <v>696.4</v>
      </c>
      <c r="E54" s="9">
        <v>178.5</v>
      </c>
      <c r="F54" s="9">
        <v>834.9</v>
      </c>
      <c r="G54" s="9">
        <v>464.8</v>
      </c>
      <c r="H54" s="9">
        <v>673.6</v>
      </c>
      <c r="I54" s="9">
        <v>45.2</v>
      </c>
      <c r="J54" s="10">
        <f t="shared" si="0"/>
        <v>0.71145641295759809</v>
      </c>
      <c r="K54" s="10">
        <f t="shared" si="1"/>
        <v>495.4582459836713</v>
      </c>
      <c r="L54" s="10">
        <f t="shared" si="2"/>
        <v>200.94175401632867</v>
      </c>
      <c r="M54" s="10">
        <f t="shared" si="3"/>
        <v>2307.5417540163289</v>
      </c>
      <c r="N54" s="10">
        <f t="shared" si="4"/>
        <v>5898.2582459836713</v>
      </c>
      <c r="O54" s="10">
        <f t="shared" si="5"/>
        <v>8205.7999999999993</v>
      </c>
      <c r="P54" s="16">
        <f t="shared" si="6"/>
        <v>0.71879137268562132</v>
      </c>
      <c r="Q54" s="17">
        <f t="shared" si="7"/>
        <v>0.28120862731437873</v>
      </c>
    </row>
    <row r="55" spans="1:17" x14ac:dyDescent="0.2">
      <c r="A55" s="8">
        <v>2000</v>
      </c>
      <c r="B55" s="9">
        <v>8872.6</v>
      </c>
      <c r="C55" s="9">
        <v>5848.1</v>
      </c>
      <c r="D55" s="9">
        <v>753.9</v>
      </c>
      <c r="E55" s="9">
        <v>183.5</v>
      </c>
      <c r="F55" s="9">
        <v>786.6</v>
      </c>
      <c r="G55" s="9">
        <v>541.1</v>
      </c>
      <c r="H55" s="9">
        <v>708.6</v>
      </c>
      <c r="I55" s="9">
        <v>45.8</v>
      </c>
      <c r="J55" s="10">
        <f t="shared" si="0"/>
        <v>0.72032468252306403</v>
      </c>
      <c r="K55" s="10">
        <f t="shared" si="1"/>
        <v>543.05277815413797</v>
      </c>
      <c r="L55" s="10">
        <f t="shared" si="2"/>
        <v>210.84722184586201</v>
      </c>
      <c r="M55" s="10">
        <f t="shared" si="3"/>
        <v>2384.8472218458619</v>
      </c>
      <c r="N55" s="10">
        <f t="shared" si="4"/>
        <v>6391.1527781541381</v>
      </c>
      <c r="O55" s="10">
        <f t="shared" si="5"/>
        <v>8776</v>
      </c>
      <c r="P55" s="16">
        <f t="shared" si="6"/>
        <v>0.72825350708228553</v>
      </c>
      <c r="Q55" s="17">
        <f t="shared" si="7"/>
        <v>0.27174649291771441</v>
      </c>
    </row>
    <row r="56" spans="1:17" x14ac:dyDescent="0.2">
      <c r="A56" s="8">
        <v>2001</v>
      </c>
      <c r="B56" s="9">
        <v>9144.2000000000007</v>
      </c>
      <c r="C56" s="9">
        <v>6039.1</v>
      </c>
      <c r="D56" s="9">
        <v>831</v>
      </c>
      <c r="E56" s="9">
        <v>202.4</v>
      </c>
      <c r="F56" s="9">
        <v>758.7</v>
      </c>
      <c r="G56" s="9">
        <v>539.1</v>
      </c>
      <c r="H56" s="9">
        <v>727.7</v>
      </c>
      <c r="I56" s="9">
        <v>58.7</v>
      </c>
      <c r="J56" s="10">
        <f t="shared" si="0"/>
        <v>0.72644709618438141</v>
      </c>
      <c r="K56" s="10">
        <f t="shared" si="1"/>
        <v>603.67753692922099</v>
      </c>
      <c r="L56" s="10">
        <f t="shared" si="2"/>
        <v>227.32246307077904</v>
      </c>
      <c r="M56" s="10">
        <f t="shared" si="3"/>
        <v>2396.5224630707794</v>
      </c>
      <c r="N56" s="10">
        <f t="shared" si="4"/>
        <v>6642.7775369292212</v>
      </c>
      <c r="O56" s="10">
        <f t="shared" si="5"/>
        <v>9039.3000000000011</v>
      </c>
      <c r="P56" s="16">
        <f t="shared" si="6"/>
        <v>0.7348774282222319</v>
      </c>
      <c r="Q56" s="17">
        <f t="shared" si="7"/>
        <v>0.2651225717777681</v>
      </c>
    </row>
    <row r="57" spans="1:17" x14ac:dyDescent="0.2">
      <c r="A57" s="8">
        <v>2002</v>
      </c>
      <c r="B57" s="9">
        <v>9396.4</v>
      </c>
      <c r="C57" s="9">
        <v>6135.6</v>
      </c>
      <c r="D57" s="9">
        <v>869.8</v>
      </c>
      <c r="E57" s="9">
        <v>211.1</v>
      </c>
      <c r="F57" s="9">
        <v>911.7</v>
      </c>
      <c r="G57" s="9">
        <v>461.4</v>
      </c>
      <c r="H57" s="9">
        <v>760</v>
      </c>
      <c r="I57" s="9">
        <v>41.4</v>
      </c>
      <c r="J57" s="10">
        <f t="shared" si="0"/>
        <v>0.71958342129336428</v>
      </c>
      <c r="K57" s="10">
        <f t="shared" si="1"/>
        <v>625.89365984096821</v>
      </c>
      <c r="L57" s="10">
        <f t="shared" si="2"/>
        <v>243.90634015903174</v>
      </c>
      <c r="M57" s="10">
        <f t="shared" si="3"/>
        <v>2546.7063401590317</v>
      </c>
      <c r="N57" s="10">
        <f t="shared" si="4"/>
        <v>6761.4936598409686</v>
      </c>
      <c r="O57" s="10">
        <f t="shared" si="5"/>
        <v>9308.2000000000007</v>
      </c>
      <c r="P57" s="16">
        <f t="shared" si="6"/>
        <v>0.7264018456673651</v>
      </c>
      <c r="Q57" s="17">
        <f t="shared" si="7"/>
        <v>0.27359815433263485</v>
      </c>
    </row>
    <row r="58" spans="1:17" x14ac:dyDescent="0.2">
      <c r="A58" s="8">
        <v>2003</v>
      </c>
      <c r="B58" s="9">
        <v>9811.2000000000007</v>
      </c>
      <c r="C58" s="9">
        <v>6354.1</v>
      </c>
      <c r="D58" s="9">
        <v>896.9</v>
      </c>
      <c r="E58" s="9">
        <v>231.5</v>
      </c>
      <c r="F58" s="9">
        <v>1056.3</v>
      </c>
      <c r="G58" s="9">
        <v>434.6</v>
      </c>
      <c r="H58" s="9">
        <v>805.6</v>
      </c>
      <c r="I58" s="9">
        <v>49.1</v>
      </c>
      <c r="J58" s="10">
        <f t="shared" si="0"/>
        <v>0.71279853718183139</v>
      </c>
      <c r="K58" s="10">
        <f t="shared" si="1"/>
        <v>639.30900799838457</v>
      </c>
      <c r="L58" s="10">
        <f t="shared" si="2"/>
        <v>257.5909920016154</v>
      </c>
      <c r="M58" s="10">
        <f t="shared" si="3"/>
        <v>2736.4909920016157</v>
      </c>
      <c r="N58" s="10">
        <f t="shared" si="4"/>
        <v>6993.4090079983853</v>
      </c>
      <c r="O58" s="10">
        <f t="shared" si="5"/>
        <v>9729.9000000000015</v>
      </c>
      <c r="P58" s="16">
        <f t="shared" si="6"/>
        <v>0.71875445873013954</v>
      </c>
      <c r="Q58" s="17">
        <f t="shared" si="7"/>
        <v>0.28124554126986046</v>
      </c>
    </row>
    <row r="59" spans="1:17" x14ac:dyDescent="0.2">
      <c r="A59" s="8">
        <v>2004</v>
      </c>
      <c r="B59" s="9">
        <v>10492.2</v>
      </c>
      <c r="C59" s="9">
        <v>6720.1</v>
      </c>
      <c r="D59" s="9">
        <v>962</v>
      </c>
      <c r="E59" s="9">
        <v>248.9</v>
      </c>
      <c r="F59" s="9">
        <v>1289.3</v>
      </c>
      <c r="G59" s="9">
        <v>368.1</v>
      </c>
      <c r="H59" s="9">
        <v>868.1</v>
      </c>
      <c r="I59" s="9">
        <v>46.4</v>
      </c>
      <c r="J59" s="10">
        <f t="shared" si="0"/>
        <v>0.7051373528362469</v>
      </c>
      <c r="K59" s="10">
        <f t="shared" si="1"/>
        <v>678.34213342846954</v>
      </c>
      <c r="L59" s="10">
        <f t="shared" si="2"/>
        <v>283.65786657153046</v>
      </c>
      <c r="M59" s="10">
        <f t="shared" si="3"/>
        <v>3011.6578665715306</v>
      </c>
      <c r="N59" s="10">
        <f t="shared" si="4"/>
        <v>7398.4421334284698</v>
      </c>
      <c r="O59" s="10">
        <f t="shared" si="5"/>
        <v>10410.1</v>
      </c>
      <c r="P59" s="16">
        <f t="shared" si="6"/>
        <v>0.71069846912406887</v>
      </c>
      <c r="Q59" s="17">
        <f t="shared" si="7"/>
        <v>0.28930153087593113</v>
      </c>
    </row>
    <row r="60" spans="1:17" x14ac:dyDescent="0.2">
      <c r="A60" s="8">
        <v>2005</v>
      </c>
      <c r="B60" s="9">
        <v>11198.7</v>
      </c>
      <c r="C60" s="9">
        <v>7066.6</v>
      </c>
      <c r="D60" s="9">
        <v>978</v>
      </c>
      <c r="E60" s="9">
        <v>232</v>
      </c>
      <c r="F60" s="9">
        <v>1488.6</v>
      </c>
      <c r="G60" s="9">
        <v>462.3</v>
      </c>
      <c r="H60" s="9">
        <v>942.4</v>
      </c>
      <c r="I60" s="9">
        <v>60.9</v>
      </c>
      <c r="J60" s="10">
        <f t="shared" si="0"/>
        <v>0.69140078468206678</v>
      </c>
      <c r="K60" s="10">
        <f t="shared" si="1"/>
        <v>676.1899674190613</v>
      </c>
      <c r="L60" s="10">
        <f t="shared" si="2"/>
        <v>301.8100325809387</v>
      </c>
      <c r="M60" s="10">
        <f t="shared" si="3"/>
        <v>3366.2100325809388</v>
      </c>
      <c r="N60" s="10">
        <f t="shared" si="4"/>
        <v>7742.7899674190612</v>
      </c>
      <c r="O60" s="10">
        <f t="shared" si="5"/>
        <v>11109</v>
      </c>
      <c r="P60" s="16">
        <f t="shared" si="6"/>
        <v>0.69698352393726359</v>
      </c>
      <c r="Q60" s="17">
        <f t="shared" si="7"/>
        <v>0.30301647606273641</v>
      </c>
    </row>
    <row r="61" spans="1:17" x14ac:dyDescent="0.2">
      <c r="A61" s="8">
        <v>2006</v>
      </c>
      <c r="B61" s="9">
        <v>11948.8</v>
      </c>
      <c r="C61" s="9">
        <v>7479.9</v>
      </c>
      <c r="D61" s="9">
        <v>1049.5999999999999</v>
      </c>
      <c r="E61" s="9">
        <v>202.3</v>
      </c>
      <c r="F61" s="9">
        <v>1646.3</v>
      </c>
      <c r="G61" s="9">
        <v>550.6</v>
      </c>
      <c r="H61" s="9">
        <v>997</v>
      </c>
      <c r="I61" s="9">
        <v>51.5</v>
      </c>
      <c r="J61" s="10">
        <f t="shared" si="0"/>
        <v>0.68627972695243689</v>
      </c>
      <c r="K61" s="10">
        <f t="shared" si="1"/>
        <v>720.31920140927764</v>
      </c>
      <c r="L61" s="10">
        <f t="shared" si="2"/>
        <v>329.28079859072221</v>
      </c>
      <c r="M61" s="10">
        <f t="shared" si="3"/>
        <v>3673.9807985907219</v>
      </c>
      <c r="N61" s="10">
        <f t="shared" si="4"/>
        <v>8200.219201409278</v>
      </c>
      <c r="O61" s="10">
        <f>SUM(M61:N61)</f>
        <v>11874.2</v>
      </c>
      <c r="P61" s="16">
        <f>N61/O61</f>
        <v>0.69059129890091775</v>
      </c>
      <c r="Q61" s="17">
        <f t="shared" si="7"/>
        <v>0.3094087010990822</v>
      </c>
    </row>
    <row r="62" spans="1:17" x14ac:dyDescent="0.2">
      <c r="A62" s="8">
        <v>2007</v>
      </c>
      <c r="B62" s="9">
        <v>12290.4</v>
      </c>
      <c r="C62" s="9">
        <v>7878.9</v>
      </c>
      <c r="D62" s="9">
        <v>994</v>
      </c>
      <c r="E62" s="9">
        <v>184.4</v>
      </c>
      <c r="F62" s="9">
        <v>1533.2</v>
      </c>
      <c r="G62" s="9">
        <v>633.6</v>
      </c>
      <c r="H62" s="9">
        <v>1036.8</v>
      </c>
      <c r="I62" s="9">
        <v>54.6</v>
      </c>
      <c r="J62" s="10">
        <f t="shared" si="0"/>
        <v>0.69746999043943203</v>
      </c>
      <c r="K62" s="10">
        <f t="shared" si="1"/>
        <v>693.28517049679544</v>
      </c>
      <c r="L62" s="10">
        <f t="shared" si="2"/>
        <v>300.71482950320456</v>
      </c>
      <c r="M62" s="10">
        <f t="shared" si="3"/>
        <v>3634.1148295032049</v>
      </c>
      <c r="N62" s="10">
        <f t="shared" si="4"/>
        <v>8572.1851704967958</v>
      </c>
      <c r="O62" s="10">
        <f t="shared" si="5"/>
        <v>12206.300000000001</v>
      </c>
      <c r="P62" s="16">
        <f t="shared" si="6"/>
        <v>0.70227547827734815</v>
      </c>
      <c r="Q62" s="17">
        <f t="shared" si="7"/>
        <v>0.29772452172265179</v>
      </c>
    </row>
    <row r="63" spans="1:17" x14ac:dyDescent="0.2">
      <c r="A63" s="8">
        <v>2008</v>
      </c>
      <c r="B63" s="9">
        <v>12325.8</v>
      </c>
      <c r="C63" s="9">
        <v>8057</v>
      </c>
      <c r="D63" s="9">
        <v>960.9</v>
      </c>
      <c r="E63" s="9">
        <v>256.7</v>
      </c>
      <c r="F63" s="9">
        <v>1285.8</v>
      </c>
      <c r="G63" s="9">
        <v>672.4</v>
      </c>
      <c r="H63" s="9">
        <v>1049.7</v>
      </c>
      <c r="I63" s="9">
        <v>52.6</v>
      </c>
      <c r="J63" s="10">
        <f t="shared" si="0"/>
        <v>0.70893716618711999</v>
      </c>
      <c r="K63" s="10">
        <f t="shared" si="1"/>
        <v>681.21772298920359</v>
      </c>
      <c r="L63" s="10">
        <f t="shared" si="2"/>
        <v>279.68227701079638</v>
      </c>
      <c r="M63" s="10">
        <f t="shared" si="3"/>
        <v>3491.682277010797</v>
      </c>
      <c r="N63" s="10">
        <f t="shared" si="4"/>
        <v>8738.217722989204</v>
      </c>
      <c r="O63" s="10">
        <f t="shared" si="5"/>
        <v>12229.900000000001</v>
      </c>
      <c r="P63" s="16">
        <f t="shared" si="6"/>
        <v>0.71449625287117657</v>
      </c>
      <c r="Q63" s="17">
        <f t="shared" si="7"/>
        <v>0.28550374712882332</v>
      </c>
    </row>
    <row r="64" spans="1:17" x14ac:dyDescent="0.2">
      <c r="A64" s="8">
        <v>2009</v>
      </c>
      <c r="B64" s="9">
        <v>12027.2</v>
      </c>
      <c r="C64" s="9">
        <v>7758.5</v>
      </c>
      <c r="D64" s="9">
        <v>938.5</v>
      </c>
      <c r="E64" s="9">
        <v>327.3</v>
      </c>
      <c r="F64" s="9">
        <v>1386.8</v>
      </c>
      <c r="G64" s="9">
        <v>539.29999999999995</v>
      </c>
      <c r="H64" s="9">
        <v>1026.8</v>
      </c>
      <c r="I64" s="9">
        <v>58.3</v>
      </c>
      <c r="J64" s="10">
        <f t="shared" si="0"/>
        <v>0.69967624699017916</v>
      </c>
      <c r="K64" s="10">
        <f t="shared" si="1"/>
        <v>656.64615780028316</v>
      </c>
      <c r="L64" s="10">
        <f t="shared" si="2"/>
        <v>281.85384219971684</v>
      </c>
      <c r="M64" s="10">
        <f t="shared" si="3"/>
        <v>3503.7538421997165</v>
      </c>
      <c r="N64" s="10">
        <f t="shared" si="4"/>
        <v>8415.1461578002836</v>
      </c>
      <c r="O64" s="10">
        <f t="shared" si="5"/>
        <v>11918.9</v>
      </c>
      <c r="P64" s="16">
        <f t="shared" si="6"/>
        <v>0.70603379152440948</v>
      </c>
      <c r="Q64" s="17">
        <f t="shared" si="7"/>
        <v>0.29396620847559057</v>
      </c>
    </row>
    <row r="65" spans="1:17" x14ac:dyDescent="0.2">
      <c r="A65" s="8">
        <v>2010</v>
      </c>
      <c r="B65" s="9">
        <v>12735.8</v>
      </c>
      <c r="C65" s="9">
        <v>7924.9</v>
      </c>
      <c r="D65" s="9">
        <v>1108.7</v>
      </c>
      <c r="E65" s="9">
        <v>394.2</v>
      </c>
      <c r="F65" s="9">
        <v>1728.7</v>
      </c>
      <c r="G65" s="9">
        <v>465.2</v>
      </c>
      <c r="H65" s="9">
        <v>1063.0999999999999</v>
      </c>
      <c r="I65" s="9">
        <v>55.8</v>
      </c>
      <c r="J65" s="10">
        <f t="shared" si="0"/>
        <v>0.6815887022559366</v>
      </c>
      <c r="K65" s="10">
        <f t="shared" si="1"/>
        <v>755.67739419115696</v>
      </c>
      <c r="L65" s="10">
        <f t="shared" si="2"/>
        <v>353.02260580884314</v>
      </c>
      <c r="M65" s="10">
        <f t="shared" si="3"/>
        <v>3948.4226058088429</v>
      </c>
      <c r="N65" s="10">
        <f t="shared" si="4"/>
        <v>8680.5773941911575</v>
      </c>
      <c r="O65" s="10">
        <f t="shared" si="5"/>
        <v>12629</v>
      </c>
      <c r="P65" s="16">
        <f t="shared" si="6"/>
        <v>0.68735271155207522</v>
      </c>
      <c r="Q65" s="17">
        <f>M65/O65</f>
        <v>0.31264728844792483</v>
      </c>
    </row>
    <row r="66" spans="1:17" x14ac:dyDescent="0.2">
      <c r="A66" s="8">
        <v>2011</v>
      </c>
      <c r="B66" s="9">
        <v>13357.7</v>
      </c>
      <c r="C66" s="9">
        <v>8225.9</v>
      </c>
      <c r="D66" s="9">
        <v>1229.3</v>
      </c>
      <c r="E66" s="9">
        <v>478.6</v>
      </c>
      <c r="F66" s="9">
        <v>1809.8</v>
      </c>
      <c r="G66" s="9">
        <v>461.7</v>
      </c>
      <c r="H66" s="9">
        <v>1103.7</v>
      </c>
      <c r="I66" s="9">
        <v>60</v>
      </c>
      <c r="J66" s="10">
        <f t="shared" si="0"/>
        <v>0.67823455690775358</v>
      </c>
      <c r="K66" s="10">
        <f t="shared" si="1"/>
        <v>833.75374080670144</v>
      </c>
      <c r="L66" s="10">
        <f t="shared" si="2"/>
        <v>395.54625919329851</v>
      </c>
      <c r="M66" s="10">
        <f t="shared" si="3"/>
        <v>4189.3462591932985</v>
      </c>
      <c r="N66" s="10">
        <f t="shared" si="4"/>
        <v>9059.6537408067015</v>
      </c>
      <c r="O66" s="10">
        <f t="shared" si="5"/>
        <v>13249</v>
      </c>
      <c r="P66" s="16">
        <f t="shared" si="6"/>
        <v>0.68379905961255205</v>
      </c>
      <c r="Q66" s="17">
        <f t="shared" si="7"/>
        <v>0.316200940387448</v>
      </c>
    </row>
    <row r="67" spans="1:17" x14ac:dyDescent="0.2">
      <c r="A67" s="8">
        <v>2012</v>
      </c>
      <c r="B67" s="9">
        <v>14094.7</v>
      </c>
      <c r="C67" s="9">
        <v>8566.7000000000007</v>
      </c>
      <c r="D67" s="9">
        <v>1347.3</v>
      </c>
      <c r="E67" s="9">
        <v>518</v>
      </c>
      <c r="F67" s="9">
        <v>1997.4</v>
      </c>
      <c r="G67" s="9">
        <v>503.7</v>
      </c>
      <c r="H67" s="9">
        <v>1136.0999999999999</v>
      </c>
      <c r="I67" s="9">
        <v>58</v>
      </c>
      <c r="J67" s="10">
        <f t="shared" ref="J67:J72" si="8">C67/(B67-D67)</f>
        <v>0.67203508166371184</v>
      </c>
      <c r="K67" s="10">
        <f t="shared" ref="K67:K72" si="9">J67*D67</f>
        <v>905.43286552551888</v>
      </c>
      <c r="L67" s="10">
        <f t="shared" ref="L67:L72" si="10">(1-J67)*D67</f>
        <v>441.86713447448102</v>
      </c>
      <c r="M67" s="10">
        <f t="shared" ref="M67:M72" si="11">L67+SUM(E67:H67)-I67</f>
        <v>4539.0671344744806</v>
      </c>
      <c r="N67" s="10">
        <f t="shared" ref="N67:N72" si="12">K67+C67</f>
        <v>9472.1328655255202</v>
      </c>
      <c r="O67" s="10">
        <f t="shared" ref="O67:O72" si="13">SUM(M67:N67)</f>
        <v>14011.2</v>
      </c>
      <c r="P67" s="16">
        <f t="shared" ref="P67:P72" si="14">N67/O67</f>
        <v>0.67604008689659123</v>
      </c>
      <c r="Q67" s="17">
        <f t="shared" ref="Q67:Q69" si="15">M67/O67</f>
        <v>0.32395991310340871</v>
      </c>
    </row>
    <row r="68" spans="1:17" x14ac:dyDescent="0.2">
      <c r="A68" s="8">
        <v>2013</v>
      </c>
      <c r="B68" s="9">
        <v>14494.7</v>
      </c>
      <c r="C68" s="9">
        <v>8834.2000000000007</v>
      </c>
      <c r="D68" s="9">
        <v>1403.6</v>
      </c>
      <c r="E68" s="9">
        <v>557</v>
      </c>
      <c r="F68" s="9">
        <v>2010.7</v>
      </c>
      <c r="G68" s="9">
        <v>465.9</v>
      </c>
      <c r="H68" s="9">
        <v>1188.7</v>
      </c>
      <c r="I68" s="9">
        <v>59.7</v>
      </c>
      <c r="J68" s="10">
        <f t="shared" si="8"/>
        <v>0.67482488102604066</v>
      </c>
      <c r="K68" s="10">
        <f t="shared" si="9"/>
        <v>947.18420300815058</v>
      </c>
      <c r="L68" s="10">
        <f t="shared" si="10"/>
        <v>456.41579699184928</v>
      </c>
      <c r="M68" s="10">
        <f t="shared" si="11"/>
        <v>4619.01579699185</v>
      </c>
      <c r="N68" s="10">
        <f t="shared" si="12"/>
        <v>9781.3842030081505</v>
      </c>
      <c r="O68" s="10">
        <f t="shared" si="13"/>
        <v>14400.400000000001</v>
      </c>
      <c r="P68" s="16">
        <f t="shared" si="14"/>
        <v>0.67924392398878852</v>
      </c>
      <c r="Q68" s="17">
        <f t="shared" si="15"/>
        <v>0.32075607601121148</v>
      </c>
    </row>
    <row r="69" spans="1:17" x14ac:dyDescent="0.2">
      <c r="A69" s="8">
        <v>2014</v>
      </c>
      <c r="B69" s="9">
        <v>15245.5</v>
      </c>
      <c r="C69" s="9">
        <v>9248.1</v>
      </c>
      <c r="D69" s="9">
        <v>1447.6</v>
      </c>
      <c r="E69" s="9">
        <v>608.4</v>
      </c>
      <c r="F69" s="9">
        <v>2118.8000000000002</v>
      </c>
      <c r="G69" s="9">
        <v>517.9</v>
      </c>
      <c r="H69" s="9">
        <v>1240.9000000000001</v>
      </c>
      <c r="I69" s="9">
        <v>58.1</v>
      </c>
      <c r="J69" s="10">
        <f t="shared" si="8"/>
        <v>0.67025416911269109</v>
      </c>
      <c r="K69" s="10">
        <f t="shared" si="9"/>
        <v>970.25993520753161</v>
      </c>
      <c r="L69" s="10">
        <f t="shared" si="10"/>
        <v>477.34006479246835</v>
      </c>
      <c r="M69" s="10">
        <f t="shared" si="11"/>
        <v>4905.2400647924678</v>
      </c>
      <c r="N69" s="10">
        <f t="shared" si="12"/>
        <v>10218.359935207533</v>
      </c>
      <c r="O69" s="10">
        <f t="shared" si="13"/>
        <v>15123.6</v>
      </c>
      <c r="P69" s="16">
        <f t="shared" si="14"/>
        <v>0.67565658541666884</v>
      </c>
      <c r="Q69" s="17">
        <f t="shared" si="15"/>
        <v>0.32434341458333121</v>
      </c>
    </row>
    <row r="70" spans="1:17" x14ac:dyDescent="0.2">
      <c r="A70" s="8">
        <v>2015</v>
      </c>
      <c r="B70" s="9">
        <v>15783</v>
      </c>
      <c r="C70" s="9">
        <v>9696.7999999999993</v>
      </c>
      <c r="D70" s="9">
        <v>1421.9</v>
      </c>
      <c r="E70" s="9">
        <v>651.79999999999995</v>
      </c>
      <c r="F70" s="9">
        <v>2057.3000000000002</v>
      </c>
      <c r="G70" s="9">
        <v>591.79999999999995</v>
      </c>
      <c r="H70" s="9">
        <v>1269.9000000000001</v>
      </c>
      <c r="I70" s="9">
        <v>57.3</v>
      </c>
      <c r="J70" s="10">
        <f t="shared" si="8"/>
        <v>0.67521290151868585</v>
      </c>
      <c r="K70" s="10">
        <f t="shared" si="9"/>
        <v>960.08522466941952</v>
      </c>
      <c r="L70" s="10">
        <f t="shared" si="10"/>
        <v>461.81477533058063</v>
      </c>
      <c r="M70" s="10">
        <f t="shared" si="11"/>
        <v>4975.3147753305811</v>
      </c>
      <c r="N70" s="10">
        <f t="shared" si="12"/>
        <v>10656.885224669419</v>
      </c>
      <c r="O70" s="10">
        <f t="shared" si="13"/>
        <v>15632.2</v>
      </c>
      <c r="P70" s="16">
        <f t="shared" si="14"/>
        <v>0.68172651480082258</v>
      </c>
      <c r="Q70" s="17">
        <f>M70/O70</f>
        <v>0.31827348519917742</v>
      </c>
    </row>
    <row r="71" spans="1:17" x14ac:dyDescent="0.2">
      <c r="A71" s="8">
        <v>2016</v>
      </c>
      <c r="B71" s="9">
        <v>16058.9</v>
      </c>
      <c r="C71" s="9">
        <v>9956.2000000000007</v>
      </c>
      <c r="D71" s="9">
        <v>1419.3</v>
      </c>
      <c r="E71" s="9">
        <v>694.8</v>
      </c>
      <c r="F71" s="9">
        <v>2035</v>
      </c>
      <c r="G71" s="9">
        <v>546</v>
      </c>
      <c r="H71" s="9">
        <v>1303.7</v>
      </c>
      <c r="I71" s="9">
        <v>61.8</v>
      </c>
      <c r="J71" s="10">
        <f t="shared" si="8"/>
        <v>0.68008688761988034</v>
      </c>
      <c r="K71" s="10">
        <f t="shared" si="9"/>
        <v>965.24731959889618</v>
      </c>
      <c r="L71" s="10">
        <f t="shared" si="10"/>
        <v>454.05268040110383</v>
      </c>
      <c r="M71" s="10">
        <f t="shared" si="11"/>
        <v>4971.752680401104</v>
      </c>
      <c r="N71" s="10">
        <f t="shared" si="12"/>
        <v>10921.447319598898</v>
      </c>
      <c r="O71" s="10">
        <f t="shared" si="13"/>
        <v>15893.2</v>
      </c>
      <c r="P71" s="16">
        <f t="shared" si="14"/>
        <v>0.68717736639562188</v>
      </c>
      <c r="Q71" s="17">
        <f t="shared" ref="Q71:Q72" si="16">M71/O71</f>
        <v>0.31282263360437823</v>
      </c>
    </row>
    <row r="72" spans="1:17" x14ac:dyDescent="0.2">
      <c r="A72" s="8">
        <v>2017</v>
      </c>
      <c r="B72" s="11">
        <v>16756.099999999999</v>
      </c>
      <c r="C72" s="11">
        <v>10407.200000000001</v>
      </c>
      <c r="D72" s="11">
        <v>1500.9</v>
      </c>
      <c r="E72" s="11">
        <v>730.2</v>
      </c>
      <c r="F72" s="11">
        <v>2099.3000000000002</v>
      </c>
      <c r="G72" s="11">
        <v>576.4</v>
      </c>
      <c r="H72" s="11">
        <v>1347.2</v>
      </c>
      <c r="I72" s="11">
        <v>61.3</v>
      </c>
      <c r="J72" s="12">
        <f t="shared" si="8"/>
        <v>0.68220672295348483</v>
      </c>
      <c r="K72" s="12">
        <f t="shared" si="9"/>
        <v>1023.9240704808855</v>
      </c>
      <c r="L72" s="12">
        <f t="shared" si="10"/>
        <v>476.97592951911463</v>
      </c>
      <c r="M72" s="12">
        <f t="shared" si="11"/>
        <v>5168.7759295191145</v>
      </c>
      <c r="N72" s="12">
        <f t="shared" si="12"/>
        <v>11431.124070480886</v>
      </c>
      <c r="O72" s="12">
        <f t="shared" si="13"/>
        <v>16599.900000000001</v>
      </c>
      <c r="P72" s="18">
        <f t="shared" si="14"/>
        <v>0.68862608030656114</v>
      </c>
      <c r="Q72" s="17">
        <f t="shared" si="16"/>
        <v>0.31137391969343875</v>
      </c>
    </row>
    <row r="73" spans="1:17" x14ac:dyDescent="0.2">
      <c r="P73" s="19">
        <f>MEDIAN(P2:P72)</f>
        <v>0.71031896696690378</v>
      </c>
    </row>
    <row r="74" spans="1:17" x14ac:dyDescent="0.2">
      <c r="P74" s="19">
        <f>LARGE(P2:P72,1)</f>
        <v>0.7348774282222319</v>
      </c>
    </row>
    <row r="75" spans="1:17" x14ac:dyDescent="0.2">
      <c r="P75" s="19">
        <f>SMALL(P2:P72,1)</f>
        <v>0.67565658541666884</v>
      </c>
    </row>
    <row r="16385" spans="1:9" x14ac:dyDescent="0.2">
      <c r="A16385" s="13" t="s">
        <v>0</v>
      </c>
      <c r="B16385" s="13" t="s">
        <v>1</v>
      </c>
      <c r="C16385" s="13" t="s">
        <v>2</v>
      </c>
      <c r="D16385" s="13" t="s">
        <v>3</v>
      </c>
      <c r="E16385" s="13" t="s">
        <v>4</v>
      </c>
      <c r="F16385" s="13" t="s">
        <v>5</v>
      </c>
      <c r="G16385" s="13" t="s">
        <v>6</v>
      </c>
      <c r="H16385" s="13" t="s">
        <v>7</v>
      </c>
      <c r="I16385" s="13" t="s">
        <v>8</v>
      </c>
    </row>
    <row r="16386" spans="1:9" x14ac:dyDescent="0.2">
      <c r="A16386" s="13">
        <v>1947</v>
      </c>
      <c r="B16386" s="13">
        <v>218.7</v>
      </c>
      <c r="C16386" s="13">
        <v>132.4</v>
      </c>
      <c r="D16386" s="13">
        <v>34.6</v>
      </c>
      <c r="E16386" s="13">
        <v>6.9</v>
      </c>
      <c r="F16386" s="13">
        <v>24.2</v>
      </c>
      <c r="G16386" s="13">
        <v>2.2999999999999998</v>
      </c>
      <c r="H16386" s="13">
        <v>18.100000000000001</v>
      </c>
      <c r="I16386" s="13">
        <v>0.4</v>
      </c>
    </row>
    <row r="16387" spans="1:9" x14ac:dyDescent="0.2">
      <c r="A16387" s="13">
        <v>1948</v>
      </c>
      <c r="B16387" s="13">
        <v>244.8</v>
      </c>
      <c r="C16387" s="13">
        <v>144.30000000000001</v>
      </c>
      <c r="D16387" s="13">
        <v>39.299999999999997</v>
      </c>
      <c r="E16387" s="13">
        <v>7.5</v>
      </c>
      <c r="F16387" s="13">
        <v>31.4</v>
      </c>
      <c r="G16387" s="13">
        <v>2.5</v>
      </c>
      <c r="H16387" s="13">
        <v>19.7</v>
      </c>
      <c r="I16387" s="13">
        <v>0.5</v>
      </c>
    </row>
    <row r="16388" spans="1:9" x14ac:dyDescent="0.2">
      <c r="A16388" s="13">
        <v>1949</v>
      </c>
      <c r="B16388" s="13">
        <v>239.7</v>
      </c>
      <c r="C16388" s="13">
        <v>144.30000000000001</v>
      </c>
      <c r="D16388" s="13">
        <v>34.700000000000003</v>
      </c>
      <c r="E16388" s="13">
        <v>7.8</v>
      </c>
      <c r="F16388" s="13">
        <v>29.1</v>
      </c>
      <c r="G16388" s="13">
        <v>2.8</v>
      </c>
      <c r="H16388" s="13">
        <v>20.9</v>
      </c>
      <c r="I16388" s="13">
        <v>0.5</v>
      </c>
    </row>
    <row r="16389" spans="1:9" x14ac:dyDescent="0.2">
      <c r="A16389" s="13">
        <v>1950</v>
      </c>
      <c r="B16389" s="13">
        <v>266.60000000000002</v>
      </c>
      <c r="C16389" s="13">
        <v>158.30000000000001</v>
      </c>
      <c r="D16389" s="13">
        <v>37.5</v>
      </c>
      <c r="E16389" s="13">
        <v>8.8000000000000007</v>
      </c>
      <c r="F16389" s="13">
        <v>36.1</v>
      </c>
      <c r="G16389" s="13">
        <v>3.1</v>
      </c>
      <c r="H16389" s="13">
        <v>23</v>
      </c>
      <c r="I16389" s="13">
        <v>0.8</v>
      </c>
    </row>
    <row r="16390" spans="1:9" x14ac:dyDescent="0.2">
      <c r="A16390" s="13">
        <v>1951</v>
      </c>
      <c r="B16390" s="13">
        <v>307.60000000000002</v>
      </c>
      <c r="C16390" s="13">
        <v>185.7</v>
      </c>
      <c r="D16390" s="13">
        <v>42.6</v>
      </c>
      <c r="E16390" s="13">
        <v>9.6999999999999993</v>
      </c>
      <c r="F16390" s="13">
        <v>41.2</v>
      </c>
      <c r="G16390" s="13">
        <v>3.6</v>
      </c>
      <c r="H16390" s="13">
        <v>24.7</v>
      </c>
      <c r="I16390" s="13">
        <v>1</v>
      </c>
    </row>
    <row r="16391" spans="1:9" x14ac:dyDescent="0.2">
      <c r="A16391" s="13">
        <v>1952</v>
      </c>
      <c r="B16391" s="13">
        <v>326.10000000000002</v>
      </c>
      <c r="C16391" s="13">
        <v>201.1</v>
      </c>
      <c r="D16391" s="13">
        <v>43</v>
      </c>
      <c r="E16391" s="13">
        <v>10.8</v>
      </c>
      <c r="F16391" s="13">
        <v>39.700000000000003</v>
      </c>
      <c r="G16391" s="13">
        <v>4</v>
      </c>
      <c r="H16391" s="13">
        <v>27.1</v>
      </c>
      <c r="I16391" s="13">
        <v>0.8</v>
      </c>
    </row>
    <row r="16392" spans="1:9" x14ac:dyDescent="0.2">
      <c r="A16392" s="13">
        <v>1953</v>
      </c>
      <c r="B16392" s="13">
        <v>343.8</v>
      </c>
      <c r="C16392" s="13">
        <v>215.2</v>
      </c>
      <c r="D16392" s="13">
        <v>42</v>
      </c>
      <c r="E16392" s="13">
        <v>12</v>
      </c>
      <c r="F16392" s="13">
        <v>40.299999999999997</v>
      </c>
      <c r="G16392" s="13">
        <v>4.5</v>
      </c>
      <c r="H16392" s="13">
        <v>29.1</v>
      </c>
      <c r="I16392" s="13">
        <v>0.5</v>
      </c>
    </row>
    <row r="16393" spans="1:9" x14ac:dyDescent="0.2">
      <c r="A16393" s="13">
        <v>1954</v>
      </c>
      <c r="B16393" s="13">
        <v>343.8</v>
      </c>
      <c r="C16393" s="13">
        <v>214.1</v>
      </c>
      <c r="D16393" s="13">
        <v>42.3</v>
      </c>
      <c r="E16393" s="13">
        <v>13.1</v>
      </c>
      <c r="F16393" s="13">
        <v>39.5</v>
      </c>
      <c r="G16393" s="13">
        <v>5.4</v>
      </c>
      <c r="H16393" s="13">
        <v>28.9</v>
      </c>
      <c r="I16393" s="13">
        <v>0.3</v>
      </c>
    </row>
    <row r="16394" spans="1:9" x14ac:dyDescent="0.2">
      <c r="A16394" s="13">
        <v>1955</v>
      </c>
      <c r="B16394" s="13">
        <v>376.9</v>
      </c>
      <c r="C16394" s="13">
        <v>230.6</v>
      </c>
      <c r="D16394" s="13">
        <v>44.3</v>
      </c>
      <c r="E16394" s="13">
        <v>13.4</v>
      </c>
      <c r="F16394" s="13">
        <v>50.2</v>
      </c>
      <c r="G16394" s="13">
        <v>5.9</v>
      </c>
      <c r="H16394" s="13">
        <v>31.5</v>
      </c>
      <c r="I16394" s="13">
        <v>0.2</v>
      </c>
    </row>
    <row r="16395" spans="1:9" x14ac:dyDescent="0.2">
      <c r="A16395" s="13">
        <v>1956</v>
      </c>
      <c r="B16395" s="13">
        <v>400.1</v>
      </c>
      <c r="C16395" s="13">
        <v>249.3</v>
      </c>
      <c r="D16395" s="13">
        <v>45.8</v>
      </c>
      <c r="E16395" s="13">
        <v>13.7</v>
      </c>
      <c r="F16395" s="13">
        <v>49.6</v>
      </c>
      <c r="G16395" s="13">
        <v>6.5</v>
      </c>
      <c r="H16395" s="13">
        <v>34.200000000000003</v>
      </c>
      <c r="I16395" s="13">
        <v>0.7</v>
      </c>
    </row>
    <row r="16396" spans="1:9" x14ac:dyDescent="0.2">
      <c r="A16396" s="13">
        <v>1957</v>
      </c>
      <c r="B16396" s="13">
        <v>418.5</v>
      </c>
      <c r="C16396" s="13">
        <v>262.60000000000002</v>
      </c>
      <c r="D16396" s="13">
        <v>47.8</v>
      </c>
      <c r="E16396" s="13">
        <v>14.1</v>
      </c>
      <c r="F16396" s="13">
        <v>49.1</v>
      </c>
      <c r="G16396" s="13">
        <v>7.7</v>
      </c>
      <c r="H16396" s="13">
        <v>36.6</v>
      </c>
      <c r="I16396" s="13">
        <v>1.1000000000000001</v>
      </c>
    </row>
    <row r="16397" spans="1:9" x14ac:dyDescent="0.2">
      <c r="A16397" s="13">
        <v>1958</v>
      </c>
      <c r="B16397" s="13">
        <v>420.8</v>
      </c>
      <c r="C16397" s="13">
        <v>264.7</v>
      </c>
      <c r="D16397" s="13">
        <v>50.2</v>
      </c>
      <c r="E16397" s="13">
        <v>14.8</v>
      </c>
      <c r="F16397" s="13">
        <v>43.9</v>
      </c>
      <c r="G16397" s="13">
        <v>9.1999999999999993</v>
      </c>
      <c r="H16397" s="13">
        <v>37.700000000000003</v>
      </c>
      <c r="I16397" s="13">
        <v>1.4</v>
      </c>
    </row>
    <row r="16398" spans="1:9" x14ac:dyDescent="0.2">
      <c r="A16398" s="13">
        <v>1959</v>
      </c>
      <c r="B16398" s="13">
        <v>458.8</v>
      </c>
      <c r="C16398" s="13">
        <v>285.8</v>
      </c>
      <c r="D16398" s="13">
        <v>50.3</v>
      </c>
      <c r="E16398" s="13">
        <v>15.6</v>
      </c>
      <c r="F16398" s="13">
        <v>55.5</v>
      </c>
      <c r="G16398" s="13">
        <v>9.3000000000000007</v>
      </c>
      <c r="H16398" s="13">
        <v>41.1</v>
      </c>
      <c r="I16398" s="13">
        <v>1.1000000000000001</v>
      </c>
    </row>
    <row r="16399" spans="1:9" x14ac:dyDescent="0.2">
      <c r="A16399" s="13">
        <v>1960</v>
      </c>
      <c r="B16399" s="13">
        <v>478.9</v>
      </c>
      <c r="C16399" s="13">
        <v>301.3</v>
      </c>
      <c r="D16399" s="13">
        <v>50.6</v>
      </c>
      <c r="E16399" s="13">
        <v>16.5</v>
      </c>
      <c r="F16399" s="13">
        <v>54.7</v>
      </c>
      <c r="G16399" s="13">
        <v>10.3</v>
      </c>
      <c r="H16399" s="13">
        <v>44.5</v>
      </c>
      <c r="I16399" s="13">
        <v>1.1000000000000001</v>
      </c>
    </row>
    <row r="16400" spans="1:9" x14ac:dyDescent="0.2">
      <c r="A16400" s="13">
        <v>1961</v>
      </c>
      <c r="B16400" s="13">
        <v>496</v>
      </c>
      <c r="C16400" s="13">
        <v>310.39999999999998</v>
      </c>
      <c r="D16400" s="13">
        <v>53.2</v>
      </c>
      <c r="E16400" s="13">
        <v>17.2</v>
      </c>
      <c r="F16400" s="13">
        <v>55.9</v>
      </c>
      <c r="G16400" s="13">
        <v>12.1</v>
      </c>
      <c r="H16400" s="13">
        <v>47</v>
      </c>
      <c r="I16400" s="13">
        <v>2</v>
      </c>
    </row>
    <row r="16401" spans="1:9" x14ac:dyDescent="0.2">
      <c r="A16401" s="13">
        <v>1962</v>
      </c>
      <c r="B16401" s="13">
        <v>533.9</v>
      </c>
      <c r="C16401" s="13">
        <v>332.2</v>
      </c>
      <c r="D16401" s="13">
        <v>55.2</v>
      </c>
      <c r="E16401" s="13">
        <v>18</v>
      </c>
      <c r="F16401" s="13">
        <v>64</v>
      </c>
      <c r="G16401" s="13">
        <v>13.8</v>
      </c>
      <c r="H16401" s="13">
        <v>50.4</v>
      </c>
      <c r="I16401" s="13">
        <v>2.2999999999999998</v>
      </c>
    </row>
    <row r="16402" spans="1:9" x14ac:dyDescent="0.2">
      <c r="A16402" s="13">
        <v>1963</v>
      </c>
      <c r="B16402" s="13">
        <v>565.4</v>
      </c>
      <c r="C16402" s="13">
        <v>350.4</v>
      </c>
      <c r="D16402" s="13">
        <v>56.4</v>
      </c>
      <c r="E16402" s="13">
        <v>18.7</v>
      </c>
      <c r="F16402" s="13">
        <v>70.5</v>
      </c>
      <c r="G16402" s="13">
        <v>14.8</v>
      </c>
      <c r="H16402" s="13">
        <v>53.4</v>
      </c>
      <c r="I16402" s="13">
        <v>2.2000000000000002</v>
      </c>
    </row>
    <row r="16403" spans="1:9" x14ac:dyDescent="0.2">
      <c r="A16403" s="13">
        <v>1964</v>
      </c>
      <c r="B16403" s="13">
        <v>607</v>
      </c>
      <c r="C16403" s="13">
        <v>376</v>
      </c>
      <c r="D16403" s="13">
        <v>59.1</v>
      </c>
      <c r="E16403" s="13">
        <v>18.8</v>
      </c>
      <c r="F16403" s="13">
        <v>77.7</v>
      </c>
      <c r="G16403" s="13">
        <v>17</v>
      </c>
      <c r="H16403" s="13">
        <v>57.3</v>
      </c>
      <c r="I16403" s="13">
        <v>2.7</v>
      </c>
    </row>
    <row r="16404" spans="1:9" x14ac:dyDescent="0.2">
      <c r="A16404" s="13">
        <v>1965</v>
      </c>
      <c r="B16404" s="13">
        <v>658.8</v>
      </c>
      <c r="C16404" s="13">
        <v>405.4</v>
      </c>
      <c r="D16404" s="13">
        <v>63.7</v>
      </c>
      <c r="E16404" s="13">
        <v>19.3</v>
      </c>
      <c r="F16404" s="13">
        <v>89.3</v>
      </c>
      <c r="G16404" s="13">
        <v>19.100000000000001</v>
      </c>
      <c r="H16404" s="13">
        <v>60.7</v>
      </c>
      <c r="I16404" s="13">
        <v>3</v>
      </c>
    </row>
    <row r="16405" spans="1:9" x14ac:dyDescent="0.2">
      <c r="A16405" s="13">
        <v>1966</v>
      </c>
      <c r="B16405" s="13">
        <v>718.1</v>
      </c>
      <c r="C16405" s="13">
        <v>449.2</v>
      </c>
      <c r="D16405" s="13">
        <v>67.900000000000006</v>
      </c>
      <c r="E16405" s="13">
        <v>19.899999999999999</v>
      </c>
      <c r="F16405" s="13">
        <v>96.1</v>
      </c>
      <c r="G16405" s="13">
        <v>21.8</v>
      </c>
      <c r="H16405" s="13">
        <v>63.2</v>
      </c>
      <c r="I16405" s="13">
        <v>3.9</v>
      </c>
    </row>
    <row r="16406" spans="1:9" x14ac:dyDescent="0.2">
      <c r="A16406" s="13">
        <v>1967</v>
      </c>
      <c r="B16406" s="13">
        <v>758.4</v>
      </c>
      <c r="C16406" s="13">
        <v>481.8</v>
      </c>
      <c r="D16406" s="13">
        <v>69.5</v>
      </c>
      <c r="E16406" s="13">
        <v>20.3</v>
      </c>
      <c r="F16406" s="13">
        <v>93.9</v>
      </c>
      <c r="G16406" s="13">
        <v>24.9</v>
      </c>
      <c r="H16406" s="13">
        <v>67.900000000000006</v>
      </c>
      <c r="I16406" s="13">
        <v>3.8</v>
      </c>
    </row>
    <row r="16407" spans="1:9" x14ac:dyDescent="0.2">
      <c r="A16407" s="13">
        <v>1968</v>
      </c>
      <c r="B16407" s="13">
        <v>830.2</v>
      </c>
      <c r="C16407" s="13">
        <v>530.79999999999995</v>
      </c>
      <c r="D16407" s="13">
        <v>73.8</v>
      </c>
      <c r="E16407" s="13">
        <v>20.100000000000001</v>
      </c>
      <c r="F16407" s="13">
        <v>101.7</v>
      </c>
      <c r="G16407" s="13">
        <v>27</v>
      </c>
      <c r="H16407" s="13">
        <v>76.400000000000006</v>
      </c>
      <c r="I16407" s="13">
        <v>4.2</v>
      </c>
    </row>
    <row r="16408" spans="1:9" x14ac:dyDescent="0.2">
      <c r="A16408" s="13">
        <v>1969</v>
      </c>
      <c r="B16408" s="13">
        <v>897.2</v>
      </c>
      <c r="C16408" s="13">
        <v>584.5</v>
      </c>
      <c r="D16408" s="13">
        <v>77</v>
      </c>
      <c r="E16408" s="13">
        <v>20.3</v>
      </c>
      <c r="F16408" s="13">
        <v>98.4</v>
      </c>
      <c r="G16408" s="13">
        <v>32.700000000000003</v>
      </c>
      <c r="H16408" s="13">
        <v>83.9</v>
      </c>
      <c r="I16408" s="13">
        <v>4.5</v>
      </c>
    </row>
    <row r="16409" spans="1:9" x14ac:dyDescent="0.2">
      <c r="A16409" s="13">
        <v>1970</v>
      </c>
      <c r="B16409" s="13">
        <v>937.5</v>
      </c>
      <c r="C16409" s="13">
        <v>623.29999999999995</v>
      </c>
      <c r="D16409" s="13">
        <v>77.8</v>
      </c>
      <c r="E16409" s="13">
        <v>20.7</v>
      </c>
      <c r="F16409" s="13">
        <v>86.2</v>
      </c>
      <c r="G16409" s="13">
        <v>39.5</v>
      </c>
      <c r="H16409" s="13">
        <v>91.4</v>
      </c>
      <c r="I16409" s="13">
        <v>4.8</v>
      </c>
    </row>
    <row r="16410" spans="1:9" x14ac:dyDescent="0.2">
      <c r="A16410" s="13">
        <v>1971</v>
      </c>
      <c r="B16410" s="13">
        <v>1014</v>
      </c>
      <c r="C16410" s="13">
        <v>665</v>
      </c>
      <c r="D16410" s="13">
        <v>83.9</v>
      </c>
      <c r="E16410" s="13">
        <v>21.8</v>
      </c>
      <c r="F16410" s="13">
        <v>100.6</v>
      </c>
      <c r="G16410" s="13">
        <v>44.2</v>
      </c>
      <c r="H16410" s="13">
        <v>100.5</v>
      </c>
      <c r="I16410" s="13">
        <v>4.7</v>
      </c>
    </row>
    <row r="16411" spans="1:9" x14ac:dyDescent="0.2">
      <c r="A16411" s="13">
        <v>1972</v>
      </c>
      <c r="B16411" s="13">
        <v>1119.5</v>
      </c>
      <c r="C16411" s="13">
        <v>731.3</v>
      </c>
      <c r="D16411" s="13">
        <v>95.1</v>
      </c>
      <c r="E16411" s="13">
        <v>22.7</v>
      </c>
      <c r="F16411" s="13">
        <v>117.2</v>
      </c>
      <c r="G16411" s="13">
        <v>48</v>
      </c>
      <c r="H16411" s="13">
        <v>107.9</v>
      </c>
      <c r="I16411" s="13">
        <v>6.6</v>
      </c>
    </row>
    <row r="16412" spans="1:9" x14ac:dyDescent="0.2">
      <c r="A16412" s="13">
        <v>1973</v>
      </c>
      <c r="B16412" s="13">
        <v>1253.2</v>
      </c>
      <c r="C16412" s="13">
        <v>812.7</v>
      </c>
      <c r="D16412" s="13">
        <v>112.5</v>
      </c>
      <c r="E16412" s="13">
        <v>23.1</v>
      </c>
      <c r="F16412" s="13">
        <v>133.4</v>
      </c>
      <c r="G16412" s="13">
        <v>55.7</v>
      </c>
      <c r="H16412" s="13">
        <v>117.2</v>
      </c>
      <c r="I16412" s="13">
        <v>5.2</v>
      </c>
    </row>
    <row r="16413" spans="1:9" x14ac:dyDescent="0.2">
      <c r="A16413" s="13">
        <v>1974</v>
      </c>
      <c r="B16413" s="13">
        <v>1346.4</v>
      </c>
      <c r="C16413" s="13">
        <v>887.7</v>
      </c>
      <c r="D16413" s="13">
        <v>112.2</v>
      </c>
      <c r="E16413" s="13">
        <v>23.2</v>
      </c>
      <c r="F16413" s="13">
        <v>125.7</v>
      </c>
      <c r="G16413" s="13">
        <v>71.7</v>
      </c>
      <c r="H16413" s="13">
        <v>124.9</v>
      </c>
      <c r="I16413" s="13">
        <v>3.3</v>
      </c>
    </row>
    <row r="16414" spans="1:9" x14ac:dyDescent="0.2">
      <c r="A16414" s="13">
        <v>1975</v>
      </c>
      <c r="B16414" s="13">
        <v>1446</v>
      </c>
      <c r="C16414" s="13">
        <v>947.2</v>
      </c>
      <c r="D16414" s="13">
        <v>118.2</v>
      </c>
      <c r="E16414" s="13">
        <v>22.3</v>
      </c>
      <c r="F16414" s="13">
        <v>138.9</v>
      </c>
      <c r="G16414" s="13">
        <v>83.7</v>
      </c>
      <c r="H16414" s="13">
        <v>135.30000000000001</v>
      </c>
      <c r="I16414" s="13">
        <v>4.5</v>
      </c>
    </row>
    <row r="16415" spans="1:9" x14ac:dyDescent="0.2">
      <c r="A16415" s="13">
        <v>1976</v>
      </c>
      <c r="B16415" s="13">
        <v>1609.4</v>
      </c>
      <c r="C16415" s="13">
        <v>1048.3</v>
      </c>
      <c r="D16415" s="13">
        <v>131</v>
      </c>
      <c r="E16415" s="13">
        <v>20.3</v>
      </c>
      <c r="F16415" s="13">
        <v>174.3</v>
      </c>
      <c r="G16415" s="13">
        <v>87.4</v>
      </c>
      <c r="H16415" s="13">
        <v>146.4</v>
      </c>
      <c r="I16415" s="13">
        <v>5.0999999999999996</v>
      </c>
    </row>
    <row r="16416" spans="1:9" x14ac:dyDescent="0.2">
      <c r="A16416" s="13">
        <v>1977</v>
      </c>
      <c r="B16416" s="13">
        <v>1792.8</v>
      </c>
      <c r="C16416" s="13">
        <v>1165.8</v>
      </c>
      <c r="D16416" s="13">
        <v>144.5</v>
      </c>
      <c r="E16416" s="13">
        <v>15.9</v>
      </c>
      <c r="F16416" s="13">
        <v>205.8</v>
      </c>
      <c r="G16416" s="13">
        <v>103.2</v>
      </c>
      <c r="H16416" s="13">
        <v>159.69999999999999</v>
      </c>
      <c r="I16416" s="13">
        <v>7.1</v>
      </c>
    </row>
    <row r="16417" spans="1:9" x14ac:dyDescent="0.2">
      <c r="A16417" s="13">
        <v>1978</v>
      </c>
      <c r="B16417" s="13">
        <v>2022.7</v>
      </c>
      <c r="C16417" s="13">
        <v>1316.8</v>
      </c>
      <c r="D16417" s="13">
        <v>166</v>
      </c>
      <c r="E16417" s="13">
        <v>16.5</v>
      </c>
      <c r="F16417" s="13">
        <v>238.6</v>
      </c>
      <c r="G16417" s="13">
        <v>114.8</v>
      </c>
      <c r="H16417" s="13">
        <v>170.9</v>
      </c>
      <c r="I16417" s="13">
        <v>8.9</v>
      </c>
    </row>
    <row r="16418" spans="1:9" x14ac:dyDescent="0.2">
      <c r="A16418" s="13">
        <v>1979</v>
      </c>
      <c r="B16418" s="13">
        <v>2240.3000000000002</v>
      </c>
      <c r="C16418" s="13">
        <v>1477.2</v>
      </c>
      <c r="D16418" s="13">
        <v>179.4</v>
      </c>
      <c r="E16418" s="13">
        <v>16.100000000000001</v>
      </c>
      <c r="F16418" s="13">
        <v>249</v>
      </c>
      <c r="G16418" s="13">
        <v>137</v>
      </c>
      <c r="H16418" s="13">
        <v>180.1</v>
      </c>
      <c r="I16418" s="13">
        <v>8.5</v>
      </c>
    </row>
    <row r="16419" spans="1:9" x14ac:dyDescent="0.2">
      <c r="A16419" s="13">
        <v>1980</v>
      </c>
      <c r="B16419" s="13">
        <v>2418.6</v>
      </c>
      <c r="C16419" s="13">
        <v>1622.2</v>
      </c>
      <c r="D16419" s="13">
        <v>171.6</v>
      </c>
      <c r="E16419" s="13">
        <v>19</v>
      </c>
      <c r="F16419" s="13">
        <v>223.6</v>
      </c>
      <c r="G16419" s="13">
        <v>182.2</v>
      </c>
      <c r="H16419" s="13">
        <v>200.3</v>
      </c>
      <c r="I16419" s="13">
        <v>9.8000000000000007</v>
      </c>
    </row>
    <row r="16420" spans="1:9" x14ac:dyDescent="0.2">
      <c r="A16420" s="13">
        <v>1981</v>
      </c>
      <c r="B16420" s="13">
        <v>2714.7</v>
      </c>
      <c r="C16420" s="13">
        <v>1792.5</v>
      </c>
      <c r="D16420" s="13">
        <v>179.7</v>
      </c>
      <c r="E16420" s="13">
        <v>23.8</v>
      </c>
      <c r="F16420" s="13">
        <v>247.5</v>
      </c>
      <c r="G16420" s="13">
        <v>234.8</v>
      </c>
      <c r="H16420" s="13">
        <v>235.6</v>
      </c>
      <c r="I16420" s="13">
        <v>11.5</v>
      </c>
    </row>
    <row r="16421" spans="1:9" x14ac:dyDescent="0.2">
      <c r="A16421" s="13">
        <v>1982</v>
      </c>
      <c r="B16421" s="13">
        <v>2834.5</v>
      </c>
      <c r="C16421" s="13">
        <v>1893</v>
      </c>
      <c r="D16421" s="13">
        <v>171.2</v>
      </c>
      <c r="E16421" s="13">
        <v>23.8</v>
      </c>
      <c r="F16421" s="13">
        <v>229.9</v>
      </c>
      <c r="G16421" s="13">
        <v>274.8</v>
      </c>
      <c r="H16421" s="13">
        <v>240.9</v>
      </c>
      <c r="I16421" s="13">
        <v>15</v>
      </c>
    </row>
    <row r="16422" spans="1:9" x14ac:dyDescent="0.2">
      <c r="A16422" s="13">
        <v>1983</v>
      </c>
      <c r="B16422" s="13">
        <v>3051.5</v>
      </c>
      <c r="C16422" s="13">
        <v>2012.5</v>
      </c>
      <c r="D16422" s="13">
        <v>186.3</v>
      </c>
      <c r="E16422" s="13">
        <v>24.4</v>
      </c>
      <c r="F16422" s="13">
        <v>279.8</v>
      </c>
      <c r="G16422" s="13">
        <v>286.8</v>
      </c>
      <c r="H16422" s="13">
        <v>263.3</v>
      </c>
      <c r="I16422" s="13">
        <v>21.3</v>
      </c>
    </row>
    <row r="16423" spans="1:9" x14ac:dyDescent="0.2">
      <c r="A16423" s="13">
        <v>1984</v>
      </c>
      <c r="B16423" s="13">
        <v>3433.9</v>
      </c>
      <c r="C16423" s="13">
        <v>2215.9</v>
      </c>
      <c r="D16423" s="13">
        <v>228.2</v>
      </c>
      <c r="E16423" s="13">
        <v>24.7</v>
      </c>
      <c r="F16423" s="13">
        <v>337.9</v>
      </c>
      <c r="G16423" s="13">
        <v>330.2</v>
      </c>
      <c r="H16423" s="13">
        <v>289.8</v>
      </c>
      <c r="I16423" s="13">
        <v>21.1</v>
      </c>
    </row>
    <row r="16424" spans="1:9" x14ac:dyDescent="0.2">
      <c r="A16424" s="13">
        <v>1985</v>
      </c>
      <c r="B16424" s="13">
        <v>3669.9</v>
      </c>
      <c r="C16424" s="13">
        <v>2387.3000000000002</v>
      </c>
      <c r="D16424" s="13">
        <v>241.1</v>
      </c>
      <c r="E16424" s="13">
        <v>26.2</v>
      </c>
      <c r="F16424" s="13">
        <v>354.5</v>
      </c>
      <c r="G16424" s="13">
        <v>338.2</v>
      </c>
      <c r="H16424" s="13">
        <v>308.10000000000002</v>
      </c>
      <c r="I16424" s="13">
        <v>21.4</v>
      </c>
    </row>
    <row r="16425" spans="1:9" x14ac:dyDescent="0.2">
      <c r="A16425" s="13">
        <v>1986</v>
      </c>
      <c r="B16425" s="13">
        <v>3831.2</v>
      </c>
      <c r="C16425" s="13">
        <v>2542.1</v>
      </c>
      <c r="D16425" s="13">
        <v>256.5</v>
      </c>
      <c r="E16425" s="13">
        <v>18.3</v>
      </c>
      <c r="F16425" s="13">
        <v>324.39999999999998</v>
      </c>
      <c r="G16425" s="13">
        <v>353.1</v>
      </c>
      <c r="H16425" s="13">
        <v>323.39999999999998</v>
      </c>
      <c r="I16425" s="13">
        <v>24.9</v>
      </c>
    </row>
    <row r="16426" spans="1:9" x14ac:dyDescent="0.2">
      <c r="A16426" s="13">
        <v>1987</v>
      </c>
      <c r="B16426" s="13">
        <v>4098.5</v>
      </c>
      <c r="C16426" s="13">
        <v>2722.4</v>
      </c>
      <c r="D16426" s="13">
        <v>286.5</v>
      </c>
      <c r="E16426" s="13">
        <v>16.600000000000001</v>
      </c>
      <c r="F16426" s="13">
        <v>366</v>
      </c>
      <c r="G16426" s="13">
        <v>353.7</v>
      </c>
      <c r="H16426" s="13">
        <v>347.5</v>
      </c>
      <c r="I16426" s="13">
        <v>30.3</v>
      </c>
    </row>
    <row r="16427" spans="1:9" x14ac:dyDescent="0.2">
      <c r="A16427" s="13">
        <v>1988</v>
      </c>
      <c r="B16427" s="13">
        <v>4471.6000000000004</v>
      </c>
      <c r="C16427" s="13">
        <v>2948</v>
      </c>
      <c r="D16427" s="13">
        <v>325.5</v>
      </c>
      <c r="E16427" s="13">
        <v>22.5</v>
      </c>
      <c r="F16427" s="13">
        <v>414.5</v>
      </c>
      <c r="G16427" s="13">
        <v>377.9</v>
      </c>
      <c r="H16427" s="13">
        <v>374.5</v>
      </c>
      <c r="I16427" s="13">
        <v>29.5</v>
      </c>
    </row>
    <row r="16428" spans="1:9" x14ac:dyDescent="0.2">
      <c r="A16428" s="13">
        <v>1989</v>
      </c>
      <c r="B16428" s="13">
        <v>4760.1000000000004</v>
      </c>
      <c r="C16428" s="13">
        <v>3139.6</v>
      </c>
      <c r="D16428" s="13">
        <v>341.1</v>
      </c>
      <c r="E16428" s="13">
        <v>21.5</v>
      </c>
      <c r="F16428" s="13">
        <v>414.3</v>
      </c>
      <c r="G16428" s="13">
        <v>426.6</v>
      </c>
      <c r="H16428" s="13">
        <v>398.9</v>
      </c>
      <c r="I16428" s="13">
        <v>27.4</v>
      </c>
    </row>
    <row r="16429" spans="1:9" x14ac:dyDescent="0.2">
      <c r="A16429" s="13">
        <v>1990</v>
      </c>
      <c r="B16429" s="13">
        <v>5013.8</v>
      </c>
      <c r="C16429" s="13">
        <v>3340.4</v>
      </c>
      <c r="D16429" s="13">
        <v>353.2</v>
      </c>
      <c r="E16429" s="13">
        <v>28.2</v>
      </c>
      <c r="F16429" s="13">
        <v>417.7</v>
      </c>
      <c r="G16429" s="13">
        <v>433.4</v>
      </c>
      <c r="H16429" s="13">
        <v>425</v>
      </c>
      <c r="I16429" s="13">
        <v>27</v>
      </c>
    </row>
    <row r="16430" spans="1:9" x14ac:dyDescent="0.2">
      <c r="A16430" s="13">
        <v>1991</v>
      </c>
      <c r="B16430" s="13">
        <v>5164.3999999999996</v>
      </c>
      <c r="C16430" s="13">
        <v>3450.5</v>
      </c>
      <c r="D16430" s="13">
        <v>354.2</v>
      </c>
      <c r="E16430" s="13">
        <v>38.6</v>
      </c>
      <c r="F16430" s="13">
        <v>452.6</v>
      </c>
      <c r="G16430" s="13">
        <v>391.8</v>
      </c>
      <c r="H16430" s="13">
        <v>457.1</v>
      </c>
      <c r="I16430" s="13">
        <v>27.5</v>
      </c>
    </row>
    <row r="16431" spans="1:9" x14ac:dyDescent="0.2">
      <c r="A16431" s="13">
        <v>1992</v>
      </c>
      <c r="B16431" s="13">
        <v>5475.2</v>
      </c>
      <c r="C16431" s="13">
        <v>3668.2</v>
      </c>
      <c r="D16431" s="13">
        <v>400.2</v>
      </c>
      <c r="E16431" s="13">
        <v>60.6</v>
      </c>
      <c r="F16431" s="13">
        <v>477.2</v>
      </c>
      <c r="G16431" s="13">
        <v>365.6</v>
      </c>
      <c r="H16431" s="13">
        <v>483.4</v>
      </c>
      <c r="I16431" s="13">
        <v>30.1</v>
      </c>
    </row>
    <row r="16432" spans="1:9" x14ac:dyDescent="0.2">
      <c r="A16432" s="13">
        <v>1993</v>
      </c>
      <c r="B16432" s="13">
        <v>5730.3</v>
      </c>
      <c r="C16432" s="13">
        <v>3817.3</v>
      </c>
      <c r="D16432" s="13">
        <v>428</v>
      </c>
      <c r="E16432" s="13">
        <v>90.1</v>
      </c>
      <c r="F16432" s="13">
        <v>524.6</v>
      </c>
      <c r="G16432" s="13">
        <v>353.1</v>
      </c>
      <c r="H16432" s="13">
        <v>503.1</v>
      </c>
      <c r="I16432" s="13">
        <v>36.700000000000003</v>
      </c>
    </row>
    <row r="16433" spans="1:9" x14ac:dyDescent="0.2">
      <c r="A16433" s="13">
        <v>1994</v>
      </c>
      <c r="B16433" s="13">
        <v>6114.6</v>
      </c>
      <c r="C16433" s="13">
        <v>4006.2</v>
      </c>
      <c r="D16433" s="13">
        <v>456.6</v>
      </c>
      <c r="E16433" s="13">
        <v>113.7</v>
      </c>
      <c r="F16433" s="13">
        <v>624.79999999999995</v>
      </c>
      <c r="G16433" s="13">
        <v>347.3</v>
      </c>
      <c r="H16433" s="13">
        <v>545.20000000000005</v>
      </c>
      <c r="I16433" s="13">
        <v>32.5</v>
      </c>
    </row>
    <row r="16434" spans="1:9" x14ac:dyDescent="0.2">
      <c r="A16434" s="13">
        <v>1995</v>
      </c>
      <c r="B16434" s="13">
        <v>6452.3</v>
      </c>
      <c r="C16434" s="13">
        <v>4198.1000000000004</v>
      </c>
      <c r="D16434" s="13">
        <v>481.2</v>
      </c>
      <c r="E16434" s="13">
        <v>124.9</v>
      </c>
      <c r="F16434" s="13">
        <v>706.2</v>
      </c>
      <c r="G16434" s="13">
        <v>357.4</v>
      </c>
      <c r="H16434" s="13">
        <v>557.9</v>
      </c>
      <c r="I16434" s="13">
        <v>34.799999999999997</v>
      </c>
    </row>
    <row r="16435" spans="1:9" x14ac:dyDescent="0.2">
      <c r="A16435" s="13">
        <v>1996</v>
      </c>
      <c r="B16435" s="13">
        <v>6870.6</v>
      </c>
      <c r="C16435" s="13">
        <v>4416.8999999999996</v>
      </c>
      <c r="D16435" s="13">
        <v>543.79999999999995</v>
      </c>
      <c r="E16435" s="13">
        <v>142.5</v>
      </c>
      <c r="F16435" s="13">
        <v>789.5</v>
      </c>
      <c r="G16435" s="13">
        <v>361.9</v>
      </c>
      <c r="H16435" s="13">
        <v>580.79999999999995</v>
      </c>
      <c r="I16435" s="13">
        <v>35.200000000000003</v>
      </c>
    </row>
    <row r="16436" spans="1:9" x14ac:dyDescent="0.2">
      <c r="A16436" s="13">
        <v>1997</v>
      </c>
      <c r="B16436" s="13">
        <v>7349.9</v>
      </c>
      <c r="C16436" s="13">
        <v>4708.8</v>
      </c>
      <c r="D16436" s="13">
        <v>584</v>
      </c>
      <c r="E16436" s="13">
        <v>147.1</v>
      </c>
      <c r="F16436" s="13">
        <v>869.7</v>
      </c>
      <c r="G16436" s="13">
        <v>394.4</v>
      </c>
      <c r="H16436" s="13">
        <v>611.6</v>
      </c>
      <c r="I16436" s="13">
        <v>33.799999999999997</v>
      </c>
    </row>
    <row r="16437" spans="1:9" x14ac:dyDescent="0.2">
      <c r="A16437" s="13">
        <v>1998</v>
      </c>
      <c r="B16437" s="13">
        <v>7825.7</v>
      </c>
      <c r="C16437" s="13">
        <v>5071.1000000000004</v>
      </c>
      <c r="D16437" s="13">
        <v>640.20000000000005</v>
      </c>
      <c r="E16437" s="13">
        <v>165.2</v>
      </c>
      <c r="F16437" s="13">
        <v>808.5</v>
      </c>
      <c r="G16437" s="13">
        <v>456.7</v>
      </c>
      <c r="H16437" s="13">
        <v>639.5</v>
      </c>
      <c r="I16437" s="13">
        <v>36.4</v>
      </c>
    </row>
    <row r="16438" spans="1:9" x14ac:dyDescent="0.2">
      <c r="A16438" s="13">
        <v>1999</v>
      </c>
      <c r="B16438" s="13">
        <v>8290.4</v>
      </c>
      <c r="C16438" s="13">
        <v>5402.8</v>
      </c>
      <c r="D16438" s="13">
        <v>696.4</v>
      </c>
      <c r="E16438" s="13">
        <v>178.5</v>
      </c>
      <c r="F16438" s="13">
        <v>834.9</v>
      </c>
      <c r="G16438" s="13">
        <v>464.8</v>
      </c>
      <c r="H16438" s="13">
        <v>673.6</v>
      </c>
      <c r="I16438" s="13">
        <v>45.2</v>
      </c>
    </row>
    <row r="16439" spans="1:9" x14ac:dyDescent="0.2">
      <c r="A16439" s="13">
        <v>2000</v>
      </c>
      <c r="B16439" s="13">
        <v>8872.6</v>
      </c>
      <c r="C16439" s="13">
        <v>5848.1</v>
      </c>
      <c r="D16439" s="13">
        <v>753.9</v>
      </c>
      <c r="E16439" s="13">
        <v>183.5</v>
      </c>
      <c r="F16439" s="13">
        <v>786.6</v>
      </c>
      <c r="G16439" s="13">
        <v>541.1</v>
      </c>
      <c r="H16439" s="13">
        <v>708.6</v>
      </c>
      <c r="I16439" s="13">
        <v>45.8</v>
      </c>
    </row>
    <row r="16440" spans="1:9" x14ac:dyDescent="0.2">
      <c r="A16440" s="13">
        <v>2001</v>
      </c>
      <c r="B16440" s="13">
        <v>9144.2000000000007</v>
      </c>
      <c r="C16440" s="13">
        <v>6039.1</v>
      </c>
      <c r="D16440" s="13">
        <v>831</v>
      </c>
      <c r="E16440" s="13">
        <v>202.4</v>
      </c>
      <c r="F16440" s="13">
        <v>758.7</v>
      </c>
      <c r="G16440" s="13">
        <v>539.1</v>
      </c>
      <c r="H16440" s="13">
        <v>727.7</v>
      </c>
      <c r="I16440" s="13">
        <v>58.7</v>
      </c>
    </row>
    <row r="16441" spans="1:9" x14ac:dyDescent="0.2">
      <c r="A16441" s="13">
        <v>2002</v>
      </c>
      <c r="B16441" s="13">
        <v>9396.4</v>
      </c>
      <c r="C16441" s="13">
        <v>6135.6</v>
      </c>
      <c r="D16441" s="13">
        <v>869.8</v>
      </c>
      <c r="E16441" s="13">
        <v>211.1</v>
      </c>
      <c r="F16441" s="13">
        <v>911.7</v>
      </c>
      <c r="G16441" s="13">
        <v>461.4</v>
      </c>
      <c r="H16441" s="13">
        <v>760</v>
      </c>
      <c r="I16441" s="13">
        <v>41.4</v>
      </c>
    </row>
    <row r="16442" spans="1:9" x14ac:dyDescent="0.2">
      <c r="A16442" s="13">
        <v>2003</v>
      </c>
      <c r="B16442" s="13">
        <v>9811.2000000000007</v>
      </c>
      <c r="C16442" s="13">
        <v>6354.1</v>
      </c>
      <c r="D16442" s="13">
        <v>896.9</v>
      </c>
      <c r="E16442" s="13">
        <v>231.5</v>
      </c>
      <c r="F16442" s="13">
        <v>1056.3</v>
      </c>
      <c r="G16442" s="13">
        <v>434.6</v>
      </c>
      <c r="H16442" s="13">
        <v>805.6</v>
      </c>
      <c r="I16442" s="13">
        <v>49.1</v>
      </c>
    </row>
    <row r="16443" spans="1:9" x14ac:dyDescent="0.2">
      <c r="A16443" s="13">
        <v>2004</v>
      </c>
      <c r="B16443" s="13">
        <v>10492.2</v>
      </c>
      <c r="C16443" s="13">
        <v>6720.1</v>
      </c>
      <c r="D16443" s="13">
        <v>962</v>
      </c>
      <c r="E16443" s="13">
        <v>248.9</v>
      </c>
      <c r="F16443" s="13">
        <v>1289.3</v>
      </c>
      <c r="G16443" s="13">
        <v>368.1</v>
      </c>
      <c r="H16443" s="13">
        <v>868.1</v>
      </c>
      <c r="I16443" s="13">
        <v>46.4</v>
      </c>
    </row>
    <row r="16444" spans="1:9" x14ac:dyDescent="0.2">
      <c r="A16444" s="13">
        <v>2005</v>
      </c>
      <c r="B16444" s="13">
        <v>11198.7</v>
      </c>
      <c r="C16444" s="13">
        <v>7066.6</v>
      </c>
      <c r="D16444" s="13">
        <v>978</v>
      </c>
      <c r="E16444" s="13">
        <v>232</v>
      </c>
      <c r="F16444" s="13">
        <v>1488.6</v>
      </c>
      <c r="G16444" s="13">
        <v>462.3</v>
      </c>
      <c r="H16444" s="13">
        <v>942.4</v>
      </c>
      <c r="I16444" s="13">
        <v>60.9</v>
      </c>
    </row>
    <row r="16445" spans="1:9" x14ac:dyDescent="0.2">
      <c r="A16445" s="13">
        <v>2006</v>
      </c>
      <c r="B16445" s="13">
        <v>11948.8</v>
      </c>
      <c r="C16445" s="13">
        <v>7479.9</v>
      </c>
      <c r="D16445" s="13">
        <v>1049.5999999999999</v>
      </c>
      <c r="E16445" s="13">
        <v>202.3</v>
      </c>
      <c r="F16445" s="13">
        <v>1646.3</v>
      </c>
      <c r="G16445" s="13">
        <v>550.6</v>
      </c>
      <c r="H16445" s="13">
        <v>997</v>
      </c>
      <c r="I16445" s="13">
        <v>51.5</v>
      </c>
    </row>
    <row r="16446" spans="1:9" x14ac:dyDescent="0.2">
      <c r="A16446" s="13">
        <v>2007</v>
      </c>
      <c r="B16446" s="13">
        <v>12290.4</v>
      </c>
      <c r="C16446" s="13">
        <v>7878.9</v>
      </c>
      <c r="D16446" s="13">
        <v>994</v>
      </c>
      <c r="E16446" s="13">
        <v>184.4</v>
      </c>
      <c r="F16446" s="13">
        <v>1533.2</v>
      </c>
      <c r="G16446" s="13">
        <v>633.6</v>
      </c>
      <c r="H16446" s="13">
        <v>1036.8</v>
      </c>
      <c r="I16446" s="13">
        <v>54.6</v>
      </c>
    </row>
    <row r="16447" spans="1:9" x14ac:dyDescent="0.2">
      <c r="A16447" s="13">
        <v>2008</v>
      </c>
      <c r="B16447" s="13">
        <v>12325.8</v>
      </c>
      <c r="C16447" s="13">
        <v>8057</v>
      </c>
      <c r="D16447" s="13">
        <v>960.9</v>
      </c>
      <c r="E16447" s="13">
        <v>256.7</v>
      </c>
      <c r="F16447" s="13">
        <v>1285.8</v>
      </c>
      <c r="G16447" s="13">
        <v>672.4</v>
      </c>
      <c r="H16447" s="13">
        <v>1049.7</v>
      </c>
      <c r="I16447" s="13">
        <v>52.6</v>
      </c>
    </row>
    <row r="16448" spans="1:9" x14ac:dyDescent="0.2">
      <c r="A16448" s="13">
        <v>2009</v>
      </c>
      <c r="B16448" s="13">
        <v>12027.2</v>
      </c>
      <c r="C16448" s="13">
        <v>7758.5</v>
      </c>
      <c r="D16448" s="13">
        <v>938.5</v>
      </c>
      <c r="E16448" s="13">
        <v>327.3</v>
      </c>
      <c r="F16448" s="13">
        <v>1386.8</v>
      </c>
      <c r="G16448" s="13">
        <v>539.29999999999995</v>
      </c>
      <c r="H16448" s="13">
        <v>1026.8</v>
      </c>
      <c r="I16448" s="13">
        <v>58.3</v>
      </c>
    </row>
    <row r="16449" spans="1:9" x14ac:dyDescent="0.2">
      <c r="A16449" s="13">
        <v>2010</v>
      </c>
      <c r="B16449" s="13">
        <v>12735.8</v>
      </c>
      <c r="C16449" s="13">
        <v>7924.9</v>
      </c>
      <c r="D16449" s="13">
        <v>1108.7</v>
      </c>
      <c r="E16449" s="13">
        <v>394.2</v>
      </c>
      <c r="F16449" s="13">
        <v>1728.7</v>
      </c>
      <c r="G16449" s="13">
        <v>465.2</v>
      </c>
      <c r="H16449" s="13">
        <v>1063.0999999999999</v>
      </c>
      <c r="I16449" s="13">
        <v>55.8</v>
      </c>
    </row>
    <row r="16450" spans="1:9" x14ac:dyDescent="0.2">
      <c r="A16450" s="13">
        <v>2011</v>
      </c>
      <c r="B16450" s="13">
        <v>13357.7</v>
      </c>
      <c r="C16450" s="13">
        <v>8225.9</v>
      </c>
      <c r="D16450" s="13">
        <v>1229.3</v>
      </c>
      <c r="E16450" s="13">
        <v>478.6</v>
      </c>
      <c r="F16450" s="13">
        <v>1809.8</v>
      </c>
      <c r="G16450" s="13">
        <v>461.7</v>
      </c>
      <c r="H16450" s="13">
        <v>1103.7</v>
      </c>
      <c r="I16450" s="13">
        <v>60</v>
      </c>
    </row>
    <row r="16451" spans="1:9" x14ac:dyDescent="0.2">
      <c r="A16451" s="13">
        <v>2012</v>
      </c>
      <c r="B16451" s="13">
        <v>14094.7</v>
      </c>
      <c r="C16451" s="13">
        <v>8566.7000000000007</v>
      </c>
      <c r="D16451" s="13">
        <v>1347.3</v>
      </c>
      <c r="E16451" s="13">
        <v>518</v>
      </c>
      <c r="F16451" s="13">
        <v>1997.4</v>
      </c>
      <c r="G16451" s="13">
        <v>503.7</v>
      </c>
      <c r="H16451" s="13">
        <v>1136.0999999999999</v>
      </c>
      <c r="I16451" s="13">
        <v>58</v>
      </c>
    </row>
    <row r="16452" spans="1:9" x14ac:dyDescent="0.2">
      <c r="A16452" s="13">
        <v>2013</v>
      </c>
      <c r="B16452" s="13">
        <v>14494.7</v>
      </c>
      <c r="C16452" s="13">
        <v>8834.2000000000007</v>
      </c>
      <c r="D16452" s="13">
        <v>1403.6</v>
      </c>
      <c r="E16452" s="13">
        <v>557</v>
      </c>
      <c r="F16452" s="13">
        <v>2010.7</v>
      </c>
      <c r="G16452" s="13">
        <v>465.9</v>
      </c>
      <c r="H16452" s="13">
        <v>1188.7</v>
      </c>
      <c r="I16452" s="13">
        <v>59.7</v>
      </c>
    </row>
    <row r="16453" spans="1:9" x14ac:dyDescent="0.2">
      <c r="A16453" s="13">
        <v>2014</v>
      </c>
      <c r="B16453" s="13">
        <v>15245.5</v>
      </c>
      <c r="C16453" s="13">
        <v>9248.1</v>
      </c>
      <c r="D16453" s="13">
        <v>1447.6</v>
      </c>
      <c r="E16453" s="13">
        <v>608.4</v>
      </c>
      <c r="F16453" s="13">
        <v>2118.8000000000002</v>
      </c>
      <c r="G16453" s="13">
        <v>517.9</v>
      </c>
      <c r="H16453" s="13">
        <v>1240.9000000000001</v>
      </c>
      <c r="I16453" s="13">
        <v>58.1</v>
      </c>
    </row>
    <row r="16454" spans="1:9" x14ac:dyDescent="0.2">
      <c r="A16454" s="13">
        <v>2015</v>
      </c>
      <c r="B16454" s="13">
        <v>15783</v>
      </c>
      <c r="C16454" s="13">
        <v>9696.7999999999993</v>
      </c>
      <c r="D16454" s="13">
        <v>1421.9</v>
      </c>
      <c r="E16454" s="13">
        <v>651.79999999999995</v>
      </c>
      <c r="F16454" s="13">
        <v>2057.3000000000002</v>
      </c>
      <c r="G16454" s="13">
        <v>591.79999999999995</v>
      </c>
      <c r="H16454" s="13">
        <v>1269.9000000000001</v>
      </c>
      <c r="I16454" s="13">
        <v>57.3</v>
      </c>
    </row>
    <row r="16455" spans="1:9" x14ac:dyDescent="0.2">
      <c r="A16455" s="13">
        <v>2016</v>
      </c>
      <c r="B16455" s="13">
        <v>16058.9</v>
      </c>
      <c r="C16455" s="13">
        <v>9956.2000000000007</v>
      </c>
      <c r="D16455" s="13">
        <v>1419.3</v>
      </c>
      <c r="E16455" s="13">
        <v>694.8</v>
      </c>
      <c r="F16455" s="13">
        <v>2035</v>
      </c>
      <c r="G16455" s="13">
        <v>546</v>
      </c>
      <c r="H16455" s="13">
        <v>1303.7</v>
      </c>
      <c r="I16455" s="13">
        <v>61.8</v>
      </c>
    </row>
    <row r="16456" spans="1:9" x14ac:dyDescent="0.2">
      <c r="A16456" s="13">
        <v>2017</v>
      </c>
      <c r="B16456" s="13">
        <v>16756.099999999999</v>
      </c>
      <c r="C16456" s="13">
        <v>10407.200000000001</v>
      </c>
      <c r="D16456" s="13">
        <v>1500.9</v>
      </c>
      <c r="E16456" s="13">
        <v>730.2</v>
      </c>
      <c r="F16456" s="13">
        <v>2099.3000000000002</v>
      </c>
      <c r="G16456" s="13">
        <v>576.4</v>
      </c>
      <c r="H16456" s="13">
        <v>1347.2</v>
      </c>
      <c r="I16456" s="13">
        <v>61.3</v>
      </c>
    </row>
    <row r="32769" spans="1:9" x14ac:dyDescent="0.2">
      <c r="A32769" s="13" t="s">
        <v>0</v>
      </c>
      <c r="B32769" s="13" t="s">
        <v>1</v>
      </c>
      <c r="C32769" s="13" t="s">
        <v>2</v>
      </c>
      <c r="D32769" s="13" t="s">
        <v>3</v>
      </c>
      <c r="E32769" s="13" t="s">
        <v>4</v>
      </c>
      <c r="F32769" s="13" t="s">
        <v>5</v>
      </c>
      <c r="G32769" s="13" t="s">
        <v>6</v>
      </c>
      <c r="H32769" s="13" t="s">
        <v>7</v>
      </c>
      <c r="I32769" s="13" t="s">
        <v>8</v>
      </c>
    </row>
    <row r="32770" spans="1:9" x14ac:dyDescent="0.2">
      <c r="A32770" s="13">
        <v>1947</v>
      </c>
      <c r="B32770" s="13">
        <v>218.7</v>
      </c>
      <c r="C32770" s="13">
        <v>132.4</v>
      </c>
      <c r="D32770" s="13">
        <v>34.6</v>
      </c>
      <c r="E32770" s="13">
        <v>6.9</v>
      </c>
      <c r="F32770" s="13">
        <v>24.2</v>
      </c>
      <c r="G32770" s="13">
        <v>2.2999999999999998</v>
      </c>
      <c r="H32770" s="13">
        <v>18.100000000000001</v>
      </c>
      <c r="I32770" s="13">
        <v>0.4</v>
      </c>
    </row>
    <row r="32771" spans="1:9" x14ac:dyDescent="0.2">
      <c r="A32771" s="13">
        <v>1948</v>
      </c>
      <c r="B32771" s="13">
        <v>244.8</v>
      </c>
      <c r="C32771" s="13">
        <v>144.30000000000001</v>
      </c>
      <c r="D32771" s="13">
        <v>39.299999999999997</v>
      </c>
      <c r="E32771" s="13">
        <v>7.5</v>
      </c>
      <c r="F32771" s="13">
        <v>31.4</v>
      </c>
      <c r="G32771" s="13">
        <v>2.5</v>
      </c>
      <c r="H32771" s="13">
        <v>19.7</v>
      </c>
      <c r="I32771" s="13">
        <v>0.5</v>
      </c>
    </row>
    <row r="32772" spans="1:9" x14ac:dyDescent="0.2">
      <c r="A32772" s="13">
        <v>1949</v>
      </c>
      <c r="B32772" s="13">
        <v>239.7</v>
      </c>
      <c r="C32772" s="13">
        <v>144.30000000000001</v>
      </c>
      <c r="D32772" s="13">
        <v>34.700000000000003</v>
      </c>
      <c r="E32772" s="13">
        <v>7.8</v>
      </c>
      <c r="F32772" s="13">
        <v>29.1</v>
      </c>
      <c r="G32772" s="13">
        <v>2.8</v>
      </c>
      <c r="H32772" s="13">
        <v>20.9</v>
      </c>
      <c r="I32772" s="13">
        <v>0.5</v>
      </c>
    </row>
    <row r="32773" spans="1:9" x14ac:dyDescent="0.2">
      <c r="A32773" s="13">
        <v>1950</v>
      </c>
      <c r="B32773" s="13">
        <v>266.60000000000002</v>
      </c>
      <c r="C32773" s="13">
        <v>158.30000000000001</v>
      </c>
      <c r="D32773" s="13">
        <v>37.5</v>
      </c>
      <c r="E32773" s="13">
        <v>8.8000000000000007</v>
      </c>
      <c r="F32773" s="13">
        <v>36.1</v>
      </c>
      <c r="G32773" s="13">
        <v>3.1</v>
      </c>
      <c r="H32773" s="13">
        <v>23</v>
      </c>
      <c r="I32773" s="13">
        <v>0.8</v>
      </c>
    </row>
    <row r="32774" spans="1:9" x14ac:dyDescent="0.2">
      <c r="A32774" s="13">
        <v>1951</v>
      </c>
      <c r="B32774" s="13">
        <v>307.60000000000002</v>
      </c>
      <c r="C32774" s="13">
        <v>185.7</v>
      </c>
      <c r="D32774" s="13">
        <v>42.6</v>
      </c>
      <c r="E32774" s="13">
        <v>9.6999999999999993</v>
      </c>
      <c r="F32774" s="13">
        <v>41.2</v>
      </c>
      <c r="G32774" s="13">
        <v>3.6</v>
      </c>
      <c r="H32774" s="13">
        <v>24.7</v>
      </c>
      <c r="I32774" s="13">
        <v>1</v>
      </c>
    </row>
    <row r="32775" spans="1:9" x14ac:dyDescent="0.2">
      <c r="A32775" s="13">
        <v>1952</v>
      </c>
      <c r="B32775" s="13">
        <v>326.10000000000002</v>
      </c>
      <c r="C32775" s="13">
        <v>201.1</v>
      </c>
      <c r="D32775" s="13">
        <v>43</v>
      </c>
      <c r="E32775" s="13">
        <v>10.8</v>
      </c>
      <c r="F32775" s="13">
        <v>39.700000000000003</v>
      </c>
      <c r="G32775" s="13">
        <v>4</v>
      </c>
      <c r="H32775" s="13">
        <v>27.1</v>
      </c>
      <c r="I32775" s="13">
        <v>0.8</v>
      </c>
    </row>
    <row r="32776" spans="1:9" x14ac:dyDescent="0.2">
      <c r="A32776" s="13">
        <v>1953</v>
      </c>
      <c r="B32776" s="13">
        <v>343.8</v>
      </c>
      <c r="C32776" s="13">
        <v>215.2</v>
      </c>
      <c r="D32776" s="13">
        <v>42</v>
      </c>
      <c r="E32776" s="13">
        <v>12</v>
      </c>
      <c r="F32776" s="13">
        <v>40.299999999999997</v>
      </c>
      <c r="G32776" s="13">
        <v>4.5</v>
      </c>
      <c r="H32776" s="13">
        <v>29.1</v>
      </c>
      <c r="I32776" s="13">
        <v>0.5</v>
      </c>
    </row>
    <row r="32777" spans="1:9" x14ac:dyDescent="0.2">
      <c r="A32777" s="13">
        <v>1954</v>
      </c>
      <c r="B32777" s="13">
        <v>343.8</v>
      </c>
      <c r="C32777" s="13">
        <v>214.1</v>
      </c>
      <c r="D32777" s="13">
        <v>42.3</v>
      </c>
      <c r="E32777" s="13">
        <v>13.1</v>
      </c>
      <c r="F32777" s="13">
        <v>39.5</v>
      </c>
      <c r="G32777" s="13">
        <v>5.4</v>
      </c>
      <c r="H32777" s="13">
        <v>28.9</v>
      </c>
      <c r="I32777" s="13">
        <v>0.3</v>
      </c>
    </row>
    <row r="32778" spans="1:9" x14ac:dyDescent="0.2">
      <c r="A32778" s="13">
        <v>1955</v>
      </c>
      <c r="B32778" s="13">
        <v>376.9</v>
      </c>
      <c r="C32778" s="13">
        <v>230.6</v>
      </c>
      <c r="D32778" s="13">
        <v>44.3</v>
      </c>
      <c r="E32778" s="13">
        <v>13.4</v>
      </c>
      <c r="F32778" s="13">
        <v>50.2</v>
      </c>
      <c r="G32778" s="13">
        <v>5.9</v>
      </c>
      <c r="H32778" s="13">
        <v>31.5</v>
      </c>
      <c r="I32778" s="13">
        <v>0.2</v>
      </c>
    </row>
    <row r="32779" spans="1:9" x14ac:dyDescent="0.2">
      <c r="A32779" s="13">
        <v>1956</v>
      </c>
      <c r="B32779" s="13">
        <v>400.1</v>
      </c>
      <c r="C32779" s="13">
        <v>249.3</v>
      </c>
      <c r="D32779" s="13">
        <v>45.8</v>
      </c>
      <c r="E32779" s="13">
        <v>13.7</v>
      </c>
      <c r="F32779" s="13">
        <v>49.6</v>
      </c>
      <c r="G32779" s="13">
        <v>6.5</v>
      </c>
      <c r="H32779" s="13">
        <v>34.200000000000003</v>
      </c>
      <c r="I32779" s="13">
        <v>0.7</v>
      </c>
    </row>
    <row r="32780" spans="1:9" x14ac:dyDescent="0.2">
      <c r="A32780" s="13">
        <v>1957</v>
      </c>
      <c r="B32780" s="13">
        <v>418.5</v>
      </c>
      <c r="C32780" s="13">
        <v>262.60000000000002</v>
      </c>
      <c r="D32780" s="13">
        <v>47.8</v>
      </c>
      <c r="E32780" s="13">
        <v>14.1</v>
      </c>
      <c r="F32780" s="13">
        <v>49.1</v>
      </c>
      <c r="G32780" s="13">
        <v>7.7</v>
      </c>
      <c r="H32780" s="13">
        <v>36.6</v>
      </c>
      <c r="I32780" s="13">
        <v>1.1000000000000001</v>
      </c>
    </row>
    <row r="32781" spans="1:9" x14ac:dyDescent="0.2">
      <c r="A32781" s="13">
        <v>1958</v>
      </c>
      <c r="B32781" s="13">
        <v>420.8</v>
      </c>
      <c r="C32781" s="13">
        <v>264.7</v>
      </c>
      <c r="D32781" s="13">
        <v>50.2</v>
      </c>
      <c r="E32781" s="13">
        <v>14.8</v>
      </c>
      <c r="F32781" s="13">
        <v>43.9</v>
      </c>
      <c r="G32781" s="13">
        <v>9.1999999999999993</v>
      </c>
      <c r="H32781" s="13">
        <v>37.700000000000003</v>
      </c>
      <c r="I32781" s="13">
        <v>1.4</v>
      </c>
    </row>
    <row r="32782" spans="1:9" x14ac:dyDescent="0.2">
      <c r="A32782" s="13">
        <v>1959</v>
      </c>
      <c r="B32782" s="13">
        <v>458.8</v>
      </c>
      <c r="C32782" s="13">
        <v>285.8</v>
      </c>
      <c r="D32782" s="13">
        <v>50.3</v>
      </c>
      <c r="E32782" s="13">
        <v>15.6</v>
      </c>
      <c r="F32782" s="13">
        <v>55.5</v>
      </c>
      <c r="G32782" s="13">
        <v>9.3000000000000007</v>
      </c>
      <c r="H32782" s="13">
        <v>41.1</v>
      </c>
      <c r="I32782" s="13">
        <v>1.1000000000000001</v>
      </c>
    </row>
    <row r="32783" spans="1:9" x14ac:dyDescent="0.2">
      <c r="A32783" s="13">
        <v>1960</v>
      </c>
      <c r="B32783" s="13">
        <v>478.9</v>
      </c>
      <c r="C32783" s="13">
        <v>301.3</v>
      </c>
      <c r="D32783" s="13">
        <v>50.6</v>
      </c>
      <c r="E32783" s="13">
        <v>16.5</v>
      </c>
      <c r="F32783" s="13">
        <v>54.7</v>
      </c>
      <c r="G32783" s="13">
        <v>10.3</v>
      </c>
      <c r="H32783" s="13">
        <v>44.5</v>
      </c>
      <c r="I32783" s="13">
        <v>1.1000000000000001</v>
      </c>
    </row>
    <row r="32784" spans="1:9" x14ac:dyDescent="0.2">
      <c r="A32784" s="13">
        <v>1961</v>
      </c>
      <c r="B32784" s="13">
        <v>496</v>
      </c>
      <c r="C32784" s="13">
        <v>310.39999999999998</v>
      </c>
      <c r="D32784" s="13">
        <v>53.2</v>
      </c>
      <c r="E32784" s="13">
        <v>17.2</v>
      </c>
      <c r="F32784" s="13">
        <v>55.9</v>
      </c>
      <c r="G32784" s="13">
        <v>12.1</v>
      </c>
      <c r="H32784" s="13">
        <v>47</v>
      </c>
      <c r="I32784" s="13">
        <v>2</v>
      </c>
    </row>
    <row r="32785" spans="1:9" x14ac:dyDescent="0.2">
      <c r="A32785" s="13">
        <v>1962</v>
      </c>
      <c r="B32785" s="13">
        <v>533.9</v>
      </c>
      <c r="C32785" s="13">
        <v>332.2</v>
      </c>
      <c r="D32785" s="13">
        <v>55.2</v>
      </c>
      <c r="E32785" s="13">
        <v>18</v>
      </c>
      <c r="F32785" s="13">
        <v>64</v>
      </c>
      <c r="G32785" s="13">
        <v>13.8</v>
      </c>
      <c r="H32785" s="13">
        <v>50.4</v>
      </c>
      <c r="I32785" s="13">
        <v>2.2999999999999998</v>
      </c>
    </row>
    <row r="32786" spans="1:9" x14ac:dyDescent="0.2">
      <c r="A32786" s="13">
        <v>1963</v>
      </c>
      <c r="B32786" s="13">
        <v>565.4</v>
      </c>
      <c r="C32786" s="13">
        <v>350.4</v>
      </c>
      <c r="D32786" s="13">
        <v>56.4</v>
      </c>
      <c r="E32786" s="13">
        <v>18.7</v>
      </c>
      <c r="F32786" s="13">
        <v>70.5</v>
      </c>
      <c r="G32786" s="13">
        <v>14.8</v>
      </c>
      <c r="H32786" s="13">
        <v>53.4</v>
      </c>
      <c r="I32786" s="13">
        <v>2.2000000000000002</v>
      </c>
    </row>
    <row r="32787" spans="1:9" x14ac:dyDescent="0.2">
      <c r="A32787" s="13">
        <v>1964</v>
      </c>
      <c r="B32787" s="13">
        <v>607</v>
      </c>
      <c r="C32787" s="13">
        <v>376</v>
      </c>
      <c r="D32787" s="13">
        <v>59.1</v>
      </c>
      <c r="E32787" s="13">
        <v>18.8</v>
      </c>
      <c r="F32787" s="13">
        <v>77.7</v>
      </c>
      <c r="G32787" s="13">
        <v>17</v>
      </c>
      <c r="H32787" s="13">
        <v>57.3</v>
      </c>
      <c r="I32787" s="13">
        <v>2.7</v>
      </c>
    </row>
    <row r="32788" spans="1:9" x14ac:dyDescent="0.2">
      <c r="A32788" s="13">
        <v>1965</v>
      </c>
      <c r="B32788" s="13">
        <v>658.8</v>
      </c>
      <c r="C32788" s="13">
        <v>405.4</v>
      </c>
      <c r="D32788" s="13">
        <v>63.7</v>
      </c>
      <c r="E32788" s="13">
        <v>19.3</v>
      </c>
      <c r="F32788" s="13">
        <v>89.3</v>
      </c>
      <c r="G32788" s="13">
        <v>19.100000000000001</v>
      </c>
      <c r="H32788" s="13">
        <v>60.7</v>
      </c>
      <c r="I32788" s="13">
        <v>3</v>
      </c>
    </row>
    <row r="32789" spans="1:9" x14ac:dyDescent="0.2">
      <c r="A32789" s="13">
        <v>1966</v>
      </c>
      <c r="B32789" s="13">
        <v>718.1</v>
      </c>
      <c r="C32789" s="13">
        <v>449.2</v>
      </c>
      <c r="D32789" s="13">
        <v>67.900000000000006</v>
      </c>
      <c r="E32789" s="13">
        <v>19.899999999999999</v>
      </c>
      <c r="F32789" s="13">
        <v>96.1</v>
      </c>
      <c r="G32789" s="13">
        <v>21.8</v>
      </c>
      <c r="H32789" s="13">
        <v>63.2</v>
      </c>
      <c r="I32789" s="13">
        <v>3.9</v>
      </c>
    </row>
    <row r="32790" spans="1:9" x14ac:dyDescent="0.2">
      <c r="A32790" s="13">
        <v>1967</v>
      </c>
      <c r="B32790" s="13">
        <v>758.4</v>
      </c>
      <c r="C32790" s="13">
        <v>481.8</v>
      </c>
      <c r="D32790" s="13">
        <v>69.5</v>
      </c>
      <c r="E32790" s="13">
        <v>20.3</v>
      </c>
      <c r="F32790" s="13">
        <v>93.9</v>
      </c>
      <c r="G32790" s="13">
        <v>24.9</v>
      </c>
      <c r="H32790" s="13">
        <v>67.900000000000006</v>
      </c>
      <c r="I32790" s="13">
        <v>3.8</v>
      </c>
    </row>
    <row r="32791" spans="1:9" x14ac:dyDescent="0.2">
      <c r="A32791" s="13">
        <v>1968</v>
      </c>
      <c r="B32791" s="13">
        <v>830.2</v>
      </c>
      <c r="C32791" s="13">
        <v>530.79999999999995</v>
      </c>
      <c r="D32791" s="13">
        <v>73.8</v>
      </c>
      <c r="E32791" s="13">
        <v>20.100000000000001</v>
      </c>
      <c r="F32791" s="13">
        <v>101.7</v>
      </c>
      <c r="G32791" s="13">
        <v>27</v>
      </c>
      <c r="H32791" s="13">
        <v>76.400000000000006</v>
      </c>
      <c r="I32791" s="13">
        <v>4.2</v>
      </c>
    </row>
    <row r="32792" spans="1:9" x14ac:dyDescent="0.2">
      <c r="A32792" s="13">
        <v>1969</v>
      </c>
      <c r="B32792" s="13">
        <v>897.2</v>
      </c>
      <c r="C32792" s="13">
        <v>584.5</v>
      </c>
      <c r="D32792" s="13">
        <v>77</v>
      </c>
      <c r="E32792" s="13">
        <v>20.3</v>
      </c>
      <c r="F32792" s="13">
        <v>98.4</v>
      </c>
      <c r="G32792" s="13">
        <v>32.700000000000003</v>
      </c>
      <c r="H32792" s="13">
        <v>83.9</v>
      </c>
      <c r="I32792" s="13">
        <v>4.5</v>
      </c>
    </row>
    <row r="32793" spans="1:9" x14ac:dyDescent="0.2">
      <c r="A32793" s="13">
        <v>1970</v>
      </c>
      <c r="B32793" s="13">
        <v>937.5</v>
      </c>
      <c r="C32793" s="13">
        <v>623.29999999999995</v>
      </c>
      <c r="D32793" s="13">
        <v>77.8</v>
      </c>
      <c r="E32793" s="13">
        <v>20.7</v>
      </c>
      <c r="F32793" s="13">
        <v>86.2</v>
      </c>
      <c r="G32793" s="13">
        <v>39.5</v>
      </c>
      <c r="H32793" s="13">
        <v>91.4</v>
      </c>
      <c r="I32793" s="13">
        <v>4.8</v>
      </c>
    </row>
    <row r="32794" spans="1:9" x14ac:dyDescent="0.2">
      <c r="A32794" s="13">
        <v>1971</v>
      </c>
      <c r="B32794" s="13">
        <v>1014</v>
      </c>
      <c r="C32794" s="13">
        <v>665</v>
      </c>
      <c r="D32794" s="13">
        <v>83.9</v>
      </c>
      <c r="E32794" s="13">
        <v>21.8</v>
      </c>
      <c r="F32794" s="13">
        <v>100.6</v>
      </c>
      <c r="G32794" s="13">
        <v>44.2</v>
      </c>
      <c r="H32794" s="13">
        <v>100.5</v>
      </c>
      <c r="I32794" s="13">
        <v>4.7</v>
      </c>
    </row>
    <row r="32795" spans="1:9" x14ac:dyDescent="0.2">
      <c r="A32795" s="13">
        <v>1972</v>
      </c>
      <c r="B32795" s="13">
        <v>1119.5</v>
      </c>
      <c r="C32795" s="13">
        <v>731.3</v>
      </c>
      <c r="D32795" s="13">
        <v>95.1</v>
      </c>
      <c r="E32795" s="13">
        <v>22.7</v>
      </c>
      <c r="F32795" s="13">
        <v>117.2</v>
      </c>
      <c r="G32795" s="13">
        <v>48</v>
      </c>
      <c r="H32795" s="13">
        <v>107.9</v>
      </c>
      <c r="I32795" s="13">
        <v>6.6</v>
      </c>
    </row>
    <row r="32796" spans="1:9" x14ac:dyDescent="0.2">
      <c r="A32796" s="13">
        <v>1973</v>
      </c>
      <c r="B32796" s="13">
        <v>1253.2</v>
      </c>
      <c r="C32796" s="13">
        <v>812.7</v>
      </c>
      <c r="D32796" s="13">
        <v>112.5</v>
      </c>
      <c r="E32796" s="13">
        <v>23.1</v>
      </c>
      <c r="F32796" s="13">
        <v>133.4</v>
      </c>
      <c r="G32796" s="13">
        <v>55.7</v>
      </c>
      <c r="H32796" s="13">
        <v>117.2</v>
      </c>
      <c r="I32796" s="13">
        <v>5.2</v>
      </c>
    </row>
    <row r="32797" spans="1:9" x14ac:dyDescent="0.2">
      <c r="A32797" s="13">
        <v>1974</v>
      </c>
      <c r="B32797" s="13">
        <v>1346.4</v>
      </c>
      <c r="C32797" s="13">
        <v>887.7</v>
      </c>
      <c r="D32797" s="13">
        <v>112.2</v>
      </c>
      <c r="E32797" s="13">
        <v>23.2</v>
      </c>
      <c r="F32797" s="13">
        <v>125.7</v>
      </c>
      <c r="G32797" s="13">
        <v>71.7</v>
      </c>
      <c r="H32797" s="13">
        <v>124.9</v>
      </c>
      <c r="I32797" s="13">
        <v>3.3</v>
      </c>
    </row>
    <row r="32798" spans="1:9" x14ac:dyDescent="0.2">
      <c r="A32798" s="13">
        <v>1975</v>
      </c>
      <c r="B32798" s="13">
        <v>1446</v>
      </c>
      <c r="C32798" s="13">
        <v>947.2</v>
      </c>
      <c r="D32798" s="13">
        <v>118.2</v>
      </c>
      <c r="E32798" s="13">
        <v>22.3</v>
      </c>
      <c r="F32798" s="13">
        <v>138.9</v>
      </c>
      <c r="G32798" s="13">
        <v>83.7</v>
      </c>
      <c r="H32798" s="13">
        <v>135.30000000000001</v>
      </c>
      <c r="I32798" s="13">
        <v>4.5</v>
      </c>
    </row>
    <row r="32799" spans="1:9" x14ac:dyDescent="0.2">
      <c r="A32799" s="13">
        <v>1976</v>
      </c>
      <c r="B32799" s="13">
        <v>1609.4</v>
      </c>
      <c r="C32799" s="13">
        <v>1048.3</v>
      </c>
      <c r="D32799" s="13">
        <v>131</v>
      </c>
      <c r="E32799" s="13">
        <v>20.3</v>
      </c>
      <c r="F32799" s="13">
        <v>174.3</v>
      </c>
      <c r="G32799" s="13">
        <v>87.4</v>
      </c>
      <c r="H32799" s="13">
        <v>146.4</v>
      </c>
      <c r="I32799" s="13">
        <v>5.0999999999999996</v>
      </c>
    </row>
    <row r="32800" spans="1:9" x14ac:dyDescent="0.2">
      <c r="A32800" s="13">
        <v>1977</v>
      </c>
      <c r="B32800" s="13">
        <v>1792.8</v>
      </c>
      <c r="C32800" s="13">
        <v>1165.8</v>
      </c>
      <c r="D32800" s="13">
        <v>144.5</v>
      </c>
      <c r="E32800" s="13">
        <v>15.9</v>
      </c>
      <c r="F32800" s="13">
        <v>205.8</v>
      </c>
      <c r="G32800" s="13">
        <v>103.2</v>
      </c>
      <c r="H32800" s="13">
        <v>159.69999999999999</v>
      </c>
      <c r="I32800" s="13">
        <v>7.1</v>
      </c>
    </row>
    <row r="32801" spans="1:9" x14ac:dyDescent="0.2">
      <c r="A32801" s="13">
        <v>1978</v>
      </c>
      <c r="B32801" s="13">
        <v>2022.7</v>
      </c>
      <c r="C32801" s="13">
        <v>1316.8</v>
      </c>
      <c r="D32801" s="13">
        <v>166</v>
      </c>
      <c r="E32801" s="13">
        <v>16.5</v>
      </c>
      <c r="F32801" s="13">
        <v>238.6</v>
      </c>
      <c r="G32801" s="13">
        <v>114.8</v>
      </c>
      <c r="H32801" s="13">
        <v>170.9</v>
      </c>
      <c r="I32801" s="13">
        <v>8.9</v>
      </c>
    </row>
    <row r="32802" spans="1:9" x14ac:dyDescent="0.2">
      <c r="A32802" s="13">
        <v>1979</v>
      </c>
      <c r="B32802" s="13">
        <v>2240.3000000000002</v>
      </c>
      <c r="C32802" s="13">
        <v>1477.2</v>
      </c>
      <c r="D32802" s="13">
        <v>179.4</v>
      </c>
      <c r="E32802" s="13">
        <v>16.100000000000001</v>
      </c>
      <c r="F32802" s="13">
        <v>249</v>
      </c>
      <c r="G32802" s="13">
        <v>137</v>
      </c>
      <c r="H32802" s="13">
        <v>180.1</v>
      </c>
      <c r="I32802" s="13">
        <v>8.5</v>
      </c>
    </row>
    <row r="32803" spans="1:9" x14ac:dyDescent="0.2">
      <c r="A32803" s="13">
        <v>1980</v>
      </c>
      <c r="B32803" s="13">
        <v>2418.6</v>
      </c>
      <c r="C32803" s="13">
        <v>1622.2</v>
      </c>
      <c r="D32803" s="13">
        <v>171.6</v>
      </c>
      <c r="E32803" s="13">
        <v>19</v>
      </c>
      <c r="F32803" s="13">
        <v>223.6</v>
      </c>
      <c r="G32803" s="13">
        <v>182.2</v>
      </c>
      <c r="H32803" s="13">
        <v>200.3</v>
      </c>
      <c r="I32803" s="13">
        <v>9.8000000000000007</v>
      </c>
    </row>
    <row r="32804" spans="1:9" x14ac:dyDescent="0.2">
      <c r="A32804" s="13">
        <v>1981</v>
      </c>
      <c r="B32804" s="13">
        <v>2714.7</v>
      </c>
      <c r="C32804" s="13">
        <v>1792.5</v>
      </c>
      <c r="D32804" s="13">
        <v>179.7</v>
      </c>
      <c r="E32804" s="13">
        <v>23.8</v>
      </c>
      <c r="F32804" s="13">
        <v>247.5</v>
      </c>
      <c r="G32804" s="13">
        <v>234.8</v>
      </c>
      <c r="H32804" s="13">
        <v>235.6</v>
      </c>
      <c r="I32804" s="13">
        <v>11.5</v>
      </c>
    </row>
    <row r="32805" spans="1:9" x14ac:dyDescent="0.2">
      <c r="A32805" s="13">
        <v>1982</v>
      </c>
      <c r="B32805" s="13">
        <v>2834.5</v>
      </c>
      <c r="C32805" s="13">
        <v>1893</v>
      </c>
      <c r="D32805" s="13">
        <v>171.2</v>
      </c>
      <c r="E32805" s="13">
        <v>23.8</v>
      </c>
      <c r="F32805" s="13">
        <v>229.9</v>
      </c>
      <c r="G32805" s="13">
        <v>274.8</v>
      </c>
      <c r="H32805" s="13">
        <v>240.9</v>
      </c>
      <c r="I32805" s="13">
        <v>15</v>
      </c>
    </row>
    <row r="32806" spans="1:9" x14ac:dyDescent="0.2">
      <c r="A32806" s="13">
        <v>1983</v>
      </c>
      <c r="B32806" s="13">
        <v>3051.5</v>
      </c>
      <c r="C32806" s="13">
        <v>2012.5</v>
      </c>
      <c r="D32806" s="13">
        <v>186.3</v>
      </c>
      <c r="E32806" s="13">
        <v>24.4</v>
      </c>
      <c r="F32806" s="13">
        <v>279.8</v>
      </c>
      <c r="G32806" s="13">
        <v>286.8</v>
      </c>
      <c r="H32806" s="13">
        <v>263.3</v>
      </c>
      <c r="I32806" s="13">
        <v>21.3</v>
      </c>
    </row>
    <row r="32807" spans="1:9" x14ac:dyDescent="0.2">
      <c r="A32807" s="13">
        <v>1984</v>
      </c>
      <c r="B32807" s="13">
        <v>3433.9</v>
      </c>
      <c r="C32807" s="13">
        <v>2215.9</v>
      </c>
      <c r="D32807" s="13">
        <v>228.2</v>
      </c>
      <c r="E32807" s="13">
        <v>24.7</v>
      </c>
      <c r="F32807" s="13">
        <v>337.9</v>
      </c>
      <c r="G32807" s="13">
        <v>330.2</v>
      </c>
      <c r="H32807" s="13">
        <v>289.8</v>
      </c>
      <c r="I32807" s="13">
        <v>21.1</v>
      </c>
    </row>
    <row r="32808" spans="1:9" x14ac:dyDescent="0.2">
      <c r="A32808" s="13">
        <v>1985</v>
      </c>
      <c r="B32808" s="13">
        <v>3669.9</v>
      </c>
      <c r="C32808" s="13">
        <v>2387.3000000000002</v>
      </c>
      <c r="D32808" s="13">
        <v>241.1</v>
      </c>
      <c r="E32808" s="13">
        <v>26.2</v>
      </c>
      <c r="F32808" s="13">
        <v>354.5</v>
      </c>
      <c r="G32808" s="13">
        <v>338.2</v>
      </c>
      <c r="H32808" s="13">
        <v>308.10000000000002</v>
      </c>
      <c r="I32808" s="13">
        <v>21.4</v>
      </c>
    </row>
    <row r="32809" spans="1:9" x14ac:dyDescent="0.2">
      <c r="A32809" s="13">
        <v>1986</v>
      </c>
      <c r="B32809" s="13">
        <v>3831.2</v>
      </c>
      <c r="C32809" s="13">
        <v>2542.1</v>
      </c>
      <c r="D32809" s="13">
        <v>256.5</v>
      </c>
      <c r="E32809" s="13">
        <v>18.3</v>
      </c>
      <c r="F32809" s="13">
        <v>324.39999999999998</v>
      </c>
      <c r="G32809" s="13">
        <v>353.1</v>
      </c>
      <c r="H32809" s="13">
        <v>323.39999999999998</v>
      </c>
      <c r="I32809" s="13">
        <v>24.9</v>
      </c>
    </row>
    <row r="32810" spans="1:9" x14ac:dyDescent="0.2">
      <c r="A32810" s="13">
        <v>1987</v>
      </c>
      <c r="B32810" s="13">
        <v>4098.5</v>
      </c>
      <c r="C32810" s="13">
        <v>2722.4</v>
      </c>
      <c r="D32810" s="13">
        <v>286.5</v>
      </c>
      <c r="E32810" s="13">
        <v>16.600000000000001</v>
      </c>
      <c r="F32810" s="13">
        <v>366</v>
      </c>
      <c r="G32810" s="13">
        <v>353.7</v>
      </c>
      <c r="H32810" s="13">
        <v>347.5</v>
      </c>
      <c r="I32810" s="13">
        <v>30.3</v>
      </c>
    </row>
    <row r="32811" spans="1:9" x14ac:dyDescent="0.2">
      <c r="A32811" s="13">
        <v>1988</v>
      </c>
      <c r="B32811" s="13">
        <v>4471.6000000000004</v>
      </c>
      <c r="C32811" s="13">
        <v>2948</v>
      </c>
      <c r="D32811" s="13">
        <v>325.5</v>
      </c>
      <c r="E32811" s="13">
        <v>22.5</v>
      </c>
      <c r="F32811" s="13">
        <v>414.5</v>
      </c>
      <c r="G32811" s="13">
        <v>377.9</v>
      </c>
      <c r="H32811" s="13">
        <v>374.5</v>
      </c>
      <c r="I32811" s="13">
        <v>29.5</v>
      </c>
    </row>
    <row r="32812" spans="1:9" x14ac:dyDescent="0.2">
      <c r="A32812" s="13">
        <v>1989</v>
      </c>
      <c r="B32812" s="13">
        <v>4760.1000000000004</v>
      </c>
      <c r="C32812" s="13">
        <v>3139.6</v>
      </c>
      <c r="D32812" s="13">
        <v>341.1</v>
      </c>
      <c r="E32812" s="13">
        <v>21.5</v>
      </c>
      <c r="F32812" s="13">
        <v>414.3</v>
      </c>
      <c r="G32812" s="13">
        <v>426.6</v>
      </c>
      <c r="H32812" s="13">
        <v>398.9</v>
      </c>
      <c r="I32812" s="13">
        <v>27.4</v>
      </c>
    </row>
    <row r="32813" spans="1:9" x14ac:dyDescent="0.2">
      <c r="A32813" s="13">
        <v>1990</v>
      </c>
      <c r="B32813" s="13">
        <v>5013.8</v>
      </c>
      <c r="C32813" s="13">
        <v>3340.4</v>
      </c>
      <c r="D32813" s="13">
        <v>353.2</v>
      </c>
      <c r="E32813" s="13">
        <v>28.2</v>
      </c>
      <c r="F32813" s="13">
        <v>417.7</v>
      </c>
      <c r="G32813" s="13">
        <v>433.4</v>
      </c>
      <c r="H32813" s="13">
        <v>425</v>
      </c>
      <c r="I32813" s="13">
        <v>27</v>
      </c>
    </row>
    <row r="32814" spans="1:9" x14ac:dyDescent="0.2">
      <c r="A32814" s="13">
        <v>1991</v>
      </c>
      <c r="B32814" s="13">
        <v>5164.3999999999996</v>
      </c>
      <c r="C32814" s="13">
        <v>3450.5</v>
      </c>
      <c r="D32814" s="13">
        <v>354.2</v>
      </c>
      <c r="E32814" s="13">
        <v>38.6</v>
      </c>
      <c r="F32814" s="13">
        <v>452.6</v>
      </c>
      <c r="G32814" s="13">
        <v>391.8</v>
      </c>
      <c r="H32814" s="13">
        <v>457.1</v>
      </c>
      <c r="I32814" s="13">
        <v>27.5</v>
      </c>
    </row>
    <row r="32815" spans="1:9" x14ac:dyDescent="0.2">
      <c r="A32815" s="13">
        <v>1992</v>
      </c>
      <c r="B32815" s="13">
        <v>5475.2</v>
      </c>
      <c r="C32815" s="13">
        <v>3668.2</v>
      </c>
      <c r="D32815" s="13">
        <v>400.2</v>
      </c>
      <c r="E32815" s="13">
        <v>60.6</v>
      </c>
      <c r="F32815" s="13">
        <v>477.2</v>
      </c>
      <c r="G32815" s="13">
        <v>365.6</v>
      </c>
      <c r="H32815" s="13">
        <v>483.4</v>
      </c>
      <c r="I32815" s="13">
        <v>30.1</v>
      </c>
    </row>
    <row r="32816" spans="1:9" x14ac:dyDescent="0.2">
      <c r="A32816" s="13">
        <v>1993</v>
      </c>
      <c r="B32816" s="13">
        <v>5730.3</v>
      </c>
      <c r="C32816" s="13">
        <v>3817.3</v>
      </c>
      <c r="D32816" s="13">
        <v>428</v>
      </c>
      <c r="E32816" s="13">
        <v>90.1</v>
      </c>
      <c r="F32816" s="13">
        <v>524.6</v>
      </c>
      <c r="G32816" s="13">
        <v>353.1</v>
      </c>
      <c r="H32816" s="13">
        <v>503.1</v>
      </c>
      <c r="I32816" s="13">
        <v>36.700000000000003</v>
      </c>
    </row>
    <row r="32817" spans="1:9" x14ac:dyDescent="0.2">
      <c r="A32817" s="13">
        <v>1994</v>
      </c>
      <c r="B32817" s="13">
        <v>6114.6</v>
      </c>
      <c r="C32817" s="13">
        <v>4006.2</v>
      </c>
      <c r="D32817" s="13">
        <v>456.6</v>
      </c>
      <c r="E32817" s="13">
        <v>113.7</v>
      </c>
      <c r="F32817" s="13">
        <v>624.79999999999995</v>
      </c>
      <c r="G32817" s="13">
        <v>347.3</v>
      </c>
      <c r="H32817" s="13">
        <v>545.20000000000005</v>
      </c>
      <c r="I32817" s="13">
        <v>32.5</v>
      </c>
    </row>
    <row r="32818" spans="1:9" x14ac:dyDescent="0.2">
      <c r="A32818" s="13">
        <v>1995</v>
      </c>
      <c r="B32818" s="13">
        <v>6452.3</v>
      </c>
      <c r="C32818" s="13">
        <v>4198.1000000000004</v>
      </c>
      <c r="D32818" s="13">
        <v>481.2</v>
      </c>
      <c r="E32818" s="13">
        <v>124.9</v>
      </c>
      <c r="F32818" s="13">
        <v>706.2</v>
      </c>
      <c r="G32818" s="13">
        <v>357.4</v>
      </c>
      <c r="H32818" s="13">
        <v>557.9</v>
      </c>
      <c r="I32818" s="13">
        <v>34.799999999999997</v>
      </c>
    </row>
    <row r="32819" spans="1:9" x14ac:dyDescent="0.2">
      <c r="A32819" s="13">
        <v>1996</v>
      </c>
      <c r="B32819" s="13">
        <v>6870.6</v>
      </c>
      <c r="C32819" s="13">
        <v>4416.8999999999996</v>
      </c>
      <c r="D32819" s="13">
        <v>543.79999999999995</v>
      </c>
      <c r="E32819" s="13">
        <v>142.5</v>
      </c>
      <c r="F32819" s="13">
        <v>789.5</v>
      </c>
      <c r="G32819" s="13">
        <v>361.9</v>
      </c>
      <c r="H32819" s="13">
        <v>580.79999999999995</v>
      </c>
      <c r="I32819" s="13">
        <v>35.200000000000003</v>
      </c>
    </row>
    <row r="32820" spans="1:9" x14ac:dyDescent="0.2">
      <c r="A32820" s="13">
        <v>1997</v>
      </c>
      <c r="B32820" s="13">
        <v>7349.9</v>
      </c>
      <c r="C32820" s="13">
        <v>4708.8</v>
      </c>
      <c r="D32820" s="13">
        <v>584</v>
      </c>
      <c r="E32820" s="13">
        <v>147.1</v>
      </c>
      <c r="F32820" s="13">
        <v>869.7</v>
      </c>
      <c r="G32820" s="13">
        <v>394.4</v>
      </c>
      <c r="H32820" s="13">
        <v>611.6</v>
      </c>
      <c r="I32820" s="13">
        <v>33.799999999999997</v>
      </c>
    </row>
    <row r="32821" spans="1:9" x14ac:dyDescent="0.2">
      <c r="A32821" s="13">
        <v>1998</v>
      </c>
      <c r="B32821" s="13">
        <v>7825.7</v>
      </c>
      <c r="C32821" s="13">
        <v>5071.1000000000004</v>
      </c>
      <c r="D32821" s="13">
        <v>640.20000000000005</v>
      </c>
      <c r="E32821" s="13">
        <v>165.2</v>
      </c>
      <c r="F32821" s="13">
        <v>808.5</v>
      </c>
      <c r="G32821" s="13">
        <v>456.7</v>
      </c>
      <c r="H32821" s="13">
        <v>639.5</v>
      </c>
      <c r="I32821" s="13">
        <v>36.4</v>
      </c>
    </row>
    <row r="32822" spans="1:9" x14ac:dyDescent="0.2">
      <c r="A32822" s="13">
        <v>1999</v>
      </c>
      <c r="B32822" s="13">
        <v>8290.4</v>
      </c>
      <c r="C32822" s="13">
        <v>5402.8</v>
      </c>
      <c r="D32822" s="13">
        <v>696.4</v>
      </c>
      <c r="E32822" s="13">
        <v>178.5</v>
      </c>
      <c r="F32822" s="13">
        <v>834.9</v>
      </c>
      <c r="G32822" s="13">
        <v>464.8</v>
      </c>
      <c r="H32822" s="13">
        <v>673.6</v>
      </c>
      <c r="I32822" s="13">
        <v>45.2</v>
      </c>
    </row>
    <row r="32823" spans="1:9" x14ac:dyDescent="0.2">
      <c r="A32823" s="13">
        <v>2000</v>
      </c>
      <c r="B32823" s="13">
        <v>8872.6</v>
      </c>
      <c r="C32823" s="13">
        <v>5848.1</v>
      </c>
      <c r="D32823" s="13">
        <v>753.9</v>
      </c>
      <c r="E32823" s="13">
        <v>183.5</v>
      </c>
      <c r="F32823" s="13">
        <v>786.6</v>
      </c>
      <c r="G32823" s="13">
        <v>541.1</v>
      </c>
      <c r="H32823" s="13">
        <v>708.6</v>
      </c>
      <c r="I32823" s="13">
        <v>45.8</v>
      </c>
    </row>
    <row r="32824" spans="1:9" x14ac:dyDescent="0.2">
      <c r="A32824" s="13">
        <v>2001</v>
      </c>
      <c r="B32824" s="13">
        <v>9144.2000000000007</v>
      </c>
      <c r="C32824" s="13">
        <v>6039.1</v>
      </c>
      <c r="D32824" s="13">
        <v>831</v>
      </c>
      <c r="E32824" s="13">
        <v>202.4</v>
      </c>
      <c r="F32824" s="13">
        <v>758.7</v>
      </c>
      <c r="G32824" s="13">
        <v>539.1</v>
      </c>
      <c r="H32824" s="13">
        <v>727.7</v>
      </c>
      <c r="I32824" s="13">
        <v>58.7</v>
      </c>
    </row>
    <row r="32825" spans="1:9" x14ac:dyDescent="0.2">
      <c r="A32825" s="13">
        <v>2002</v>
      </c>
      <c r="B32825" s="13">
        <v>9396.4</v>
      </c>
      <c r="C32825" s="13">
        <v>6135.6</v>
      </c>
      <c r="D32825" s="13">
        <v>869.8</v>
      </c>
      <c r="E32825" s="13">
        <v>211.1</v>
      </c>
      <c r="F32825" s="13">
        <v>911.7</v>
      </c>
      <c r="G32825" s="13">
        <v>461.4</v>
      </c>
      <c r="H32825" s="13">
        <v>760</v>
      </c>
      <c r="I32825" s="13">
        <v>41.4</v>
      </c>
    </row>
    <row r="32826" spans="1:9" x14ac:dyDescent="0.2">
      <c r="A32826" s="13">
        <v>2003</v>
      </c>
      <c r="B32826" s="13">
        <v>9811.2000000000007</v>
      </c>
      <c r="C32826" s="13">
        <v>6354.1</v>
      </c>
      <c r="D32826" s="13">
        <v>896.9</v>
      </c>
      <c r="E32826" s="13">
        <v>231.5</v>
      </c>
      <c r="F32826" s="13">
        <v>1056.3</v>
      </c>
      <c r="G32826" s="13">
        <v>434.6</v>
      </c>
      <c r="H32826" s="13">
        <v>805.6</v>
      </c>
      <c r="I32826" s="13">
        <v>49.1</v>
      </c>
    </row>
    <row r="32827" spans="1:9" x14ac:dyDescent="0.2">
      <c r="A32827" s="13">
        <v>2004</v>
      </c>
      <c r="B32827" s="13">
        <v>10492.2</v>
      </c>
      <c r="C32827" s="13">
        <v>6720.1</v>
      </c>
      <c r="D32827" s="13">
        <v>962</v>
      </c>
      <c r="E32827" s="13">
        <v>248.9</v>
      </c>
      <c r="F32827" s="13">
        <v>1289.3</v>
      </c>
      <c r="G32827" s="13">
        <v>368.1</v>
      </c>
      <c r="H32827" s="13">
        <v>868.1</v>
      </c>
      <c r="I32827" s="13">
        <v>46.4</v>
      </c>
    </row>
    <row r="32828" spans="1:9" x14ac:dyDescent="0.2">
      <c r="A32828" s="13">
        <v>2005</v>
      </c>
      <c r="B32828" s="13">
        <v>11198.7</v>
      </c>
      <c r="C32828" s="13">
        <v>7066.6</v>
      </c>
      <c r="D32828" s="13">
        <v>978</v>
      </c>
      <c r="E32828" s="13">
        <v>232</v>
      </c>
      <c r="F32828" s="13">
        <v>1488.6</v>
      </c>
      <c r="G32828" s="13">
        <v>462.3</v>
      </c>
      <c r="H32828" s="13">
        <v>942.4</v>
      </c>
      <c r="I32828" s="13">
        <v>60.9</v>
      </c>
    </row>
    <row r="32829" spans="1:9" x14ac:dyDescent="0.2">
      <c r="A32829" s="13">
        <v>2006</v>
      </c>
      <c r="B32829" s="13">
        <v>11948.8</v>
      </c>
      <c r="C32829" s="13">
        <v>7479.9</v>
      </c>
      <c r="D32829" s="13">
        <v>1049.5999999999999</v>
      </c>
      <c r="E32829" s="13">
        <v>202.3</v>
      </c>
      <c r="F32829" s="13">
        <v>1646.3</v>
      </c>
      <c r="G32829" s="13">
        <v>550.6</v>
      </c>
      <c r="H32829" s="13">
        <v>997</v>
      </c>
      <c r="I32829" s="13">
        <v>51.5</v>
      </c>
    </row>
    <row r="32830" spans="1:9" x14ac:dyDescent="0.2">
      <c r="A32830" s="13">
        <v>2007</v>
      </c>
      <c r="B32830" s="13">
        <v>12290.4</v>
      </c>
      <c r="C32830" s="13">
        <v>7878.9</v>
      </c>
      <c r="D32830" s="13">
        <v>994</v>
      </c>
      <c r="E32830" s="13">
        <v>184.4</v>
      </c>
      <c r="F32830" s="13">
        <v>1533.2</v>
      </c>
      <c r="G32830" s="13">
        <v>633.6</v>
      </c>
      <c r="H32830" s="13">
        <v>1036.8</v>
      </c>
      <c r="I32830" s="13">
        <v>54.6</v>
      </c>
    </row>
    <row r="32831" spans="1:9" x14ac:dyDescent="0.2">
      <c r="A32831" s="13">
        <v>2008</v>
      </c>
      <c r="B32831" s="13">
        <v>12325.8</v>
      </c>
      <c r="C32831" s="13">
        <v>8057</v>
      </c>
      <c r="D32831" s="13">
        <v>960.9</v>
      </c>
      <c r="E32831" s="13">
        <v>256.7</v>
      </c>
      <c r="F32831" s="13">
        <v>1285.8</v>
      </c>
      <c r="G32831" s="13">
        <v>672.4</v>
      </c>
      <c r="H32831" s="13">
        <v>1049.7</v>
      </c>
      <c r="I32831" s="13">
        <v>52.6</v>
      </c>
    </row>
    <row r="32832" spans="1:9" x14ac:dyDescent="0.2">
      <c r="A32832" s="13">
        <v>2009</v>
      </c>
      <c r="B32832" s="13">
        <v>12027.2</v>
      </c>
      <c r="C32832" s="13">
        <v>7758.5</v>
      </c>
      <c r="D32832" s="13">
        <v>938.5</v>
      </c>
      <c r="E32832" s="13">
        <v>327.3</v>
      </c>
      <c r="F32832" s="13">
        <v>1386.8</v>
      </c>
      <c r="G32832" s="13">
        <v>539.29999999999995</v>
      </c>
      <c r="H32832" s="13">
        <v>1026.8</v>
      </c>
      <c r="I32832" s="13">
        <v>58.3</v>
      </c>
    </row>
    <row r="32833" spans="1:9" x14ac:dyDescent="0.2">
      <c r="A32833" s="13">
        <v>2010</v>
      </c>
      <c r="B32833" s="13">
        <v>12735.8</v>
      </c>
      <c r="C32833" s="13">
        <v>7924.9</v>
      </c>
      <c r="D32833" s="13">
        <v>1108.7</v>
      </c>
      <c r="E32833" s="13">
        <v>394.2</v>
      </c>
      <c r="F32833" s="13">
        <v>1728.7</v>
      </c>
      <c r="G32833" s="13">
        <v>465.2</v>
      </c>
      <c r="H32833" s="13">
        <v>1063.0999999999999</v>
      </c>
      <c r="I32833" s="13">
        <v>55.8</v>
      </c>
    </row>
    <row r="32834" spans="1:9" x14ac:dyDescent="0.2">
      <c r="A32834" s="13">
        <v>2011</v>
      </c>
      <c r="B32834" s="13">
        <v>13357.7</v>
      </c>
      <c r="C32834" s="13">
        <v>8225.9</v>
      </c>
      <c r="D32834" s="13">
        <v>1229.3</v>
      </c>
      <c r="E32834" s="13">
        <v>478.6</v>
      </c>
      <c r="F32834" s="13">
        <v>1809.8</v>
      </c>
      <c r="G32834" s="13">
        <v>461.7</v>
      </c>
      <c r="H32834" s="13">
        <v>1103.7</v>
      </c>
      <c r="I32834" s="13">
        <v>60</v>
      </c>
    </row>
    <row r="32835" spans="1:9" x14ac:dyDescent="0.2">
      <c r="A32835" s="13">
        <v>2012</v>
      </c>
      <c r="B32835" s="13">
        <v>14094.7</v>
      </c>
      <c r="C32835" s="13">
        <v>8566.7000000000007</v>
      </c>
      <c r="D32835" s="13">
        <v>1347.3</v>
      </c>
      <c r="E32835" s="13">
        <v>518</v>
      </c>
      <c r="F32835" s="13">
        <v>1997.4</v>
      </c>
      <c r="G32835" s="13">
        <v>503.7</v>
      </c>
      <c r="H32835" s="13">
        <v>1136.0999999999999</v>
      </c>
      <c r="I32835" s="13">
        <v>58</v>
      </c>
    </row>
    <row r="32836" spans="1:9" x14ac:dyDescent="0.2">
      <c r="A32836" s="13">
        <v>2013</v>
      </c>
      <c r="B32836" s="13">
        <v>14494.7</v>
      </c>
      <c r="C32836" s="13">
        <v>8834.2000000000007</v>
      </c>
      <c r="D32836" s="13">
        <v>1403.6</v>
      </c>
      <c r="E32836" s="13">
        <v>557</v>
      </c>
      <c r="F32836" s="13">
        <v>2010.7</v>
      </c>
      <c r="G32836" s="13">
        <v>465.9</v>
      </c>
      <c r="H32836" s="13">
        <v>1188.7</v>
      </c>
      <c r="I32836" s="13">
        <v>59.7</v>
      </c>
    </row>
    <row r="32837" spans="1:9" x14ac:dyDescent="0.2">
      <c r="A32837" s="13">
        <v>2014</v>
      </c>
      <c r="B32837" s="13">
        <v>15245.5</v>
      </c>
      <c r="C32837" s="13">
        <v>9248.1</v>
      </c>
      <c r="D32837" s="13">
        <v>1447.6</v>
      </c>
      <c r="E32837" s="13">
        <v>608.4</v>
      </c>
      <c r="F32837" s="13">
        <v>2118.8000000000002</v>
      </c>
      <c r="G32837" s="13">
        <v>517.9</v>
      </c>
      <c r="H32837" s="13">
        <v>1240.9000000000001</v>
      </c>
      <c r="I32837" s="13">
        <v>58.1</v>
      </c>
    </row>
    <row r="32838" spans="1:9" x14ac:dyDescent="0.2">
      <c r="A32838" s="13">
        <v>2015</v>
      </c>
      <c r="B32838" s="13">
        <v>15783</v>
      </c>
      <c r="C32838" s="13">
        <v>9696.7999999999993</v>
      </c>
      <c r="D32838" s="13">
        <v>1421.9</v>
      </c>
      <c r="E32838" s="13">
        <v>651.79999999999995</v>
      </c>
      <c r="F32838" s="13">
        <v>2057.3000000000002</v>
      </c>
      <c r="G32838" s="13">
        <v>591.79999999999995</v>
      </c>
      <c r="H32838" s="13">
        <v>1269.9000000000001</v>
      </c>
      <c r="I32838" s="13">
        <v>57.3</v>
      </c>
    </row>
    <row r="32839" spans="1:9" x14ac:dyDescent="0.2">
      <c r="A32839" s="13">
        <v>2016</v>
      </c>
      <c r="B32839" s="13">
        <v>16058.9</v>
      </c>
      <c r="C32839" s="13">
        <v>9956.2000000000007</v>
      </c>
      <c r="D32839" s="13">
        <v>1419.3</v>
      </c>
      <c r="E32839" s="13">
        <v>694.8</v>
      </c>
      <c r="F32839" s="13">
        <v>2035</v>
      </c>
      <c r="G32839" s="13">
        <v>546</v>
      </c>
      <c r="H32839" s="13">
        <v>1303.7</v>
      </c>
      <c r="I32839" s="13">
        <v>61.8</v>
      </c>
    </row>
    <row r="32840" spans="1:9" x14ac:dyDescent="0.2">
      <c r="A32840" s="13">
        <v>2017</v>
      </c>
      <c r="B32840" s="13">
        <v>16756.099999999999</v>
      </c>
      <c r="C32840" s="13">
        <v>10407.200000000001</v>
      </c>
      <c r="D32840" s="13">
        <v>1500.9</v>
      </c>
      <c r="E32840" s="13">
        <v>730.2</v>
      </c>
      <c r="F32840" s="13">
        <v>2099.3000000000002</v>
      </c>
      <c r="G32840" s="13">
        <v>576.4</v>
      </c>
      <c r="H32840" s="13">
        <v>1347.2</v>
      </c>
      <c r="I32840" s="13">
        <v>61.3</v>
      </c>
    </row>
    <row r="49153" spans="1:9" x14ac:dyDescent="0.2">
      <c r="A49153" s="13" t="s">
        <v>0</v>
      </c>
      <c r="B49153" s="13" t="s">
        <v>1</v>
      </c>
      <c r="C49153" s="13" t="s">
        <v>2</v>
      </c>
      <c r="D49153" s="13" t="s">
        <v>3</v>
      </c>
      <c r="E49153" s="13" t="s">
        <v>4</v>
      </c>
      <c r="F49153" s="13" t="s">
        <v>5</v>
      </c>
      <c r="G49153" s="13" t="s">
        <v>6</v>
      </c>
      <c r="H49153" s="13" t="s">
        <v>7</v>
      </c>
      <c r="I49153" s="13" t="s">
        <v>8</v>
      </c>
    </row>
    <row r="49154" spans="1:9" x14ac:dyDescent="0.2">
      <c r="A49154" s="13">
        <v>1947</v>
      </c>
      <c r="B49154" s="13">
        <v>218.7</v>
      </c>
      <c r="C49154" s="13">
        <v>132.4</v>
      </c>
      <c r="D49154" s="13">
        <v>34.6</v>
      </c>
      <c r="E49154" s="13">
        <v>6.9</v>
      </c>
      <c r="F49154" s="13">
        <v>24.2</v>
      </c>
      <c r="G49154" s="13">
        <v>2.2999999999999998</v>
      </c>
      <c r="H49154" s="13">
        <v>18.100000000000001</v>
      </c>
      <c r="I49154" s="13">
        <v>0.4</v>
      </c>
    </row>
    <row r="49155" spans="1:9" x14ac:dyDescent="0.2">
      <c r="A49155" s="13">
        <v>1948</v>
      </c>
      <c r="B49155" s="13">
        <v>244.8</v>
      </c>
      <c r="C49155" s="13">
        <v>144.30000000000001</v>
      </c>
      <c r="D49155" s="13">
        <v>39.299999999999997</v>
      </c>
      <c r="E49155" s="13">
        <v>7.5</v>
      </c>
      <c r="F49155" s="13">
        <v>31.4</v>
      </c>
      <c r="G49155" s="13">
        <v>2.5</v>
      </c>
      <c r="H49155" s="13">
        <v>19.7</v>
      </c>
      <c r="I49155" s="13">
        <v>0.5</v>
      </c>
    </row>
    <row r="49156" spans="1:9" x14ac:dyDescent="0.2">
      <c r="A49156" s="13">
        <v>1949</v>
      </c>
      <c r="B49156" s="13">
        <v>239.7</v>
      </c>
      <c r="C49156" s="13">
        <v>144.30000000000001</v>
      </c>
      <c r="D49156" s="13">
        <v>34.700000000000003</v>
      </c>
      <c r="E49156" s="13">
        <v>7.8</v>
      </c>
      <c r="F49156" s="13">
        <v>29.1</v>
      </c>
      <c r="G49156" s="13">
        <v>2.8</v>
      </c>
      <c r="H49156" s="13">
        <v>20.9</v>
      </c>
      <c r="I49156" s="13">
        <v>0.5</v>
      </c>
    </row>
    <row r="49157" spans="1:9" x14ac:dyDescent="0.2">
      <c r="A49157" s="13">
        <v>1950</v>
      </c>
      <c r="B49157" s="13">
        <v>266.60000000000002</v>
      </c>
      <c r="C49157" s="13">
        <v>158.30000000000001</v>
      </c>
      <c r="D49157" s="13">
        <v>37.5</v>
      </c>
      <c r="E49157" s="13">
        <v>8.8000000000000007</v>
      </c>
      <c r="F49157" s="13">
        <v>36.1</v>
      </c>
      <c r="G49157" s="13">
        <v>3.1</v>
      </c>
      <c r="H49157" s="13">
        <v>23</v>
      </c>
      <c r="I49157" s="13">
        <v>0.8</v>
      </c>
    </row>
    <row r="49158" spans="1:9" x14ac:dyDescent="0.2">
      <c r="A49158" s="13">
        <v>1951</v>
      </c>
      <c r="B49158" s="13">
        <v>307.60000000000002</v>
      </c>
      <c r="C49158" s="13">
        <v>185.7</v>
      </c>
      <c r="D49158" s="13">
        <v>42.6</v>
      </c>
      <c r="E49158" s="13">
        <v>9.6999999999999993</v>
      </c>
      <c r="F49158" s="13">
        <v>41.2</v>
      </c>
      <c r="G49158" s="13">
        <v>3.6</v>
      </c>
      <c r="H49158" s="13">
        <v>24.7</v>
      </c>
      <c r="I49158" s="13">
        <v>1</v>
      </c>
    </row>
    <row r="49159" spans="1:9" x14ac:dyDescent="0.2">
      <c r="A49159" s="13">
        <v>1952</v>
      </c>
      <c r="B49159" s="13">
        <v>326.10000000000002</v>
      </c>
      <c r="C49159" s="13">
        <v>201.1</v>
      </c>
      <c r="D49159" s="13">
        <v>43</v>
      </c>
      <c r="E49159" s="13">
        <v>10.8</v>
      </c>
      <c r="F49159" s="13">
        <v>39.700000000000003</v>
      </c>
      <c r="G49159" s="13">
        <v>4</v>
      </c>
      <c r="H49159" s="13">
        <v>27.1</v>
      </c>
      <c r="I49159" s="13">
        <v>0.8</v>
      </c>
    </row>
    <row r="49160" spans="1:9" x14ac:dyDescent="0.2">
      <c r="A49160" s="13">
        <v>1953</v>
      </c>
      <c r="B49160" s="13">
        <v>343.8</v>
      </c>
      <c r="C49160" s="13">
        <v>215.2</v>
      </c>
      <c r="D49160" s="13">
        <v>42</v>
      </c>
      <c r="E49160" s="13">
        <v>12</v>
      </c>
      <c r="F49160" s="13">
        <v>40.299999999999997</v>
      </c>
      <c r="G49160" s="13">
        <v>4.5</v>
      </c>
      <c r="H49160" s="13">
        <v>29.1</v>
      </c>
      <c r="I49160" s="13">
        <v>0.5</v>
      </c>
    </row>
    <row r="49161" spans="1:9" x14ac:dyDescent="0.2">
      <c r="A49161" s="13">
        <v>1954</v>
      </c>
      <c r="B49161" s="13">
        <v>343.8</v>
      </c>
      <c r="C49161" s="13">
        <v>214.1</v>
      </c>
      <c r="D49161" s="13">
        <v>42.3</v>
      </c>
      <c r="E49161" s="13">
        <v>13.1</v>
      </c>
      <c r="F49161" s="13">
        <v>39.5</v>
      </c>
      <c r="G49161" s="13">
        <v>5.4</v>
      </c>
      <c r="H49161" s="13">
        <v>28.9</v>
      </c>
      <c r="I49161" s="13">
        <v>0.3</v>
      </c>
    </row>
    <row r="49162" spans="1:9" x14ac:dyDescent="0.2">
      <c r="A49162" s="13">
        <v>1955</v>
      </c>
      <c r="B49162" s="13">
        <v>376.9</v>
      </c>
      <c r="C49162" s="13">
        <v>230.6</v>
      </c>
      <c r="D49162" s="13">
        <v>44.3</v>
      </c>
      <c r="E49162" s="13">
        <v>13.4</v>
      </c>
      <c r="F49162" s="13">
        <v>50.2</v>
      </c>
      <c r="G49162" s="13">
        <v>5.9</v>
      </c>
      <c r="H49162" s="13">
        <v>31.5</v>
      </c>
      <c r="I49162" s="13">
        <v>0.2</v>
      </c>
    </row>
    <row r="49163" spans="1:9" x14ac:dyDescent="0.2">
      <c r="A49163" s="13">
        <v>1956</v>
      </c>
      <c r="B49163" s="13">
        <v>400.1</v>
      </c>
      <c r="C49163" s="13">
        <v>249.3</v>
      </c>
      <c r="D49163" s="13">
        <v>45.8</v>
      </c>
      <c r="E49163" s="13">
        <v>13.7</v>
      </c>
      <c r="F49163" s="13">
        <v>49.6</v>
      </c>
      <c r="G49163" s="13">
        <v>6.5</v>
      </c>
      <c r="H49163" s="13">
        <v>34.200000000000003</v>
      </c>
      <c r="I49163" s="13">
        <v>0.7</v>
      </c>
    </row>
    <row r="49164" spans="1:9" x14ac:dyDescent="0.2">
      <c r="A49164" s="13">
        <v>1957</v>
      </c>
      <c r="B49164" s="13">
        <v>418.5</v>
      </c>
      <c r="C49164" s="13">
        <v>262.60000000000002</v>
      </c>
      <c r="D49164" s="13">
        <v>47.8</v>
      </c>
      <c r="E49164" s="13">
        <v>14.1</v>
      </c>
      <c r="F49164" s="13">
        <v>49.1</v>
      </c>
      <c r="G49164" s="13">
        <v>7.7</v>
      </c>
      <c r="H49164" s="13">
        <v>36.6</v>
      </c>
      <c r="I49164" s="13">
        <v>1.1000000000000001</v>
      </c>
    </row>
    <row r="49165" spans="1:9" x14ac:dyDescent="0.2">
      <c r="A49165" s="13">
        <v>1958</v>
      </c>
      <c r="B49165" s="13">
        <v>420.8</v>
      </c>
      <c r="C49165" s="13">
        <v>264.7</v>
      </c>
      <c r="D49165" s="13">
        <v>50.2</v>
      </c>
      <c r="E49165" s="13">
        <v>14.8</v>
      </c>
      <c r="F49165" s="13">
        <v>43.9</v>
      </c>
      <c r="G49165" s="13">
        <v>9.1999999999999993</v>
      </c>
      <c r="H49165" s="13">
        <v>37.700000000000003</v>
      </c>
      <c r="I49165" s="13">
        <v>1.4</v>
      </c>
    </row>
    <row r="49166" spans="1:9" x14ac:dyDescent="0.2">
      <c r="A49166" s="13">
        <v>1959</v>
      </c>
      <c r="B49166" s="13">
        <v>458.8</v>
      </c>
      <c r="C49166" s="13">
        <v>285.8</v>
      </c>
      <c r="D49166" s="13">
        <v>50.3</v>
      </c>
      <c r="E49166" s="13">
        <v>15.6</v>
      </c>
      <c r="F49166" s="13">
        <v>55.5</v>
      </c>
      <c r="G49166" s="13">
        <v>9.3000000000000007</v>
      </c>
      <c r="H49166" s="13">
        <v>41.1</v>
      </c>
      <c r="I49166" s="13">
        <v>1.1000000000000001</v>
      </c>
    </row>
    <row r="49167" spans="1:9" x14ac:dyDescent="0.2">
      <c r="A49167" s="13">
        <v>1960</v>
      </c>
      <c r="B49167" s="13">
        <v>478.9</v>
      </c>
      <c r="C49167" s="13">
        <v>301.3</v>
      </c>
      <c r="D49167" s="13">
        <v>50.6</v>
      </c>
      <c r="E49167" s="13">
        <v>16.5</v>
      </c>
      <c r="F49167" s="13">
        <v>54.7</v>
      </c>
      <c r="G49167" s="13">
        <v>10.3</v>
      </c>
      <c r="H49167" s="13">
        <v>44.5</v>
      </c>
      <c r="I49167" s="13">
        <v>1.1000000000000001</v>
      </c>
    </row>
    <row r="49168" spans="1:9" x14ac:dyDescent="0.2">
      <c r="A49168" s="13">
        <v>1961</v>
      </c>
      <c r="B49168" s="13">
        <v>496</v>
      </c>
      <c r="C49168" s="13">
        <v>310.39999999999998</v>
      </c>
      <c r="D49168" s="13">
        <v>53.2</v>
      </c>
      <c r="E49168" s="13">
        <v>17.2</v>
      </c>
      <c r="F49168" s="13">
        <v>55.9</v>
      </c>
      <c r="G49168" s="13">
        <v>12.1</v>
      </c>
      <c r="H49168" s="13">
        <v>47</v>
      </c>
      <c r="I49168" s="13">
        <v>2</v>
      </c>
    </row>
    <row r="49169" spans="1:9" x14ac:dyDescent="0.2">
      <c r="A49169" s="13">
        <v>1962</v>
      </c>
      <c r="B49169" s="13">
        <v>533.9</v>
      </c>
      <c r="C49169" s="13">
        <v>332.2</v>
      </c>
      <c r="D49169" s="13">
        <v>55.2</v>
      </c>
      <c r="E49169" s="13">
        <v>18</v>
      </c>
      <c r="F49169" s="13">
        <v>64</v>
      </c>
      <c r="G49169" s="13">
        <v>13.8</v>
      </c>
      <c r="H49169" s="13">
        <v>50.4</v>
      </c>
      <c r="I49169" s="13">
        <v>2.2999999999999998</v>
      </c>
    </row>
    <row r="49170" spans="1:9" x14ac:dyDescent="0.2">
      <c r="A49170" s="13">
        <v>1963</v>
      </c>
      <c r="B49170" s="13">
        <v>565.4</v>
      </c>
      <c r="C49170" s="13">
        <v>350.4</v>
      </c>
      <c r="D49170" s="13">
        <v>56.4</v>
      </c>
      <c r="E49170" s="13">
        <v>18.7</v>
      </c>
      <c r="F49170" s="13">
        <v>70.5</v>
      </c>
      <c r="G49170" s="13">
        <v>14.8</v>
      </c>
      <c r="H49170" s="13">
        <v>53.4</v>
      </c>
      <c r="I49170" s="13">
        <v>2.2000000000000002</v>
      </c>
    </row>
    <row r="49171" spans="1:9" x14ac:dyDescent="0.2">
      <c r="A49171" s="13">
        <v>1964</v>
      </c>
      <c r="B49171" s="13">
        <v>607</v>
      </c>
      <c r="C49171" s="13">
        <v>376</v>
      </c>
      <c r="D49171" s="13">
        <v>59.1</v>
      </c>
      <c r="E49171" s="13">
        <v>18.8</v>
      </c>
      <c r="F49171" s="13">
        <v>77.7</v>
      </c>
      <c r="G49171" s="13">
        <v>17</v>
      </c>
      <c r="H49171" s="13">
        <v>57.3</v>
      </c>
      <c r="I49171" s="13">
        <v>2.7</v>
      </c>
    </row>
    <row r="49172" spans="1:9" x14ac:dyDescent="0.2">
      <c r="A49172" s="13">
        <v>1965</v>
      </c>
      <c r="B49172" s="13">
        <v>658.8</v>
      </c>
      <c r="C49172" s="13">
        <v>405.4</v>
      </c>
      <c r="D49172" s="13">
        <v>63.7</v>
      </c>
      <c r="E49172" s="13">
        <v>19.3</v>
      </c>
      <c r="F49172" s="13">
        <v>89.3</v>
      </c>
      <c r="G49172" s="13">
        <v>19.100000000000001</v>
      </c>
      <c r="H49172" s="13">
        <v>60.7</v>
      </c>
      <c r="I49172" s="13">
        <v>3</v>
      </c>
    </row>
    <row r="49173" spans="1:9" x14ac:dyDescent="0.2">
      <c r="A49173" s="13">
        <v>1966</v>
      </c>
      <c r="B49173" s="13">
        <v>718.1</v>
      </c>
      <c r="C49173" s="13">
        <v>449.2</v>
      </c>
      <c r="D49173" s="13">
        <v>67.900000000000006</v>
      </c>
      <c r="E49173" s="13">
        <v>19.899999999999999</v>
      </c>
      <c r="F49173" s="13">
        <v>96.1</v>
      </c>
      <c r="G49173" s="13">
        <v>21.8</v>
      </c>
      <c r="H49173" s="13">
        <v>63.2</v>
      </c>
      <c r="I49173" s="13">
        <v>3.9</v>
      </c>
    </row>
    <row r="49174" spans="1:9" x14ac:dyDescent="0.2">
      <c r="A49174" s="13">
        <v>1967</v>
      </c>
      <c r="B49174" s="13">
        <v>758.4</v>
      </c>
      <c r="C49174" s="13">
        <v>481.8</v>
      </c>
      <c r="D49174" s="13">
        <v>69.5</v>
      </c>
      <c r="E49174" s="13">
        <v>20.3</v>
      </c>
      <c r="F49174" s="13">
        <v>93.9</v>
      </c>
      <c r="G49174" s="13">
        <v>24.9</v>
      </c>
      <c r="H49174" s="13">
        <v>67.900000000000006</v>
      </c>
      <c r="I49174" s="13">
        <v>3.8</v>
      </c>
    </row>
    <row r="49175" spans="1:9" x14ac:dyDescent="0.2">
      <c r="A49175" s="13">
        <v>1968</v>
      </c>
      <c r="B49175" s="13">
        <v>830.2</v>
      </c>
      <c r="C49175" s="13">
        <v>530.79999999999995</v>
      </c>
      <c r="D49175" s="13">
        <v>73.8</v>
      </c>
      <c r="E49175" s="13">
        <v>20.100000000000001</v>
      </c>
      <c r="F49175" s="13">
        <v>101.7</v>
      </c>
      <c r="G49175" s="13">
        <v>27</v>
      </c>
      <c r="H49175" s="13">
        <v>76.400000000000006</v>
      </c>
      <c r="I49175" s="13">
        <v>4.2</v>
      </c>
    </row>
    <row r="49176" spans="1:9" x14ac:dyDescent="0.2">
      <c r="A49176" s="13">
        <v>1969</v>
      </c>
      <c r="B49176" s="13">
        <v>897.2</v>
      </c>
      <c r="C49176" s="13">
        <v>584.5</v>
      </c>
      <c r="D49176" s="13">
        <v>77</v>
      </c>
      <c r="E49176" s="13">
        <v>20.3</v>
      </c>
      <c r="F49176" s="13">
        <v>98.4</v>
      </c>
      <c r="G49176" s="13">
        <v>32.700000000000003</v>
      </c>
      <c r="H49176" s="13">
        <v>83.9</v>
      </c>
      <c r="I49176" s="13">
        <v>4.5</v>
      </c>
    </row>
    <row r="49177" spans="1:9" x14ac:dyDescent="0.2">
      <c r="A49177" s="13">
        <v>1970</v>
      </c>
      <c r="B49177" s="13">
        <v>937.5</v>
      </c>
      <c r="C49177" s="13">
        <v>623.29999999999995</v>
      </c>
      <c r="D49177" s="13">
        <v>77.8</v>
      </c>
      <c r="E49177" s="13">
        <v>20.7</v>
      </c>
      <c r="F49177" s="13">
        <v>86.2</v>
      </c>
      <c r="G49177" s="13">
        <v>39.5</v>
      </c>
      <c r="H49177" s="13">
        <v>91.4</v>
      </c>
      <c r="I49177" s="13">
        <v>4.8</v>
      </c>
    </row>
    <row r="49178" spans="1:9" x14ac:dyDescent="0.2">
      <c r="A49178" s="13">
        <v>1971</v>
      </c>
      <c r="B49178" s="13">
        <v>1014</v>
      </c>
      <c r="C49178" s="13">
        <v>665</v>
      </c>
      <c r="D49178" s="13">
        <v>83.9</v>
      </c>
      <c r="E49178" s="13">
        <v>21.8</v>
      </c>
      <c r="F49178" s="13">
        <v>100.6</v>
      </c>
      <c r="G49178" s="13">
        <v>44.2</v>
      </c>
      <c r="H49178" s="13">
        <v>100.5</v>
      </c>
      <c r="I49178" s="13">
        <v>4.7</v>
      </c>
    </row>
    <row r="49179" spans="1:9" x14ac:dyDescent="0.2">
      <c r="A49179" s="13">
        <v>1972</v>
      </c>
      <c r="B49179" s="13">
        <v>1119.5</v>
      </c>
      <c r="C49179" s="13">
        <v>731.3</v>
      </c>
      <c r="D49179" s="13">
        <v>95.1</v>
      </c>
      <c r="E49179" s="13">
        <v>22.7</v>
      </c>
      <c r="F49179" s="13">
        <v>117.2</v>
      </c>
      <c r="G49179" s="13">
        <v>48</v>
      </c>
      <c r="H49179" s="13">
        <v>107.9</v>
      </c>
      <c r="I49179" s="13">
        <v>6.6</v>
      </c>
    </row>
    <row r="49180" spans="1:9" x14ac:dyDescent="0.2">
      <c r="A49180" s="13">
        <v>1973</v>
      </c>
      <c r="B49180" s="13">
        <v>1253.2</v>
      </c>
      <c r="C49180" s="13">
        <v>812.7</v>
      </c>
      <c r="D49180" s="13">
        <v>112.5</v>
      </c>
      <c r="E49180" s="13">
        <v>23.1</v>
      </c>
      <c r="F49180" s="13">
        <v>133.4</v>
      </c>
      <c r="G49180" s="13">
        <v>55.7</v>
      </c>
      <c r="H49180" s="13">
        <v>117.2</v>
      </c>
      <c r="I49180" s="13">
        <v>5.2</v>
      </c>
    </row>
    <row r="49181" spans="1:9" x14ac:dyDescent="0.2">
      <c r="A49181" s="13">
        <v>1974</v>
      </c>
      <c r="B49181" s="13">
        <v>1346.4</v>
      </c>
      <c r="C49181" s="13">
        <v>887.7</v>
      </c>
      <c r="D49181" s="13">
        <v>112.2</v>
      </c>
      <c r="E49181" s="13">
        <v>23.2</v>
      </c>
      <c r="F49181" s="13">
        <v>125.7</v>
      </c>
      <c r="G49181" s="13">
        <v>71.7</v>
      </c>
      <c r="H49181" s="13">
        <v>124.9</v>
      </c>
      <c r="I49181" s="13">
        <v>3.3</v>
      </c>
    </row>
    <row r="49182" spans="1:9" x14ac:dyDescent="0.2">
      <c r="A49182" s="13">
        <v>1975</v>
      </c>
      <c r="B49182" s="13">
        <v>1446</v>
      </c>
      <c r="C49182" s="13">
        <v>947.2</v>
      </c>
      <c r="D49182" s="13">
        <v>118.2</v>
      </c>
      <c r="E49182" s="13">
        <v>22.3</v>
      </c>
      <c r="F49182" s="13">
        <v>138.9</v>
      </c>
      <c r="G49182" s="13">
        <v>83.7</v>
      </c>
      <c r="H49182" s="13">
        <v>135.30000000000001</v>
      </c>
      <c r="I49182" s="13">
        <v>4.5</v>
      </c>
    </row>
    <row r="49183" spans="1:9" x14ac:dyDescent="0.2">
      <c r="A49183" s="13">
        <v>1976</v>
      </c>
      <c r="B49183" s="13">
        <v>1609.4</v>
      </c>
      <c r="C49183" s="13">
        <v>1048.3</v>
      </c>
      <c r="D49183" s="13">
        <v>131</v>
      </c>
      <c r="E49183" s="13">
        <v>20.3</v>
      </c>
      <c r="F49183" s="13">
        <v>174.3</v>
      </c>
      <c r="G49183" s="13">
        <v>87.4</v>
      </c>
      <c r="H49183" s="13">
        <v>146.4</v>
      </c>
      <c r="I49183" s="13">
        <v>5.0999999999999996</v>
      </c>
    </row>
    <row r="49184" spans="1:9" x14ac:dyDescent="0.2">
      <c r="A49184" s="13">
        <v>1977</v>
      </c>
      <c r="B49184" s="13">
        <v>1792.8</v>
      </c>
      <c r="C49184" s="13">
        <v>1165.8</v>
      </c>
      <c r="D49184" s="13">
        <v>144.5</v>
      </c>
      <c r="E49184" s="13">
        <v>15.9</v>
      </c>
      <c r="F49184" s="13">
        <v>205.8</v>
      </c>
      <c r="G49184" s="13">
        <v>103.2</v>
      </c>
      <c r="H49184" s="13">
        <v>159.69999999999999</v>
      </c>
      <c r="I49184" s="13">
        <v>7.1</v>
      </c>
    </row>
    <row r="49185" spans="1:9" x14ac:dyDescent="0.2">
      <c r="A49185" s="13">
        <v>1978</v>
      </c>
      <c r="B49185" s="13">
        <v>2022.7</v>
      </c>
      <c r="C49185" s="13">
        <v>1316.8</v>
      </c>
      <c r="D49185" s="13">
        <v>166</v>
      </c>
      <c r="E49185" s="13">
        <v>16.5</v>
      </c>
      <c r="F49185" s="13">
        <v>238.6</v>
      </c>
      <c r="G49185" s="13">
        <v>114.8</v>
      </c>
      <c r="H49185" s="13">
        <v>170.9</v>
      </c>
      <c r="I49185" s="13">
        <v>8.9</v>
      </c>
    </row>
    <row r="49186" spans="1:9" x14ac:dyDescent="0.2">
      <c r="A49186" s="13">
        <v>1979</v>
      </c>
      <c r="B49186" s="13">
        <v>2240.3000000000002</v>
      </c>
      <c r="C49186" s="13">
        <v>1477.2</v>
      </c>
      <c r="D49186" s="13">
        <v>179.4</v>
      </c>
      <c r="E49186" s="13">
        <v>16.100000000000001</v>
      </c>
      <c r="F49186" s="13">
        <v>249</v>
      </c>
      <c r="G49186" s="13">
        <v>137</v>
      </c>
      <c r="H49186" s="13">
        <v>180.1</v>
      </c>
      <c r="I49186" s="13">
        <v>8.5</v>
      </c>
    </row>
    <row r="49187" spans="1:9" x14ac:dyDescent="0.2">
      <c r="A49187" s="13">
        <v>1980</v>
      </c>
      <c r="B49187" s="13">
        <v>2418.6</v>
      </c>
      <c r="C49187" s="13">
        <v>1622.2</v>
      </c>
      <c r="D49187" s="13">
        <v>171.6</v>
      </c>
      <c r="E49187" s="13">
        <v>19</v>
      </c>
      <c r="F49187" s="13">
        <v>223.6</v>
      </c>
      <c r="G49187" s="13">
        <v>182.2</v>
      </c>
      <c r="H49187" s="13">
        <v>200.3</v>
      </c>
      <c r="I49187" s="13">
        <v>9.8000000000000007</v>
      </c>
    </row>
    <row r="49188" spans="1:9" x14ac:dyDescent="0.2">
      <c r="A49188" s="13">
        <v>1981</v>
      </c>
      <c r="B49188" s="13">
        <v>2714.7</v>
      </c>
      <c r="C49188" s="13">
        <v>1792.5</v>
      </c>
      <c r="D49188" s="13">
        <v>179.7</v>
      </c>
      <c r="E49188" s="13">
        <v>23.8</v>
      </c>
      <c r="F49188" s="13">
        <v>247.5</v>
      </c>
      <c r="G49188" s="13">
        <v>234.8</v>
      </c>
      <c r="H49188" s="13">
        <v>235.6</v>
      </c>
      <c r="I49188" s="13">
        <v>11.5</v>
      </c>
    </row>
    <row r="49189" spans="1:9" x14ac:dyDescent="0.2">
      <c r="A49189" s="13">
        <v>1982</v>
      </c>
      <c r="B49189" s="13">
        <v>2834.5</v>
      </c>
      <c r="C49189" s="13">
        <v>1893</v>
      </c>
      <c r="D49189" s="13">
        <v>171.2</v>
      </c>
      <c r="E49189" s="13">
        <v>23.8</v>
      </c>
      <c r="F49189" s="13">
        <v>229.9</v>
      </c>
      <c r="G49189" s="13">
        <v>274.8</v>
      </c>
      <c r="H49189" s="13">
        <v>240.9</v>
      </c>
      <c r="I49189" s="13">
        <v>15</v>
      </c>
    </row>
    <row r="49190" spans="1:9" x14ac:dyDescent="0.2">
      <c r="A49190" s="13">
        <v>1983</v>
      </c>
      <c r="B49190" s="13">
        <v>3051.5</v>
      </c>
      <c r="C49190" s="13">
        <v>2012.5</v>
      </c>
      <c r="D49190" s="13">
        <v>186.3</v>
      </c>
      <c r="E49190" s="13">
        <v>24.4</v>
      </c>
      <c r="F49190" s="13">
        <v>279.8</v>
      </c>
      <c r="G49190" s="13">
        <v>286.8</v>
      </c>
      <c r="H49190" s="13">
        <v>263.3</v>
      </c>
      <c r="I49190" s="13">
        <v>21.3</v>
      </c>
    </row>
    <row r="49191" spans="1:9" x14ac:dyDescent="0.2">
      <c r="A49191" s="13">
        <v>1984</v>
      </c>
      <c r="B49191" s="13">
        <v>3433.9</v>
      </c>
      <c r="C49191" s="13">
        <v>2215.9</v>
      </c>
      <c r="D49191" s="13">
        <v>228.2</v>
      </c>
      <c r="E49191" s="13">
        <v>24.7</v>
      </c>
      <c r="F49191" s="13">
        <v>337.9</v>
      </c>
      <c r="G49191" s="13">
        <v>330.2</v>
      </c>
      <c r="H49191" s="13">
        <v>289.8</v>
      </c>
      <c r="I49191" s="13">
        <v>21.1</v>
      </c>
    </row>
    <row r="49192" spans="1:9" x14ac:dyDescent="0.2">
      <c r="A49192" s="13">
        <v>1985</v>
      </c>
      <c r="B49192" s="13">
        <v>3669.9</v>
      </c>
      <c r="C49192" s="13">
        <v>2387.3000000000002</v>
      </c>
      <c r="D49192" s="13">
        <v>241.1</v>
      </c>
      <c r="E49192" s="13">
        <v>26.2</v>
      </c>
      <c r="F49192" s="13">
        <v>354.5</v>
      </c>
      <c r="G49192" s="13">
        <v>338.2</v>
      </c>
      <c r="H49192" s="13">
        <v>308.10000000000002</v>
      </c>
      <c r="I49192" s="13">
        <v>21.4</v>
      </c>
    </row>
    <row r="49193" spans="1:9" x14ac:dyDescent="0.2">
      <c r="A49193" s="13">
        <v>1986</v>
      </c>
      <c r="B49193" s="13">
        <v>3831.2</v>
      </c>
      <c r="C49193" s="13">
        <v>2542.1</v>
      </c>
      <c r="D49193" s="13">
        <v>256.5</v>
      </c>
      <c r="E49193" s="13">
        <v>18.3</v>
      </c>
      <c r="F49193" s="13">
        <v>324.39999999999998</v>
      </c>
      <c r="G49193" s="13">
        <v>353.1</v>
      </c>
      <c r="H49193" s="13">
        <v>323.39999999999998</v>
      </c>
      <c r="I49193" s="13">
        <v>24.9</v>
      </c>
    </row>
    <row r="49194" spans="1:9" x14ac:dyDescent="0.2">
      <c r="A49194" s="13">
        <v>1987</v>
      </c>
      <c r="B49194" s="13">
        <v>4098.5</v>
      </c>
      <c r="C49194" s="13">
        <v>2722.4</v>
      </c>
      <c r="D49194" s="13">
        <v>286.5</v>
      </c>
      <c r="E49194" s="13">
        <v>16.600000000000001</v>
      </c>
      <c r="F49194" s="13">
        <v>366</v>
      </c>
      <c r="G49194" s="13">
        <v>353.7</v>
      </c>
      <c r="H49194" s="13">
        <v>347.5</v>
      </c>
      <c r="I49194" s="13">
        <v>30.3</v>
      </c>
    </row>
    <row r="49195" spans="1:9" x14ac:dyDescent="0.2">
      <c r="A49195" s="13">
        <v>1988</v>
      </c>
      <c r="B49195" s="13">
        <v>4471.6000000000004</v>
      </c>
      <c r="C49195" s="13">
        <v>2948</v>
      </c>
      <c r="D49195" s="13">
        <v>325.5</v>
      </c>
      <c r="E49195" s="13">
        <v>22.5</v>
      </c>
      <c r="F49195" s="13">
        <v>414.5</v>
      </c>
      <c r="G49195" s="13">
        <v>377.9</v>
      </c>
      <c r="H49195" s="13">
        <v>374.5</v>
      </c>
      <c r="I49195" s="13">
        <v>29.5</v>
      </c>
    </row>
    <row r="49196" spans="1:9" x14ac:dyDescent="0.2">
      <c r="A49196" s="13">
        <v>1989</v>
      </c>
      <c r="B49196" s="13">
        <v>4760.1000000000004</v>
      </c>
      <c r="C49196" s="13">
        <v>3139.6</v>
      </c>
      <c r="D49196" s="13">
        <v>341.1</v>
      </c>
      <c r="E49196" s="13">
        <v>21.5</v>
      </c>
      <c r="F49196" s="13">
        <v>414.3</v>
      </c>
      <c r="G49196" s="13">
        <v>426.6</v>
      </c>
      <c r="H49196" s="13">
        <v>398.9</v>
      </c>
      <c r="I49196" s="13">
        <v>27.4</v>
      </c>
    </row>
    <row r="49197" spans="1:9" x14ac:dyDescent="0.2">
      <c r="A49197" s="13">
        <v>1990</v>
      </c>
      <c r="B49197" s="13">
        <v>5013.8</v>
      </c>
      <c r="C49197" s="13">
        <v>3340.4</v>
      </c>
      <c r="D49197" s="13">
        <v>353.2</v>
      </c>
      <c r="E49197" s="13">
        <v>28.2</v>
      </c>
      <c r="F49197" s="13">
        <v>417.7</v>
      </c>
      <c r="G49197" s="13">
        <v>433.4</v>
      </c>
      <c r="H49197" s="13">
        <v>425</v>
      </c>
      <c r="I49197" s="13">
        <v>27</v>
      </c>
    </row>
    <row r="49198" spans="1:9" x14ac:dyDescent="0.2">
      <c r="A49198" s="13">
        <v>1991</v>
      </c>
      <c r="B49198" s="13">
        <v>5164.3999999999996</v>
      </c>
      <c r="C49198" s="13">
        <v>3450.5</v>
      </c>
      <c r="D49198" s="13">
        <v>354.2</v>
      </c>
      <c r="E49198" s="13">
        <v>38.6</v>
      </c>
      <c r="F49198" s="13">
        <v>452.6</v>
      </c>
      <c r="G49198" s="13">
        <v>391.8</v>
      </c>
      <c r="H49198" s="13">
        <v>457.1</v>
      </c>
      <c r="I49198" s="13">
        <v>27.5</v>
      </c>
    </row>
    <row r="49199" spans="1:9" x14ac:dyDescent="0.2">
      <c r="A49199" s="13">
        <v>1992</v>
      </c>
      <c r="B49199" s="13">
        <v>5475.2</v>
      </c>
      <c r="C49199" s="13">
        <v>3668.2</v>
      </c>
      <c r="D49199" s="13">
        <v>400.2</v>
      </c>
      <c r="E49199" s="13">
        <v>60.6</v>
      </c>
      <c r="F49199" s="13">
        <v>477.2</v>
      </c>
      <c r="G49199" s="13">
        <v>365.6</v>
      </c>
      <c r="H49199" s="13">
        <v>483.4</v>
      </c>
      <c r="I49199" s="13">
        <v>30.1</v>
      </c>
    </row>
    <row r="49200" spans="1:9" x14ac:dyDescent="0.2">
      <c r="A49200" s="13">
        <v>1993</v>
      </c>
      <c r="B49200" s="13">
        <v>5730.3</v>
      </c>
      <c r="C49200" s="13">
        <v>3817.3</v>
      </c>
      <c r="D49200" s="13">
        <v>428</v>
      </c>
      <c r="E49200" s="13">
        <v>90.1</v>
      </c>
      <c r="F49200" s="13">
        <v>524.6</v>
      </c>
      <c r="G49200" s="13">
        <v>353.1</v>
      </c>
      <c r="H49200" s="13">
        <v>503.1</v>
      </c>
      <c r="I49200" s="13">
        <v>36.700000000000003</v>
      </c>
    </row>
    <row r="49201" spans="1:9" x14ac:dyDescent="0.2">
      <c r="A49201" s="13">
        <v>1994</v>
      </c>
      <c r="B49201" s="13">
        <v>6114.6</v>
      </c>
      <c r="C49201" s="13">
        <v>4006.2</v>
      </c>
      <c r="D49201" s="13">
        <v>456.6</v>
      </c>
      <c r="E49201" s="13">
        <v>113.7</v>
      </c>
      <c r="F49201" s="13">
        <v>624.79999999999995</v>
      </c>
      <c r="G49201" s="13">
        <v>347.3</v>
      </c>
      <c r="H49201" s="13">
        <v>545.20000000000005</v>
      </c>
      <c r="I49201" s="13">
        <v>32.5</v>
      </c>
    </row>
    <row r="49202" spans="1:9" x14ac:dyDescent="0.2">
      <c r="A49202" s="13">
        <v>1995</v>
      </c>
      <c r="B49202" s="13">
        <v>6452.3</v>
      </c>
      <c r="C49202" s="13">
        <v>4198.1000000000004</v>
      </c>
      <c r="D49202" s="13">
        <v>481.2</v>
      </c>
      <c r="E49202" s="13">
        <v>124.9</v>
      </c>
      <c r="F49202" s="13">
        <v>706.2</v>
      </c>
      <c r="G49202" s="13">
        <v>357.4</v>
      </c>
      <c r="H49202" s="13">
        <v>557.9</v>
      </c>
      <c r="I49202" s="13">
        <v>34.799999999999997</v>
      </c>
    </row>
    <row r="49203" spans="1:9" x14ac:dyDescent="0.2">
      <c r="A49203" s="13">
        <v>1996</v>
      </c>
      <c r="B49203" s="13">
        <v>6870.6</v>
      </c>
      <c r="C49203" s="13">
        <v>4416.8999999999996</v>
      </c>
      <c r="D49203" s="13">
        <v>543.79999999999995</v>
      </c>
      <c r="E49203" s="13">
        <v>142.5</v>
      </c>
      <c r="F49203" s="13">
        <v>789.5</v>
      </c>
      <c r="G49203" s="13">
        <v>361.9</v>
      </c>
      <c r="H49203" s="13">
        <v>580.79999999999995</v>
      </c>
      <c r="I49203" s="13">
        <v>35.200000000000003</v>
      </c>
    </row>
    <row r="49204" spans="1:9" x14ac:dyDescent="0.2">
      <c r="A49204" s="13">
        <v>1997</v>
      </c>
      <c r="B49204" s="13">
        <v>7349.9</v>
      </c>
      <c r="C49204" s="13">
        <v>4708.8</v>
      </c>
      <c r="D49204" s="13">
        <v>584</v>
      </c>
      <c r="E49204" s="13">
        <v>147.1</v>
      </c>
      <c r="F49204" s="13">
        <v>869.7</v>
      </c>
      <c r="G49204" s="13">
        <v>394.4</v>
      </c>
      <c r="H49204" s="13">
        <v>611.6</v>
      </c>
      <c r="I49204" s="13">
        <v>33.799999999999997</v>
      </c>
    </row>
    <row r="49205" spans="1:9" x14ac:dyDescent="0.2">
      <c r="A49205" s="13">
        <v>1998</v>
      </c>
      <c r="B49205" s="13">
        <v>7825.7</v>
      </c>
      <c r="C49205" s="13">
        <v>5071.1000000000004</v>
      </c>
      <c r="D49205" s="13">
        <v>640.20000000000005</v>
      </c>
      <c r="E49205" s="13">
        <v>165.2</v>
      </c>
      <c r="F49205" s="13">
        <v>808.5</v>
      </c>
      <c r="G49205" s="13">
        <v>456.7</v>
      </c>
      <c r="H49205" s="13">
        <v>639.5</v>
      </c>
      <c r="I49205" s="13">
        <v>36.4</v>
      </c>
    </row>
    <row r="49206" spans="1:9" x14ac:dyDescent="0.2">
      <c r="A49206" s="13">
        <v>1999</v>
      </c>
      <c r="B49206" s="13">
        <v>8290.4</v>
      </c>
      <c r="C49206" s="13">
        <v>5402.8</v>
      </c>
      <c r="D49206" s="13">
        <v>696.4</v>
      </c>
      <c r="E49206" s="13">
        <v>178.5</v>
      </c>
      <c r="F49206" s="13">
        <v>834.9</v>
      </c>
      <c r="G49206" s="13">
        <v>464.8</v>
      </c>
      <c r="H49206" s="13">
        <v>673.6</v>
      </c>
      <c r="I49206" s="13">
        <v>45.2</v>
      </c>
    </row>
    <row r="49207" spans="1:9" x14ac:dyDescent="0.2">
      <c r="A49207" s="13">
        <v>2000</v>
      </c>
      <c r="B49207" s="13">
        <v>8872.6</v>
      </c>
      <c r="C49207" s="13">
        <v>5848.1</v>
      </c>
      <c r="D49207" s="13">
        <v>753.9</v>
      </c>
      <c r="E49207" s="13">
        <v>183.5</v>
      </c>
      <c r="F49207" s="13">
        <v>786.6</v>
      </c>
      <c r="G49207" s="13">
        <v>541.1</v>
      </c>
      <c r="H49207" s="13">
        <v>708.6</v>
      </c>
      <c r="I49207" s="13">
        <v>45.8</v>
      </c>
    </row>
    <row r="49208" spans="1:9" x14ac:dyDescent="0.2">
      <c r="A49208" s="13">
        <v>2001</v>
      </c>
      <c r="B49208" s="13">
        <v>9144.2000000000007</v>
      </c>
      <c r="C49208" s="13">
        <v>6039.1</v>
      </c>
      <c r="D49208" s="13">
        <v>831</v>
      </c>
      <c r="E49208" s="13">
        <v>202.4</v>
      </c>
      <c r="F49208" s="13">
        <v>758.7</v>
      </c>
      <c r="G49208" s="13">
        <v>539.1</v>
      </c>
      <c r="H49208" s="13">
        <v>727.7</v>
      </c>
      <c r="I49208" s="13">
        <v>58.7</v>
      </c>
    </row>
    <row r="49209" spans="1:9" x14ac:dyDescent="0.2">
      <c r="A49209" s="13">
        <v>2002</v>
      </c>
      <c r="B49209" s="13">
        <v>9396.4</v>
      </c>
      <c r="C49209" s="13">
        <v>6135.6</v>
      </c>
      <c r="D49209" s="13">
        <v>869.8</v>
      </c>
      <c r="E49209" s="13">
        <v>211.1</v>
      </c>
      <c r="F49209" s="13">
        <v>911.7</v>
      </c>
      <c r="G49209" s="13">
        <v>461.4</v>
      </c>
      <c r="H49209" s="13">
        <v>760</v>
      </c>
      <c r="I49209" s="13">
        <v>41.4</v>
      </c>
    </row>
    <row r="49210" spans="1:9" x14ac:dyDescent="0.2">
      <c r="A49210" s="13">
        <v>2003</v>
      </c>
      <c r="B49210" s="13">
        <v>9811.2000000000007</v>
      </c>
      <c r="C49210" s="13">
        <v>6354.1</v>
      </c>
      <c r="D49210" s="13">
        <v>896.9</v>
      </c>
      <c r="E49210" s="13">
        <v>231.5</v>
      </c>
      <c r="F49210" s="13">
        <v>1056.3</v>
      </c>
      <c r="G49210" s="13">
        <v>434.6</v>
      </c>
      <c r="H49210" s="13">
        <v>805.6</v>
      </c>
      <c r="I49210" s="13">
        <v>49.1</v>
      </c>
    </row>
    <row r="49211" spans="1:9" x14ac:dyDescent="0.2">
      <c r="A49211" s="13">
        <v>2004</v>
      </c>
      <c r="B49211" s="13">
        <v>10492.2</v>
      </c>
      <c r="C49211" s="13">
        <v>6720.1</v>
      </c>
      <c r="D49211" s="13">
        <v>962</v>
      </c>
      <c r="E49211" s="13">
        <v>248.9</v>
      </c>
      <c r="F49211" s="13">
        <v>1289.3</v>
      </c>
      <c r="G49211" s="13">
        <v>368.1</v>
      </c>
      <c r="H49211" s="13">
        <v>868.1</v>
      </c>
      <c r="I49211" s="13">
        <v>46.4</v>
      </c>
    </row>
    <row r="49212" spans="1:9" x14ac:dyDescent="0.2">
      <c r="A49212" s="13">
        <v>2005</v>
      </c>
      <c r="B49212" s="13">
        <v>11198.7</v>
      </c>
      <c r="C49212" s="13">
        <v>7066.6</v>
      </c>
      <c r="D49212" s="13">
        <v>978</v>
      </c>
      <c r="E49212" s="13">
        <v>232</v>
      </c>
      <c r="F49212" s="13">
        <v>1488.6</v>
      </c>
      <c r="G49212" s="13">
        <v>462.3</v>
      </c>
      <c r="H49212" s="13">
        <v>942.4</v>
      </c>
      <c r="I49212" s="13">
        <v>60.9</v>
      </c>
    </row>
    <row r="49213" spans="1:9" x14ac:dyDescent="0.2">
      <c r="A49213" s="13">
        <v>2006</v>
      </c>
      <c r="B49213" s="13">
        <v>11948.8</v>
      </c>
      <c r="C49213" s="13">
        <v>7479.9</v>
      </c>
      <c r="D49213" s="13">
        <v>1049.5999999999999</v>
      </c>
      <c r="E49213" s="13">
        <v>202.3</v>
      </c>
      <c r="F49213" s="13">
        <v>1646.3</v>
      </c>
      <c r="G49213" s="13">
        <v>550.6</v>
      </c>
      <c r="H49213" s="13">
        <v>997</v>
      </c>
      <c r="I49213" s="13">
        <v>51.5</v>
      </c>
    </row>
    <row r="49214" spans="1:9" x14ac:dyDescent="0.2">
      <c r="A49214" s="13">
        <v>2007</v>
      </c>
      <c r="B49214" s="13">
        <v>12290.4</v>
      </c>
      <c r="C49214" s="13">
        <v>7878.9</v>
      </c>
      <c r="D49214" s="13">
        <v>994</v>
      </c>
      <c r="E49214" s="13">
        <v>184.4</v>
      </c>
      <c r="F49214" s="13">
        <v>1533.2</v>
      </c>
      <c r="G49214" s="13">
        <v>633.6</v>
      </c>
      <c r="H49214" s="13">
        <v>1036.8</v>
      </c>
      <c r="I49214" s="13">
        <v>54.6</v>
      </c>
    </row>
    <row r="49215" spans="1:9" x14ac:dyDescent="0.2">
      <c r="A49215" s="13">
        <v>2008</v>
      </c>
      <c r="B49215" s="13">
        <v>12325.8</v>
      </c>
      <c r="C49215" s="13">
        <v>8057</v>
      </c>
      <c r="D49215" s="13">
        <v>960.9</v>
      </c>
      <c r="E49215" s="13">
        <v>256.7</v>
      </c>
      <c r="F49215" s="13">
        <v>1285.8</v>
      </c>
      <c r="G49215" s="13">
        <v>672.4</v>
      </c>
      <c r="H49215" s="13">
        <v>1049.7</v>
      </c>
      <c r="I49215" s="13">
        <v>52.6</v>
      </c>
    </row>
    <row r="49216" spans="1:9" x14ac:dyDescent="0.2">
      <c r="A49216" s="13">
        <v>2009</v>
      </c>
      <c r="B49216" s="13">
        <v>12027.2</v>
      </c>
      <c r="C49216" s="13">
        <v>7758.5</v>
      </c>
      <c r="D49216" s="13">
        <v>938.5</v>
      </c>
      <c r="E49216" s="13">
        <v>327.3</v>
      </c>
      <c r="F49216" s="13">
        <v>1386.8</v>
      </c>
      <c r="G49216" s="13">
        <v>539.29999999999995</v>
      </c>
      <c r="H49216" s="13">
        <v>1026.8</v>
      </c>
      <c r="I49216" s="13">
        <v>58.3</v>
      </c>
    </row>
    <row r="49217" spans="1:9" x14ac:dyDescent="0.2">
      <c r="A49217" s="13">
        <v>2010</v>
      </c>
      <c r="B49217" s="13">
        <v>12735.8</v>
      </c>
      <c r="C49217" s="13">
        <v>7924.9</v>
      </c>
      <c r="D49217" s="13">
        <v>1108.7</v>
      </c>
      <c r="E49217" s="13">
        <v>394.2</v>
      </c>
      <c r="F49217" s="13">
        <v>1728.7</v>
      </c>
      <c r="G49217" s="13">
        <v>465.2</v>
      </c>
      <c r="H49217" s="13">
        <v>1063.0999999999999</v>
      </c>
      <c r="I49217" s="13">
        <v>55.8</v>
      </c>
    </row>
    <row r="49218" spans="1:9" x14ac:dyDescent="0.2">
      <c r="A49218" s="13">
        <v>2011</v>
      </c>
      <c r="B49218" s="13">
        <v>13357.7</v>
      </c>
      <c r="C49218" s="13">
        <v>8225.9</v>
      </c>
      <c r="D49218" s="13">
        <v>1229.3</v>
      </c>
      <c r="E49218" s="13">
        <v>478.6</v>
      </c>
      <c r="F49218" s="13">
        <v>1809.8</v>
      </c>
      <c r="G49218" s="13">
        <v>461.7</v>
      </c>
      <c r="H49218" s="13">
        <v>1103.7</v>
      </c>
      <c r="I49218" s="13">
        <v>60</v>
      </c>
    </row>
    <row r="49219" spans="1:9" x14ac:dyDescent="0.2">
      <c r="A49219" s="13">
        <v>2012</v>
      </c>
      <c r="B49219" s="13">
        <v>14094.7</v>
      </c>
      <c r="C49219" s="13">
        <v>8566.7000000000007</v>
      </c>
      <c r="D49219" s="13">
        <v>1347.3</v>
      </c>
      <c r="E49219" s="13">
        <v>518</v>
      </c>
      <c r="F49219" s="13">
        <v>1997.4</v>
      </c>
      <c r="G49219" s="13">
        <v>503.7</v>
      </c>
      <c r="H49219" s="13">
        <v>1136.0999999999999</v>
      </c>
      <c r="I49219" s="13">
        <v>58</v>
      </c>
    </row>
    <row r="49220" spans="1:9" x14ac:dyDescent="0.2">
      <c r="A49220" s="13">
        <v>2013</v>
      </c>
      <c r="B49220" s="13">
        <v>14494.7</v>
      </c>
      <c r="C49220" s="13">
        <v>8834.2000000000007</v>
      </c>
      <c r="D49220" s="13">
        <v>1403.6</v>
      </c>
      <c r="E49220" s="13">
        <v>557</v>
      </c>
      <c r="F49220" s="13">
        <v>2010.7</v>
      </c>
      <c r="G49220" s="13">
        <v>465.9</v>
      </c>
      <c r="H49220" s="13">
        <v>1188.7</v>
      </c>
      <c r="I49220" s="13">
        <v>59.7</v>
      </c>
    </row>
    <row r="49221" spans="1:9" x14ac:dyDescent="0.2">
      <c r="A49221" s="13">
        <v>2014</v>
      </c>
      <c r="B49221" s="13">
        <v>15245.5</v>
      </c>
      <c r="C49221" s="13">
        <v>9248.1</v>
      </c>
      <c r="D49221" s="13">
        <v>1447.6</v>
      </c>
      <c r="E49221" s="13">
        <v>608.4</v>
      </c>
      <c r="F49221" s="13">
        <v>2118.8000000000002</v>
      </c>
      <c r="G49221" s="13">
        <v>517.9</v>
      </c>
      <c r="H49221" s="13">
        <v>1240.9000000000001</v>
      </c>
      <c r="I49221" s="13">
        <v>58.1</v>
      </c>
    </row>
    <row r="49222" spans="1:9" x14ac:dyDescent="0.2">
      <c r="A49222" s="13">
        <v>2015</v>
      </c>
      <c r="B49222" s="13">
        <v>15783</v>
      </c>
      <c r="C49222" s="13">
        <v>9696.7999999999993</v>
      </c>
      <c r="D49222" s="13">
        <v>1421.9</v>
      </c>
      <c r="E49222" s="13">
        <v>651.79999999999995</v>
      </c>
      <c r="F49222" s="13">
        <v>2057.3000000000002</v>
      </c>
      <c r="G49222" s="13">
        <v>591.79999999999995</v>
      </c>
      <c r="H49222" s="13">
        <v>1269.9000000000001</v>
      </c>
      <c r="I49222" s="13">
        <v>57.3</v>
      </c>
    </row>
    <row r="49223" spans="1:9" x14ac:dyDescent="0.2">
      <c r="A49223" s="13">
        <v>2016</v>
      </c>
      <c r="B49223" s="13">
        <v>16058.9</v>
      </c>
      <c r="C49223" s="13">
        <v>9956.2000000000007</v>
      </c>
      <c r="D49223" s="13">
        <v>1419.3</v>
      </c>
      <c r="E49223" s="13">
        <v>694.8</v>
      </c>
      <c r="F49223" s="13">
        <v>2035</v>
      </c>
      <c r="G49223" s="13">
        <v>546</v>
      </c>
      <c r="H49223" s="13">
        <v>1303.7</v>
      </c>
      <c r="I49223" s="13">
        <v>61.8</v>
      </c>
    </row>
    <row r="49224" spans="1:9" x14ac:dyDescent="0.2">
      <c r="A49224" s="13">
        <v>2017</v>
      </c>
      <c r="B49224" s="13">
        <v>16756.099999999999</v>
      </c>
      <c r="C49224" s="13">
        <v>10407.200000000001</v>
      </c>
      <c r="D49224" s="13">
        <v>1500.9</v>
      </c>
      <c r="E49224" s="13">
        <v>730.2</v>
      </c>
      <c r="F49224" s="13">
        <v>2099.3000000000002</v>
      </c>
      <c r="G49224" s="13">
        <v>576.4</v>
      </c>
      <c r="H49224" s="13">
        <v>1347.2</v>
      </c>
      <c r="I49224" s="13">
        <v>61.3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50" workbookViewId="0">
      <selection activeCell="I74" sqref="I74"/>
    </sheetView>
  </sheetViews>
  <sheetFormatPr baseColWidth="10" defaultRowHeight="16" x14ac:dyDescent="0.2"/>
  <cols>
    <col min="1" max="1" width="7.83203125" style="41" customWidth="1"/>
    <col min="2" max="2" width="18.5" style="13" bestFit="1" customWidth="1"/>
    <col min="3" max="3" width="7.83203125" style="13" customWidth="1"/>
    <col min="4" max="4" width="24.83203125" style="13" bestFit="1" customWidth="1"/>
    <col min="5" max="5" width="27.83203125" style="13" bestFit="1" customWidth="1"/>
    <col min="6" max="7" width="7.83203125" style="13" customWidth="1"/>
    <col min="8" max="8" width="9.33203125" style="13" bestFit="1" customWidth="1"/>
    <col min="9" max="9" width="9.33203125" style="42" bestFit="1" customWidth="1"/>
  </cols>
  <sheetData>
    <row r="1" spans="1:9" ht="17" thickBot="1" x14ac:dyDescent="0.25">
      <c r="A1" s="36" t="s">
        <v>0</v>
      </c>
      <c r="B1" s="6" t="s">
        <v>25</v>
      </c>
      <c r="C1" s="6" t="s">
        <v>10</v>
      </c>
      <c r="D1" s="6" t="s">
        <v>26</v>
      </c>
      <c r="E1" s="6" t="s">
        <v>27</v>
      </c>
      <c r="F1" s="6" t="s">
        <v>10</v>
      </c>
      <c r="G1" s="7" t="s">
        <v>20</v>
      </c>
      <c r="H1" s="7" t="s">
        <v>24</v>
      </c>
      <c r="I1" s="37" t="s">
        <v>22</v>
      </c>
    </row>
    <row r="2" spans="1:9" x14ac:dyDescent="0.2">
      <c r="A2" s="38">
        <v>1947</v>
      </c>
      <c r="B2" s="9">
        <v>127.5</v>
      </c>
      <c r="C2" s="9">
        <v>82.1</v>
      </c>
      <c r="D2" s="9">
        <v>5.3</v>
      </c>
      <c r="E2" s="9">
        <v>122.2</v>
      </c>
      <c r="F2" s="9">
        <v>78.8</v>
      </c>
      <c r="G2" s="10">
        <f>C2+F2</f>
        <v>160.89999999999998</v>
      </c>
      <c r="H2" s="10">
        <f>B2+D2+E2</f>
        <v>255</v>
      </c>
      <c r="I2" s="39">
        <f>G2/H2</f>
        <v>0.63098039215686264</v>
      </c>
    </row>
    <row r="3" spans="1:9" x14ac:dyDescent="0.2">
      <c r="A3" s="38">
        <v>1948</v>
      </c>
      <c r="B3" s="9">
        <v>146.1</v>
      </c>
      <c r="C3" s="9">
        <v>91.1</v>
      </c>
      <c r="D3" s="9">
        <v>6</v>
      </c>
      <c r="E3" s="9">
        <v>140</v>
      </c>
      <c r="F3" s="9">
        <v>87.5</v>
      </c>
      <c r="G3" s="10">
        <f t="shared" ref="G3:G66" si="0">C3+F3</f>
        <v>178.6</v>
      </c>
      <c r="H3" s="10">
        <f>B3+D3+E3</f>
        <v>292.10000000000002</v>
      </c>
      <c r="I3" s="39">
        <f t="shared" ref="I3:I66" si="1">G3/H3</f>
        <v>0.61143444026018479</v>
      </c>
    </row>
    <row r="4" spans="1:9" x14ac:dyDescent="0.2">
      <c r="A4" s="38">
        <v>1949</v>
      </c>
      <c r="B4" s="9">
        <v>143</v>
      </c>
      <c r="C4" s="9">
        <v>88.8</v>
      </c>
      <c r="D4" s="9">
        <v>6.7</v>
      </c>
      <c r="E4" s="9">
        <v>136.30000000000001</v>
      </c>
      <c r="F4" s="9">
        <v>84.9</v>
      </c>
      <c r="G4" s="10">
        <f t="shared" si="0"/>
        <v>173.7</v>
      </c>
      <c r="H4" s="10">
        <f t="shared" ref="H4:H67" si="2">B4+D4+E4</f>
        <v>286</v>
      </c>
      <c r="I4" s="39">
        <f t="shared" si="1"/>
        <v>0.60734265734265735</v>
      </c>
    </row>
    <row r="5" spans="1:9" x14ac:dyDescent="0.2">
      <c r="A5" s="38">
        <v>1950</v>
      </c>
      <c r="B5" s="9">
        <v>162.1</v>
      </c>
      <c r="C5" s="9">
        <v>98.7</v>
      </c>
      <c r="D5" s="9">
        <v>7.2</v>
      </c>
      <c r="E5" s="9">
        <v>154.9</v>
      </c>
      <c r="F5" s="9">
        <v>94.4</v>
      </c>
      <c r="G5" s="10">
        <f t="shared" si="0"/>
        <v>193.10000000000002</v>
      </c>
      <c r="H5" s="10">
        <f t="shared" si="2"/>
        <v>324.2</v>
      </c>
      <c r="I5" s="39">
        <f t="shared" si="1"/>
        <v>0.59561998766193713</v>
      </c>
    </row>
    <row r="6" spans="1:9" x14ac:dyDescent="0.2">
      <c r="A6" s="38">
        <v>1951</v>
      </c>
      <c r="B6" s="9">
        <v>185.8</v>
      </c>
      <c r="C6" s="9">
        <v>114.6</v>
      </c>
      <c r="D6" s="9">
        <v>8.1</v>
      </c>
      <c r="E6" s="9">
        <v>177.6</v>
      </c>
      <c r="F6" s="9">
        <v>109.8</v>
      </c>
      <c r="G6" s="10">
        <f t="shared" si="0"/>
        <v>224.39999999999998</v>
      </c>
      <c r="H6" s="10">
        <f t="shared" si="2"/>
        <v>371.5</v>
      </c>
      <c r="I6" s="39">
        <f t="shared" si="1"/>
        <v>0.60403768506056521</v>
      </c>
    </row>
    <row r="7" spans="1:9" x14ac:dyDescent="0.2">
      <c r="A7" s="38">
        <v>1952</v>
      </c>
      <c r="B7" s="9">
        <v>195</v>
      </c>
      <c r="C7" s="9">
        <v>123</v>
      </c>
      <c r="D7" s="9">
        <v>9.1</v>
      </c>
      <c r="E7" s="9">
        <v>185.9</v>
      </c>
      <c r="F7" s="9">
        <v>117.8</v>
      </c>
      <c r="G7" s="10">
        <f t="shared" si="0"/>
        <v>240.8</v>
      </c>
      <c r="H7" s="10">
        <f t="shared" si="2"/>
        <v>390</v>
      </c>
      <c r="I7" s="39">
        <f t="shared" si="1"/>
        <v>0.61743589743589744</v>
      </c>
    </row>
    <row r="8" spans="1:9" x14ac:dyDescent="0.2">
      <c r="A8" s="38">
        <v>1953</v>
      </c>
      <c r="B8" s="9">
        <v>209.2</v>
      </c>
      <c r="C8" s="9">
        <v>134</v>
      </c>
      <c r="D8" s="9">
        <v>10.1</v>
      </c>
      <c r="E8" s="9">
        <v>199</v>
      </c>
      <c r="F8" s="9">
        <v>128.19999999999999</v>
      </c>
      <c r="G8" s="10">
        <f t="shared" si="0"/>
        <v>262.2</v>
      </c>
      <c r="H8" s="10">
        <f t="shared" si="2"/>
        <v>418.29999999999995</v>
      </c>
      <c r="I8" s="39">
        <f t="shared" si="1"/>
        <v>0.62682285441071006</v>
      </c>
    </row>
    <row r="9" spans="1:9" x14ac:dyDescent="0.2">
      <c r="A9" s="38">
        <v>1954</v>
      </c>
      <c r="B9" s="9">
        <v>206.9</v>
      </c>
      <c r="C9" s="9">
        <v>132.19999999999999</v>
      </c>
      <c r="D9" s="9">
        <v>10.7</v>
      </c>
      <c r="E9" s="9">
        <v>196.2</v>
      </c>
      <c r="F9" s="9">
        <v>125.9</v>
      </c>
      <c r="G9" s="10">
        <f t="shared" si="0"/>
        <v>258.10000000000002</v>
      </c>
      <c r="H9" s="10">
        <f t="shared" si="2"/>
        <v>413.79999999999995</v>
      </c>
      <c r="I9" s="39">
        <f t="shared" si="1"/>
        <v>0.62373127114548099</v>
      </c>
    </row>
    <row r="10" spans="1:9" x14ac:dyDescent="0.2">
      <c r="A10" s="38">
        <v>1955</v>
      </c>
      <c r="B10" s="9">
        <v>233.1</v>
      </c>
      <c r="C10" s="9">
        <v>144.6</v>
      </c>
      <c r="D10" s="9">
        <v>11.7</v>
      </c>
      <c r="E10" s="9">
        <v>221.4</v>
      </c>
      <c r="F10" s="9">
        <v>137.9</v>
      </c>
      <c r="G10" s="10">
        <f t="shared" si="0"/>
        <v>282.5</v>
      </c>
      <c r="H10" s="10">
        <f t="shared" si="2"/>
        <v>466.2</v>
      </c>
      <c r="I10" s="39">
        <f t="shared" si="1"/>
        <v>0.60596310596310599</v>
      </c>
    </row>
    <row r="11" spans="1:9" x14ac:dyDescent="0.2">
      <c r="A11" s="38">
        <v>1956</v>
      </c>
      <c r="B11" s="9">
        <v>250.1</v>
      </c>
      <c r="C11" s="9">
        <v>158.19999999999999</v>
      </c>
      <c r="D11" s="9">
        <v>12.8</v>
      </c>
      <c r="E11" s="9">
        <v>237.2</v>
      </c>
      <c r="F11" s="9">
        <v>150.80000000000001</v>
      </c>
      <c r="G11" s="10">
        <f t="shared" si="0"/>
        <v>309</v>
      </c>
      <c r="H11" s="10">
        <f t="shared" si="2"/>
        <v>500.09999999999997</v>
      </c>
      <c r="I11" s="39">
        <f t="shared" si="1"/>
        <v>0.61787642471505699</v>
      </c>
    </row>
    <row r="12" spans="1:9" x14ac:dyDescent="0.2">
      <c r="A12" s="38">
        <v>1957</v>
      </c>
      <c r="B12" s="9">
        <v>261.7</v>
      </c>
      <c r="C12" s="9">
        <v>166.5</v>
      </c>
      <c r="D12" s="9">
        <v>13.7</v>
      </c>
      <c r="E12" s="9">
        <v>247.9</v>
      </c>
      <c r="F12" s="9">
        <v>158.4</v>
      </c>
      <c r="G12" s="10">
        <f t="shared" si="0"/>
        <v>324.89999999999998</v>
      </c>
      <c r="H12" s="10">
        <f t="shared" si="2"/>
        <v>523.29999999999995</v>
      </c>
      <c r="I12" s="39">
        <f t="shared" si="1"/>
        <v>0.62086757118287794</v>
      </c>
    </row>
    <row r="13" spans="1:9" x14ac:dyDescent="0.2">
      <c r="A13" s="38">
        <v>1958</v>
      </c>
      <c r="B13" s="9">
        <v>256.8</v>
      </c>
      <c r="C13" s="9">
        <v>164</v>
      </c>
      <c r="D13" s="9">
        <v>14.6</v>
      </c>
      <c r="E13" s="9">
        <v>242.2</v>
      </c>
      <c r="F13" s="9">
        <v>155.19999999999999</v>
      </c>
      <c r="G13" s="10">
        <f t="shared" si="0"/>
        <v>319.2</v>
      </c>
      <c r="H13" s="10">
        <f t="shared" si="2"/>
        <v>513.6</v>
      </c>
      <c r="I13" s="39">
        <f t="shared" si="1"/>
        <v>0.62149532710280364</v>
      </c>
    </row>
    <row r="14" spans="1:9" x14ac:dyDescent="0.2">
      <c r="A14" s="38">
        <v>1959</v>
      </c>
      <c r="B14" s="9">
        <v>287.39999999999998</v>
      </c>
      <c r="C14" s="9">
        <v>180.3</v>
      </c>
      <c r="D14" s="9">
        <v>15.8</v>
      </c>
      <c r="E14" s="9">
        <v>271.7</v>
      </c>
      <c r="F14" s="9">
        <v>170.8</v>
      </c>
      <c r="G14" s="10">
        <f t="shared" si="0"/>
        <v>351.1</v>
      </c>
      <c r="H14" s="10">
        <f t="shared" si="2"/>
        <v>574.9</v>
      </c>
      <c r="I14" s="39">
        <f t="shared" si="1"/>
        <v>0.61071490694033748</v>
      </c>
    </row>
    <row r="15" spans="1:9" x14ac:dyDescent="0.2">
      <c r="A15" s="38">
        <v>1960</v>
      </c>
      <c r="B15" s="9">
        <v>299.89999999999998</v>
      </c>
      <c r="C15" s="9">
        <v>190.7</v>
      </c>
      <c r="D15" s="9">
        <v>17.399999999999999</v>
      </c>
      <c r="E15" s="9">
        <v>282.5</v>
      </c>
      <c r="F15" s="9">
        <v>180.4</v>
      </c>
      <c r="G15" s="10">
        <f t="shared" si="0"/>
        <v>371.1</v>
      </c>
      <c r="H15" s="10">
        <f t="shared" si="2"/>
        <v>599.79999999999995</v>
      </c>
      <c r="I15" s="39">
        <f t="shared" si="1"/>
        <v>0.61870623541180403</v>
      </c>
    </row>
    <row r="16" spans="1:9" x14ac:dyDescent="0.2">
      <c r="A16" s="38">
        <v>1961</v>
      </c>
      <c r="B16" s="9">
        <v>308.7</v>
      </c>
      <c r="C16" s="9">
        <v>195.6</v>
      </c>
      <c r="D16" s="9">
        <v>18.3</v>
      </c>
      <c r="E16" s="9">
        <v>290.39999999999998</v>
      </c>
      <c r="F16" s="9">
        <v>184.5</v>
      </c>
      <c r="G16" s="10">
        <f t="shared" si="0"/>
        <v>380.1</v>
      </c>
      <c r="H16" s="10">
        <f t="shared" si="2"/>
        <v>617.4</v>
      </c>
      <c r="I16" s="39">
        <f t="shared" si="1"/>
        <v>0.61564625850340138</v>
      </c>
    </row>
    <row r="17" spans="1:9" x14ac:dyDescent="0.2">
      <c r="A17" s="38">
        <v>1962</v>
      </c>
      <c r="B17" s="9">
        <v>336</v>
      </c>
      <c r="C17" s="9">
        <v>211</v>
      </c>
      <c r="D17" s="9">
        <v>19.100000000000001</v>
      </c>
      <c r="E17" s="9">
        <v>316.8</v>
      </c>
      <c r="F17" s="9">
        <v>199.3</v>
      </c>
      <c r="G17" s="10">
        <f t="shared" si="0"/>
        <v>410.3</v>
      </c>
      <c r="H17" s="10">
        <f t="shared" si="2"/>
        <v>671.90000000000009</v>
      </c>
      <c r="I17" s="39">
        <f t="shared" si="1"/>
        <v>0.61065634767078425</v>
      </c>
    </row>
    <row r="18" spans="1:9" x14ac:dyDescent="0.2">
      <c r="A18" s="38">
        <v>1963</v>
      </c>
      <c r="B18" s="9">
        <v>357.4</v>
      </c>
      <c r="C18" s="9">
        <v>222.7</v>
      </c>
      <c r="D18" s="9">
        <v>19.5</v>
      </c>
      <c r="E18" s="9">
        <v>337.8</v>
      </c>
      <c r="F18" s="9">
        <v>210.1</v>
      </c>
      <c r="G18" s="10">
        <f t="shared" si="0"/>
        <v>432.79999999999995</v>
      </c>
      <c r="H18" s="10">
        <f t="shared" si="2"/>
        <v>714.7</v>
      </c>
      <c r="I18" s="39">
        <f t="shared" si="1"/>
        <v>0.60556877011333421</v>
      </c>
    </row>
    <row r="19" spans="1:9" x14ac:dyDescent="0.2">
      <c r="A19" s="38">
        <v>1964</v>
      </c>
      <c r="B19" s="9">
        <v>386</v>
      </c>
      <c r="C19" s="9">
        <v>239.2</v>
      </c>
      <c r="D19" s="9">
        <v>21.5</v>
      </c>
      <c r="E19" s="9">
        <v>364.5</v>
      </c>
      <c r="F19" s="9">
        <v>225.7</v>
      </c>
      <c r="G19" s="10">
        <f t="shared" si="0"/>
        <v>464.9</v>
      </c>
      <c r="H19" s="10">
        <f t="shared" si="2"/>
        <v>772</v>
      </c>
      <c r="I19" s="39">
        <f t="shared" si="1"/>
        <v>0.60220207253886004</v>
      </c>
    </row>
    <row r="20" spans="1:9" x14ac:dyDescent="0.2">
      <c r="A20" s="38">
        <v>1965</v>
      </c>
      <c r="B20" s="9">
        <v>423.8</v>
      </c>
      <c r="C20" s="9">
        <v>259.89999999999998</v>
      </c>
      <c r="D20" s="9">
        <v>23</v>
      </c>
      <c r="E20" s="9">
        <v>400.7</v>
      </c>
      <c r="F20" s="9">
        <v>245.4</v>
      </c>
      <c r="G20" s="10">
        <f t="shared" si="0"/>
        <v>505.29999999999995</v>
      </c>
      <c r="H20" s="10">
        <f t="shared" si="2"/>
        <v>847.5</v>
      </c>
      <c r="I20" s="39">
        <f t="shared" si="1"/>
        <v>0.59622418879056038</v>
      </c>
    </row>
    <row r="21" spans="1:9" x14ac:dyDescent="0.2">
      <c r="A21" s="38">
        <v>1966</v>
      </c>
      <c r="B21" s="9">
        <v>465.1</v>
      </c>
      <c r="C21" s="9">
        <v>288.5</v>
      </c>
      <c r="D21" s="9">
        <v>25</v>
      </c>
      <c r="E21" s="9">
        <v>440.1</v>
      </c>
      <c r="F21" s="9">
        <v>272.89999999999998</v>
      </c>
      <c r="G21" s="10">
        <f t="shared" si="0"/>
        <v>561.4</v>
      </c>
      <c r="H21" s="10">
        <f t="shared" si="2"/>
        <v>930.2</v>
      </c>
      <c r="I21" s="39">
        <f t="shared" si="1"/>
        <v>0.60352612341431944</v>
      </c>
    </row>
    <row r="22" spans="1:9" x14ac:dyDescent="0.2">
      <c r="A22" s="38">
        <v>1967</v>
      </c>
      <c r="B22" s="9">
        <v>491.2</v>
      </c>
      <c r="C22" s="9">
        <v>308.39999999999998</v>
      </c>
      <c r="D22" s="9">
        <v>28</v>
      </c>
      <c r="E22" s="9">
        <v>463.2</v>
      </c>
      <c r="F22" s="9">
        <v>291.10000000000002</v>
      </c>
      <c r="G22" s="10">
        <f t="shared" si="0"/>
        <v>599.5</v>
      </c>
      <c r="H22" s="10">
        <f t="shared" si="2"/>
        <v>982.40000000000009</v>
      </c>
      <c r="I22" s="39">
        <f t="shared" si="1"/>
        <v>0.61024022801302924</v>
      </c>
    </row>
    <row r="23" spans="1:9" x14ac:dyDescent="0.2">
      <c r="A23" s="38">
        <v>1968</v>
      </c>
      <c r="B23" s="9">
        <v>542.1</v>
      </c>
      <c r="C23" s="9">
        <v>340.2</v>
      </c>
      <c r="D23" s="9">
        <v>31.2</v>
      </c>
      <c r="E23" s="9">
        <v>510.9</v>
      </c>
      <c r="F23" s="9">
        <v>320.89999999999998</v>
      </c>
      <c r="G23" s="10">
        <f t="shared" si="0"/>
        <v>661.09999999999991</v>
      </c>
      <c r="H23" s="10">
        <f t="shared" si="2"/>
        <v>1084.2</v>
      </c>
      <c r="I23" s="39">
        <f t="shared" si="1"/>
        <v>0.60975834716841903</v>
      </c>
    </row>
    <row r="24" spans="1:9" x14ac:dyDescent="0.2">
      <c r="A24" s="38">
        <v>1969</v>
      </c>
      <c r="B24" s="9">
        <v>590.70000000000005</v>
      </c>
      <c r="C24" s="9">
        <v>377.5</v>
      </c>
      <c r="D24" s="9">
        <v>36</v>
      </c>
      <c r="E24" s="9">
        <v>554.6</v>
      </c>
      <c r="F24" s="9">
        <v>356.1</v>
      </c>
      <c r="G24" s="10">
        <f t="shared" si="0"/>
        <v>733.6</v>
      </c>
      <c r="H24" s="10">
        <f t="shared" si="2"/>
        <v>1181.3000000000002</v>
      </c>
      <c r="I24" s="39">
        <f t="shared" si="1"/>
        <v>0.62101075086768809</v>
      </c>
    </row>
    <row r="25" spans="1:9" x14ac:dyDescent="0.2">
      <c r="A25" s="38">
        <v>1970</v>
      </c>
      <c r="B25" s="9">
        <v>612.1</v>
      </c>
      <c r="C25" s="9">
        <v>398</v>
      </c>
      <c r="D25" s="9">
        <v>39.200000000000003</v>
      </c>
      <c r="E25" s="9">
        <v>572.9</v>
      </c>
      <c r="F25" s="9">
        <v>374.5</v>
      </c>
      <c r="G25" s="10">
        <f t="shared" si="0"/>
        <v>772.5</v>
      </c>
      <c r="H25" s="10">
        <f t="shared" si="2"/>
        <v>1224.2</v>
      </c>
      <c r="I25" s="39">
        <f t="shared" si="1"/>
        <v>0.63102434242770788</v>
      </c>
    </row>
    <row r="26" spans="1:9" x14ac:dyDescent="0.2">
      <c r="A26" s="38">
        <v>1971</v>
      </c>
      <c r="B26" s="9">
        <v>660.9</v>
      </c>
      <c r="C26" s="9">
        <v>421.7</v>
      </c>
      <c r="D26" s="9">
        <v>42.8</v>
      </c>
      <c r="E26" s="9">
        <v>618.1</v>
      </c>
      <c r="F26" s="9">
        <v>396.2</v>
      </c>
      <c r="G26" s="10">
        <f t="shared" si="0"/>
        <v>817.9</v>
      </c>
      <c r="H26" s="10">
        <f t="shared" si="2"/>
        <v>1321.8</v>
      </c>
      <c r="I26" s="39">
        <f t="shared" si="1"/>
        <v>0.61877742472386144</v>
      </c>
    </row>
    <row r="27" spans="1:9" x14ac:dyDescent="0.2">
      <c r="A27" s="38">
        <v>1972</v>
      </c>
      <c r="B27" s="9">
        <v>732.9</v>
      </c>
      <c r="C27" s="9">
        <v>468.2</v>
      </c>
      <c r="D27" s="9">
        <v>47</v>
      </c>
      <c r="E27" s="9">
        <v>685.9</v>
      </c>
      <c r="F27" s="9">
        <v>439.9</v>
      </c>
      <c r="G27" s="10">
        <f t="shared" si="0"/>
        <v>908.09999999999991</v>
      </c>
      <c r="H27" s="10">
        <f t="shared" si="2"/>
        <v>1465.8</v>
      </c>
      <c r="I27" s="39">
        <f t="shared" si="1"/>
        <v>0.61952517396643469</v>
      </c>
    </row>
    <row r="28" spans="1:9" x14ac:dyDescent="0.2">
      <c r="A28" s="38">
        <v>1973</v>
      </c>
      <c r="B28" s="9">
        <v>820.2</v>
      </c>
      <c r="C28" s="9">
        <v>526.1</v>
      </c>
      <c r="D28" s="9">
        <v>51.4</v>
      </c>
      <c r="E28" s="9">
        <v>768.8</v>
      </c>
      <c r="F28" s="9">
        <v>495.1</v>
      </c>
      <c r="G28" s="10">
        <f t="shared" si="0"/>
        <v>1021.2</v>
      </c>
      <c r="H28" s="10">
        <f t="shared" si="2"/>
        <v>1640.4</v>
      </c>
      <c r="I28" s="39">
        <f t="shared" si="1"/>
        <v>0.62253108997805418</v>
      </c>
    </row>
    <row r="29" spans="1:9" x14ac:dyDescent="0.2">
      <c r="A29" s="38">
        <v>1974</v>
      </c>
      <c r="B29" s="9">
        <v>889.6</v>
      </c>
      <c r="C29" s="9">
        <v>577.29999999999995</v>
      </c>
      <c r="D29" s="9">
        <v>59.5</v>
      </c>
      <c r="E29" s="9">
        <v>830</v>
      </c>
      <c r="F29" s="9">
        <v>542.9</v>
      </c>
      <c r="G29" s="10">
        <f t="shared" si="0"/>
        <v>1120.1999999999998</v>
      </c>
      <c r="H29" s="10">
        <f t="shared" si="2"/>
        <v>1779.1</v>
      </c>
      <c r="I29" s="39">
        <f t="shared" si="1"/>
        <v>0.62964420212466976</v>
      </c>
    </row>
    <row r="30" spans="1:9" x14ac:dyDescent="0.2">
      <c r="A30" s="38">
        <v>1975</v>
      </c>
      <c r="B30" s="9">
        <v>965.5</v>
      </c>
      <c r="C30" s="9">
        <v>607.79999999999995</v>
      </c>
      <c r="D30" s="9">
        <v>67.3</v>
      </c>
      <c r="E30" s="9">
        <v>898.3</v>
      </c>
      <c r="F30" s="9">
        <v>569</v>
      </c>
      <c r="G30" s="10">
        <f t="shared" si="0"/>
        <v>1176.8</v>
      </c>
      <c r="H30" s="10">
        <f t="shared" si="2"/>
        <v>1931.1</v>
      </c>
      <c r="I30" s="39">
        <f t="shared" si="1"/>
        <v>0.60939360985966551</v>
      </c>
    </row>
    <row r="31" spans="1:9" x14ac:dyDescent="0.2">
      <c r="A31" s="38">
        <v>1976</v>
      </c>
      <c r="B31" s="9">
        <v>1087.3</v>
      </c>
      <c r="C31" s="9">
        <v>682.8</v>
      </c>
      <c r="D31" s="9">
        <v>72.599999999999994</v>
      </c>
      <c r="E31" s="9">
        <v>1014.7</v>
      </c>
      <c r="F31" s="9">
        <v>640</v>
      </c>
      <c r="G31" s="10">
        <f t="shared" si="0"/>
        <v>1322.8</v>
      </c>
      <c r="H31" s="10">
        <f>B31+D31+E31</f>
        <v>2174.6</v>
      </c>
      <c r="I31" s="39">
        <f t="shared" si="1"/>
        <v>0.60829577853398331</v>
      </c>
    </row>
    <row r="32" spans="1:9" x14ac:dyDescent="0.2">
      <c r="A32" s="38">
        <v>1977</v>
      </c>
      <c r="B32" s="9">
        <v>1232.5</v>
      </c>
      <c r="C32" s="9">
        <v>771.7</v>
      </c>
      <c r="D32" s="9">
        <v>85.1</v>
      </c>
      <c r="E32" s="9">
        <v>1147.4000000000001</v>
      </c>
      <c r="F32" s="9">
        <v>723.3</v>
      </c>
      <c r="G32" s="10">
        <f t="shared" si="0"/>
        <v>1495</v>
      </c>
      <c r="H32" s="10">
        <f t="shared" si="2"/>
        <v>2465</v>
      </c>
      <c r="I32" s="39">
        <f t="shared" si="1"/>
        <v>0.60649087221095332</v>
      </c>
    </row>
    <row r="33" spans="1:9" x14ac:dyDescent="0.2">
      <c r="A33" s="38">
        <v>1978</v>
      </c>
      <c r="B33" s="9">
        <v>1406.9</v>
      </c>
      <c r="C33" s="9">
        <v>884.7</v>
      </c>
      <c r="D33" s="9">
        <v>103</v>
      </c>
      <c r="E33" s="9">
        <v>1303.9000000000001</v>
      </c>
      <c r="F33" s="9">
        <v>829.5</v>
      </c>
      <c r="G33" s="10">
        <f t="shared" si="0"/>
        <v>1714.2</v>
      </c>
      <c r="H33" s="10">
        <f t="shared" si="2"/>
        <v>2813.8</v>
      </c>
      <c r="I33" s="39">
        <f t="shared" si="1"/>
        <v>0.60921174212808304</v>
      </c>
    </row>
    <row r="34" spans="1:9" x14ac:dyDescent="0.2">
      <c r="A34" s="38">
        <v>1979</v>
      </c>
      <c r="B34" s="9">
        <v>1564.3</v>
      </c>
      <c r="C34" s="9">
        <v>1004.4</v>
      </c>
      <c r="D34" s="9">
        <v>114</v>
      </c>
      <c r="E34" s="9">
        <v>1450.3</v>
      </c>
      <c r="F34" s="9">
        <v>942.4</v>
      </c>
      <c r="G34" s="10">
        <f t="shared" si="0"/>
        <v>1946.8</v>
      </c>
      <c r="H34" s="10">
        <f t="shared" si="2"/>
        <v>3128.6</v>
      </c>
      <c r="I34" s="39">
        <f t="shared" si="1"/>
        <v>0.62225915745061688</v>
      </c>
    </row>
    <row r="35" spans="1:9" x14ac:dyDescent="0.2">
      <c r="A35" s="38">
        <v>1980</v>
      </c>
      <c r="B35" s="9">
        <v>1702.2</v>
      </c>
      <c r="C35" s="9">
        <v>1102</v>
      </c>
      <c r="D35" s="9">
        <v>127.9</v>
      </c>
      <c r="E35" s="9">
        <v>1574.4</v>
      </c>
      <c r="F35" s="9">
        <v>1030.7</v>
      </c>
      <c r="G35" s="10">
        <f t="shared" si="0"/>
        <v>2132.6999999999998</v>
      </c>
      <c r="H35" s="10">
        <f t="shared" si="2"/>
        <v>3404.5</v>
      </c>
      <c r="I35" s="39">
        <f t="shared" si="1"/>
        <v>0.6264355999412542</v>
      </c>
    </row>
    <row r="36" spans="1:9" x14ac:dyDescent="0.2">
      <c r="A36" s="38">
        <v>1981</v>
      </c>
      <c r="B36" s="9">
        <v>1934.8</v>
      </c>
      <c r="C36" s="9">
        <v>1220.5999999999999</v>
      </c>
      <c r="D36" s="9">
        <v>146.1</v>
      </c>
      <c r="E36" s="9">
        <v>1788.7</v>
      </c>
      <c r="F36" s="9">
        <v>1139.9000000000001</v>
      </c>
      <c r="G36" s="10">
        <f t="shared" si="0"/>
        <v>2360.5</v>
      </c>
      <c r="H36" s="10">
        <f t="shared" si="2"/>
        <v>3869.6000000000004</v>
      </c>
      <c r="I36" s="39">
        <f t="shared" si="1"/>
        <v>0.61001137068430844</v>
      </c>
    </row>
    <row r="37" spans="1:9" x14ac:dyDescent="0.2">
      <c r="A37" s="38">
        <v>1982</v>
      </c>
      <c r="B37" s="9">
        <v>2018.4</v>
      </c>
      <c r="C37" s="9">
        <v>1275.0999999999999</v>
      </c>
      <c r="D37" s="9">
        <v>163.69999999999999</v>
      </c>
      <c r="E37" s="9">
        <v>1854.7</v>
      </c>
      <c r="F37" s="9">
        <v>1183.3</v>
      </c>
      <c r="G37" s="10">
        <f>C37+F37</f>
        <v>2458.3999999999996</v>
      </c>
      <c r="H37" s="10">
        <f t="shared" si="2"/>
        <v>4036.8</v>
      </c>
      <c r="I37" s="39">
        <f t="shared" si="1"/>
        <v>0.60899722552516833</v>
      </c>
    </row>
    <row r="38" spans="1:9" x14ac:dyDescent="0.2">
      <c r="A38" s="38">
        <v>1983</v>
      </c>
      <c r="B38" s="9">
        <v>2172.4</v>
      </c>
      <c r="C38" s="9">
        <v>1353</v>
      </c>
      <c r="D38" s="9">
        <v>186.6</v>
      </c>
      <c r="E38" s="9">
        <v>1985.8</v>
      </c>
      <c r="F38" s="9">
        <v>1250.0999999999999</v>
      </c>
      <c r="G38" s="10">
        <f t="shared" si="0"/>
        <v>2603.1</v>
      </c>
      <c r="H38" s="10">
        <f t="shared" si="2"/>
        <v>4344.8</v>
      </c>
      <c r="I38" s="39">
        <f t="shared" si="1"/>
        <v>0.59912999447615534</v>
      </c>
    </row>
    <row r="39" spans="1:9" x14ac:dyDescent="0.2">
      <c r="A39" s="38">
        <v>1984</v>
      </c>
      <c r="B39" s="9">
        <v>2434.6</v>
      </c>
      <c r="C39" s="9">
        <v>1501.1</v>
      </c>
      <c r="D39" s="9">
        <v>208.8</v>
      </c>
      <c r="E39" s="9">
        <v>2225.9</v>
      </c>
      <c r="F39" s="9">
        <v>1388.2</v>
      </c>
      <c r="G39" s="10">
        <f t="shared" si="0"/>
        <v>2889.3</v>
      </c>
      <c r="H39" s="10">
        <f t="shared" si="2"/>
        <v>4869.3</v>
      </c>
      <c r="I39" s="39">
        <f t="shared" si="1"/>
        <v>0.59337071036904687</v>
      </c>
    </row>
    <row r="40" spans="1:9" x14ac:dyDescent="0.2">
      <c r="A40" s="38">
        <v>1985</v>
      </c>
      <c r="B40" s="9">
        <v>2601.3000000000002</v>
      </c>
      <c r="C40" s="9">
        <v>1615.9</v>
      </c>
      <c r="D40" s="9">
        <v>232.3</v>
      </c>
      <c r="E40" s="9">
        <v>2369</v>
      </c>
      <c r="F40" s="9">
        <v>1490.1</v>
      </c>
      <c r="G40" s="10">
        <f t="shared" si="0"/>
        <v>3106</v>
      </c>
      <c r="H40" s="10">
        <f t="shared" si="2"/>
        <v>5202.6000000000004</v>
      </c>
      <c r="I40" s="39">
        <f t="shared" si="1"/>
        <v>0.59700918771383538</v>
      </c>
    </row>
    <row r="41" spans="1:9" x14ac:dyDescent="0.2">
      <c r="A41" s="38">
        <v>1986</v>
      </c>
      <c r="B41" s="9">
        <v>2706.6</v>
      </c>
      <c r="C41" s="9">
        <v>1723.4</v>
      </c>
      <c r="D41" s="9">
        <v>241.9</v>
      </c>
      <c r="E41" s="9">
        <v>2464.6999999999998</v>
      </c>
      <c r="F41" s="9">
        <v>1578.2</v>
      </c>
      <c r="G41" s="10">
        <f t="shared" si="0"/>
        <v>3301.6000000000004</v>
      </c>
      <c r="H41" s="10">
        <f t="shared" si="2"/>
        <v>5413.2</v>
      </c>
      <c r="I41" s="39">
        <f t="shared" si="1"/>
        <v>0.60991650040641399</v>
      </c>
    </row>
    <row r="42" spans="1:9" x14ac:dyDescent="0.2">
      <c r="A42" s="38">
        <v>1987</v>
      </c>
      <c r="B42" s="9">
        <v>2894.9</v>
      </c>
      <c r="C42" s="9">
        <v>1847.6</v>
      </c>
      <c r="D42" s="9">
        <v>253.2</v>
      </c>
      <c r="E42" s="9">
        <v>2641.7</v>
      </c>
      <c r="F42" s="9">
        <v>1685.5</v>
      </c>
      <c r="G42" s="10">
        <f t="shared" si="0"/>
        <v>3533.1</v>
      </c>
      <c r="H42" s="10">
        <f t="shared" si="2"/>
        <v>5789.7999999999993</v>
      </c>
      <c r="I42" s="39">
        <f t="shared" si="1"/>
        <v>0.61022833258489073</v>
      </c>
    </row>
    <row r="43" spans="1:9" x14ac:dyDescent="0.2">
      <c r="A43" s="38">
        <v>1988</v>
      </c>
      <c r="B43" s="9">
        <v>3142.4</v>
      </c>
      <c r="C43" s="9">
        <v>2002.3</v>
      </c>
      <c r="D43" s="9">
        <v>268.60000000000002</v>
      </c>
      <c r="E43" s="9">
        <v>2873.7</v>
      </c>
      <c r="F43" s="9">
        <v>1825.3</v>
      </c>
      <c r="G43" s="10">
        <f t="shared" si="0"/>
        <v>3827.6</v>
      </c>
      <c r="H43" s="10">
        <f t="shared" si="2"/>
        <v>6284.7</v>
      </c>
      <c r="I43" s="39">
        <f t="shared" si="1"/>
        <v>0.60903463968049387</v>
      </c>
    </row>
    <row r="44" spans="1:9" x14ac:dyDescent="0.2">
      <c r="A44" s="38">
        <v>1989</v>
      </c>
      <c r="B44" s="9">
        <v>3320</v>
      </c>
      <c r="C44" s="9">
        <v>2119.3000000000002</v>
      </c>
      <c r="D44" s="9">
        <v>299.89999999999998</v>
      </c>
      <c r="E44" s="9">
        <v>3020</v>
      </c>
      <c r="F44" s="9">
        <v>1934.8</v>
      </c>
      <c r="G44" s="10">
        <f t="shared" si="0"/>
        <v>4054.1000000000004</v>
      </c>
      <c r="H44" s="10">
        <f t="shared" si="2"/>
        <v>6639.9</v>
      </c>
      <c r="I44" s="39">
        <f t="shared" si="1"/>
        <v>0.61056642419313556</v>
      </c>
    </row>
    <row r="45" spans="1:9" x14ac:dyDescent="0.2">
      <c r="A45" s="38">
        <v>1990</v>
      </c>
      <c r="B45" s="9">
        <v>3467.1</v>
      </c>
      <c r="C45" s="9">
        <v>2234.9</v>
      </c>
      <c r="D45" s="9">
        <v>306.60000000000002</v>
      </c>
      <c r="E45" s="9">
        <v>3160.5</v>
      </c>
      <c r="F45" s="9">
        <v>2037.5</v>
      </c>
      <c r="G45" s="10">
        <f t="shared" si="0"/>
        <v>4272.3999999999996</v>
      </c>
      <c r="H45" s="10">
        <f t="shared" si="2"/>
        <v>6934.2</v>
      </c>
      <c r="I45" s="39">
        <f t="shared" si="1"/>
        <v>0.61613452164633264</v>
      </c>
    </row>
    <row r="46" spans="1:9" x14ac:dyDescent="0.2">
      <c r="A46" s="38">
        <v>1991</v>
      </c>
      <c r="B46" s="9">
        <v>3554.4</v>
      </c>
      <c r="C46" s="9">
        <v>2277.8000000000002</v>
      </c>
      <c r="D46" s="9">
        <v>323.5</v>
      </c>
      <c r="E46" s="9">
        <v>3231</v>
      </c>
      <c r="F46" s="9">
        <v>2071.1</v>
      </c>
      <c r="G46" s="10">
        <f t="shared" si="0"/>
        <v>4348.8999999999996</v>
      </c>
      <c r="H46" s="10">
        <f t="shared" si="2"/>
        <v>7108.9</v>
      </c>
      <c r="I46" s="39">
        <f t="shared" si="1"/>
        <v>0.61175427984638975</v>
      </c>
    </row>
    <row r="47" spans="1:9" x14ac:dyDescent="0.2">
      <c r="A47" s="38">
        <v>1992</v>
      </c>
      <c r="B47" s="9">
        <v>3741.9</v>
      </c>
      <c r="C47" s="9">
        <v>2420.5</v>
      </c>
      <c r="D47" s="9">
        <v>365.9</v>
      </c>
      <c r="E47" s="9">
        <v>3376.1</v>
      </c>
      <c r="F47" s="9">
        <v>2188.6999999999998</v>
      </c>
      <c r="G47" s="10">
        <f t="shared" si="0"/>
        <v>4609.2</v>
      </c>
      <c r="H47" s="10">
        <f t="shared" si="2"/>
        <v>7483.9</v>
      </c>
      <c r="I47" s="39">
        <f t="shared" si="1"/>
        <v>0.615882093560844</v>
      </c>
    </row>
    <row r="48" spans="1:9" x14ac:dyDescent="0.2">
      <c r="A48" s="38">
        <v>1993</v>
      </c>
      <c r="B48" s="9">
        <v>3918.3</v>
      </c>
      <c r="C48" s="9">
        <v>2515.6999999999998</v>
      </c>
      <c r="D48" s="9">
        <v>383.9</v>
      </c>
      <c r="E48" s="9">
        <v>3534.4</v>
      </c>
      <c r="F48" s="9">
        <v>2271</v>
      </c>
      <c r="G48" s="10">
        <f t="shared" si="0"/>
        <v>4786.7</v>
      </c>
      <c r="H48" s="10">
        <f t="shared" si="2"/>
        <v>7836.6</v>
      </c>
      <c r="I48" s="39">
        <f t="shared" si="1"/>
        <v>0.61081336293800881</v>
      </c>
    </row>
    <row r="49" spans="1:9" x14ac:dyDescent="0.2">
      <c r="A49" s="38">
        <v>1994</v>
      </c>
      <c r="B49" s="9">
        <v>4209.3999999999996</v>
      </c>
      <c r="C49" s="9">
        <v>2649</v>
      </c>
      <c r="D49" s="9">
        <v>393.5</v>
      </c>
      <c r="E49" s="9">
        <v>3815.9</v>
      </c>
      <c r="F49" s="9">
        <v>2398.6999999999998</v>
      </c>
      <c r="G49" s="10">
        <f t="shared" si="0"/>
        <v>5047.7</v>
      </c>
      <c r="H49" s="10">
        <f t="shared" si="2"/>
        <v>8418.7999999999993</v>
      </c>
      <c r="I49" s="39">
        <f t="shared" si="1"/>
        <v>0.59957476124863407</v>
      </c>
    </row>
    <row r="50" spans="1:9" x14ac:dyDescent="0.2">
      <c r="A50" s="38">
        <v>1995</v>
      </c>
      <c r="B50" s="9">
        <v>4473.3999999999996</v>
      </c>
      <c r="C50" s="9">
        <v>2787.9</v>
      </c>
      <c r="D50" s="9">
        <v>432.7</v>
      </c>
      <c r="E50" s="9">
        <v>4040.6</v>
      </c>
      <c r="F50" s="9">
        <v>2524.6</v>
      </c>
      <c r="G50" s="10">
        <f t="shared" si="0"/>
        <v>5312.5</v>
      </c>
      <c r="H50" s="10">
        <f t="shared" si="2"/>
        <v>8946.6999999999989</v>
      </c>
      <c r="I50" s="39">
        <f t="shared" si="1"/>
        <v>0.59379435993159502</v>
      </c>
    </row>
    <row r="51" spans="1:9" x14ac:dyDescent="0.2">
      <c r="A51" s="38">
        <v>1996</v>
      </c>
      <c r="B51" s="9">
        <v>4769.1000000000004</v>
      </c>
      <c r="C51" s="9">
        <v>2953.7</v>
      </c>
      <c r="D51" s="9">
        <v>473.8</v>
      </c>
      <c r="E51" s="9">
        <v>4295.3</v>
      </c>
      <c r="F51" s="9">
        <v>2667.7</v>
      </c>
      <c r="G51" s="10">
        <f t="shared" si="0"/>
        <v>5621.4</v>
      </c>
      <c r="H51" s="10">
        <f t="shared" si="2"/>
        <v>9538.2000000000007</v>
      </c>
      <c r="I51" s="39">
        <f t="shared" si="1"/>
        <v>0.58935648235516125</v>
      </c>
    </row>
    <row r="52" spans="1:9" x14ac:dyDescent="0.2">
      <c r="A52" s="38">
        <v>1997</v>
      </c>
      <c r="B52" s="9">
        <v>5141.8</v>
      </c>
      <c r="C52" s="9">
        <v>3176.6</v>
      </c>
      <c r="D52" s="9">
        <v>533.79999999999995</v>
      </c>
      <c r="E52" s="9">
        <v>4608</v>
      </c>
      <c r="F52" s="9">
        <v>2862.6</v>
      </c>
      <c r="G52" s="10">
        <f t="shared" si="0"/>
        <v>6039.2</v>
      </c>
      <c r="H52" s="10">
        <f t="shared" si="2"/>
        <v>10283.6</v>
      </c>
      <c r="I52" s="39">
        <f t="shared" si="1"/>
        <v>0.58726516006067908</v>
      </c>
    </row>
    <row r="53" spans="1:9" x14ac:dyDescent="0.2">
      <c r="A53" s="38">
        <v>1998</v>
      </c>
      <c r="B53" s="9">
        <v>5473.4</v>
      </c>
      <c r="C53" s="9">
        <v>3447.5</v>
      </c>
      <c r="D53" s="9">
        <v>600.1</v>
      </c>
      <c r="E53" s="9">
        <v>4873.3</v>
      </c>
      <c r="F53" s="9">
        <v>3093.8</v>
      </c>
      <c r="G53" s="10">
        <f t="shared" si="0"/>
        <v>6541.3</v>
      </c>
      <c r="H53" s="10">
        <f t="shared" si="2"/>
        <v>10946.8</v>
      </c>
      <c r="I53" s="39">
        <f t="shared" si="1"/>
        <v>0.59755362297657766</v>
      </c>
    </row>
    <row r="54" spans="1:9" x14ac:dyDescent="0.2">
      <c r="A54" s="38">
        <v>1999</v>
      </c>
      <c r="B54" s="9">
        <v>5802.2</v>
      </c>
      <c r="C54" s="9">
        <v>3684.3</v>
      </c>
      <c r="D54" s="9">
        <v>632.29999999999995</v>
      </c>
      <c r="E54" s="9">
        <v>5169.8</v>
      </c>
      <c r="F54" s="9">
        <v>3310</v>
      </c>
      <c r="G54" s="10">
        <f t="shared" si="0"/>
        <v>6994.3</v>
      </c>
      <c r="H54" s="10">
        <f>B54+D54+E54</f>
        <v>11604.3</v>
      </c>
      <c r="I54" s="39">
        <f t="shared" si="1"/>
        <v>0.60273346948975814</v>
      </c>
    </row>
    <row r="55" spans="1:9" x14ac:dyDescent="0.2">
      <c r="A55" s="38">
        <v>2000</v>
      </c>
      <c r="B55" s="9">
        <v>6214.6</v>
      </c>
      <c r="C55" s="9">
        <v>4008.9</v>
      </c>
      <c r="D55" s="9">
        <v>702</v>
      </c>
      <c r="E55" s="9">
        <v>5512.6</v>
      </c>
      <c r="F55" s="9">
        <v>3597.3</v>
      </c>
      <c r="G55" s="10">
        <f t="shared" si="0"/>
        <v>7606.2000000000007</v>
      </c>
      <c r="H55" s="10">
        <f t="shared" si="2"/>
        <v>12429.2</v>
      </c>
      <c r="I55" s="39">
        <f>G55/H55</f>
        <v>0.61196215363820683</v>
      </c>
    </row>
    <row r="56" spans="1:9" x14ac:dyDescent="0.2">
      <c r="A56" s="38">
        <v>2001</v>
      </c>
      <c r="B56" s="9">
        <v>6202</v>
      </c>
      <c r="C56" s="9">
        <v>4013.8</v>
      </c>
      <c r="D56" s="9">
        <v>736</v>
      </c>
      <c r="E56" s="9">
        <v>5466</v>
      </c>
      <c r="F56" s="9">
        <v>3582.3</v>
      </c>
      <c r="G56" s="10">
        <f t="shared" si="0"/>
        <v>7596.1</v>
      </c>
      <c r="H56" s="10">
        <f t="shared" si="2"/>
        <v>12404</v>
      </c>
      <c r="I56" s="39">
        <f t="shared" si="1"/>
        <v>0.6123911641405998</v>
      </c>
    </row>
    <row r="57" spans="1:9" x14ac:dyDescent="0.2">
      <c r="A57" s="38">
        <v>2002</v>
      </c>
      <c r="B57" s="9">
        <v>6293.6</v>
      </c>
      <c r="C57" s="9">
        <v>3972.7</v>
      </c>
      <c r="D57" s="9">
        <v>754.4</v>
      </c>
      <c r="E57" s="9">
        <v>5539.2</v>
      </c>
      <c r="F57" s="9">
        <v>3540.5</v>
      </c>
      <c r="G57" s="10">
        <f t="shared" si="0"/>
        <v>7513.2</v>
      </c>
      <c r="H57" s="10">
        <f t="shared" si="2"/>
        <v>12587.2</v>
      </c>
      <c r="I57" s="39">
        <f t="shared" si="1"/>
        <v>0.596892080844032</v>
      </c>
    </row>
    <row r="58" spans="1:9" x14ac:dyDescent="0.2">
      <c r="A58" s="38">
        <v>2003</v>
      </c>
      <c r="B58" s="9">
        <v>6515.5</v>
      </c>
      <c r="C58" s="9">
        <v>4040.9</v>
      </c>
      <c r="D58" s="9">
        <v>791.6</v>
      </c>
      <c r="E58" s="9">
        <v>5723.9</v>
      </c>
      <c r="F58" s="9">
        <v>3594.3</v>
      </c>
      <c r="G58" s="10">
        <f t="shared" si="0"/>
        <v>7635.2000000000007</v>
      </c>
      <c r="H58" s="10">
        <f t="shared" si="2"/>
        <v>13031</v>
      </c>
      <c r="I58" s="39">
        <f t="shared" si="1"/>
        <v>0.5859258690814213</v>
      </c>
    </row>
    <row r="59" spans="1:9" x14ac:dyDescent="0.2">
      <c r="A59" s="38">
        <v>2004</v>
      </c>
      <c r="B59" s="9">
        <v>6948.3</v>
      </c>
      <c r="C59" s="9">
        <v>4240.2</v>
      </c>
      <c r="D59" s="9">
        <v>825.5</v>
      </c>
      <c r="E59" s="9">
        <v>6122.8</v>
      </c>
      <c r="F59" s="9">
        <v>3761.3</v>
      </c>
      <c r="G59" s="10">
        <f t="shared" si="0"/>
        <v>8001.5</v>
      </c>
      <c r="H59" s="10">
        <f t="shared" si="2"/>
        <v>13896.6</v>
      </c>
      <c r="I59" s="39">
        <f t="shared" si="1"/>
        <v>0.57578832232344601</v>
      </c>
    </row>
    <row r="60" spans="1:9" x14ac:dyDescent="0.2">
      <c r="A60" s="38">
        <v>2005</v>
      </c>
      <c r="B60" s="9">
        <v>7473.4</v>
      </c>
      <c r="C60" s="9">
        <v>4443</v>
      </c>
      <c r="D60" s="9">
        <v>913.6</v>
      </c>
      <c r="E60" s="9">
        <v>6559.8</v>
      </c>
      <c r="F60" s="9">
        <v>3928.7</v>
      </c>
      <c r="G60" s="10">
        <f t="shared" si="0"/>
        <v>8371.7000000000007</v>
      </c>
      <c r="H60" s="10">
        <f t="shared" si="2"/>
        <v>14946.8</v>
      </c>
      <c r="I60" s="39">
        <f t="shared" si="1"/>
        <v>0.56009982069740682</v>
      </c>
    </row>
    <row r="61" spans="1:9" x14ac:dyDescent="0.2">
      <c r="A61" s="38">
        <v>2006</v>
      </c>
      <c r="B61" s="9">
        <v>8008.7</v>
      </c>
      <c r="C61" s="9">
        <v>4681.2</v>
      </c>
      <c r="D61" s="9">
        <v>1006.5</v>
      </c>
      <c r="E61" s="9">
        <v>7002.2</v>
      </c>
      <c r="F61" s="9">
        <v>4127.5</v>
      </c>
      <c r="G61" s="10">
        <f t="shared" si="0"/>
        <v>8808.7000000000007</v>
      </c>
      <c r="H61" s="10">
        <f t="shared" si="2"/>
        <v>16017.400000000001</v>
      </c>
      <c r="I61" s="39">
        <f t="shared" si="1"/>
        <v>0.54994568406857547</v>
      </c>
    </row>
    <row r="62" spans="1:9" x14ac:dyDescent="0.2">
      <c r="A62" s="38">
        <v>2007</v>
      </c>
      <c r="B62" s="9">
        <v>8180.7</v>
      </c>
      <c r="C62" s="9">
        <v>4894.2</v>
      </c>
      <c r="D62" s="9">
        <v>961</v>
      </c>
      <c r="E62" s="9">
        <v>7219.7</v>
      </c>
      <c r="F62" s="9">
        <v>4307.1000000000004</v>
      </c>
      <c r="G62" s="10">
        <f>C62+F62</f>
        <v>9201.2999999999993</v>
      </c>
      <c r="H62" s="10">
        <f t="shared" si="2"/>
        <v>16361.400000000001</v>
      </c>
      <c r="I62" s="39">
        <f t="shared" si="1"/>
        <v>0.56237852506509212</v>
      </c>
    </row>
    <row r="63" spans="1:9" x14ac:dyDescent="0.2">
      <c r="A63" s="38">
        <v>2008</v>
      </c>
      <c r="B63" s="9">
        <v>8094.3</v>
      </c>
      <c r="C63" s="9">
        <v>4940.3</v>
      </c>
      <c r="D63" s="9">
        <v>807.6</v>
      </c>
      <c r="E63" s="9">
        <v>7286.7</v>
      </c>
      <c r="F63" s="9">
        <v>4364.3</v>
      </c>
      <c r="G63" s="10">
        <f t="shared" si="0"/>
        <v>9304.6</v>
      </c>
      <c r="H63" s="10">
        <f t="shared" si="2"/>
        <v>16188.599999999999</v>
      </c>
      <c r="I63" s="39">
        <f t="shared" si="1"/>
        <v>0.57476248718233824</v>
      </c>
    </row>
    <row r="64" spans="1:9" x14ac:dyDescent="0.2">
      <c r="A64" s="38">
        <v>2009</v>
      </c>
      <c r="B64" s="9">
        <v>7803.9</v>
      </c>
      <c r="C64" s="9">
        <v>4607.5</v>
      </c>
      <c r="D64" s="9">
        <v>939.4</v>
      </c>
      <c r="E64" s="9">
        <v>6864.6</v>
      </c>
      <c r="F64" s="9">
        <v>4094.9</v>
      </c>
      <c r="G64" s="10">
        <f t="shared" si="0"/>
        <v>8702.4</v>
      </c>
      <c r="H64" s="10">
        <f t="shared" si="2"/>
        <v>15607.9</v>
      </c>
      <c r="I64" s="39">
        <f t="shared" si="1"/>
        <v>0.55756379782033461</v>
      </c>
    </row>
    <row r="65" spans="1:9" x14ac:dyDescent="0.2">
      <c r="A65" s="38">
        <v>2010</v>
      </c>
      <c r="B65" s="9">
        <v>8232.1</v>
      </c>
      <c r="C65" s="9">
        <v>4700.8</v>
      </c>
      <c r="D65" s="9">
        <v>988.9</v>
      </c>
      <c r="E65" s="9">
        <v>7243.2</v>
      </c>
      <c r="F65" s="9">
        <v>4166.6000000000004</v>
      </c>
      <c r="G65" s="10">
        <f t="shared" si="0"/>
        <v>8867.4000000000015</v>
      </c>
      <c r="H65" s="10">
        <f t="shared" si="2"/>
        <v>16464.2</v>
      </c>
      <c r="I65" s="39">
        <f t="shared" si="1"/>
        <v>0.53858675186161498</v>
      </c>
    </row>
    <row r="66" spans="1:9" x14ac:dyDescent="0.2">
      <c r="A66" s="38">
        <v>2011</v>
      </c>
      <c r="B66" s="9">
        <v>8627.5</v>
      </c>
      <c r="C66" s="9">
        <v>4928</v>
      </c>
      <c r="D66" s="9">
        <v>1012.2</v>
      </c>
      <c r="E66" s="9">
        <v>7615.3</v>
      </c>
      <c r="F66" s="9">
        <v>4372.7</v>
      </c>
      <c r="G66" s="10">
        <f t="shared" si="0"/>
        <v>9300.7000000000007</v>
      </c>
      <c r="H66" s="10">
        <f t="shared" si="2"/>
        <v>17255</v>
      </c>
      <c r="I66" s="39">
        <f t="shared" si="1"/>
        <v>0.53901477832512323</v>
      </c>
    </row>
    <row r="67" spans="1:9" x14ac:dyDescent="0.2">
      <c r="A67" s="38">
        <v>2012</v>
      </c>
      <c r="B67" s="9">
        <v>9182.7000000000007</v>
      </c>
      <c r="C67" s="9">
        <v>5182.7</v>
      </c>
      <c r="D67" s="9">
        <v>1123.5999999999999</v>
      </c>
      <c r="E67" s="9">
        <v>8059.1</v>
      </c>
      <c r="F67" s="9">
        <v>4608.3</v>
      </c>
      <c r="G67" s="10">
        <f t="shared" ref="G67:G72" si="3">C67+F67</f>
        <v>9791</v>
      </c>
      <c r="H67" s="10">
        <f t="shared" si="2"/>
        <v>18365.400000000001</v>
      </c>
      <c r="I67" s="39">
        <f t="shared" ref="I67:I72" si="4">G67/H67</f>
        <v>0.53312206649460392</v>
      </c>
    </row>
    <row r="68" spans="1:9" x14ac:dyDescent="0.2">
      <c r="A68" s="38">
        <v>2013</v>
      </c>
      <c r="B68" s="9">
        <v>9478.1</v>
      </c>
      <c r="C68" s="9">
        <v>5352.4</v>
      </c>
      <c r="D68" s="9">
        <v>1104</v>
      </c>
      <c r="E68" s="9">
        <v>8374.1</v>
      </c>
      <c r="F68" s="9">
        <v>4768.1000000000004</v>
      </c>
      <c r="G68" s="10">
        <f t="shared" si="3"/>
        <v>10120.5</v>
      </c>
      <c r="H68" s="10">
        <f t="shared" ref="H68:H72" si="5">B68+D68+E68</f>
        <v>18956.2</v>
      </c>
      <c r="I68" s="39">
        <f t="shared" si="4"/>
        <v>0.53388864856880591</v>
      </c>
    </row>
    <row r="69" spans="1:9" x14ac:dyDescent="0.2">
      <c r="A69" s="38">
        <v>2014</v>
      </c>
      <c r="B69" s="9">
        <v>10049.6</v>
      </c>
      <c r="C69" s="9">
        <v>5641.2</v>
      </c>
      <c r="D69" s="9">
        <v>1269.3</v>
      </c>
      <c r="E69" s="9">
        <v>8780.2999999999993</v>
      </c>
      <c r="F69" s="9">
        <v>5022.5</v>
      </c>
      <c r="G69" s="10">
        <f t="shared" si="3"/>
        <v>10663.7</v>
      </c>
      <c r="H69" s="10">
        <f t="shared" si="5"/>
        <v>20099.199999999997</v>
      </c>
      <c r="I69" s="39">
        <f t="shared" si="4"/>
        <v>0.53055345486387528</v>
      </c>
    </row>
    <row r="70" spans="1:9" x14ac:dyDescent="0.2">
      <c r="A70" s="38">
        <v>2015</v>
      </c>
      <c r="B70" s="9">
        <v>10480.4</v>
      </c>
      <c r="C70" s="9">
        <v>5939.9</v>
      </c>
      <c r="D70" s="9">
        <v>1344.1</v>
      </c>
      <c r="E70" s="9">
        <v>9136.2999999999993</v>
      </c>
      <c r="F70" s="9">
        <v>5290.6</v>
      </c>
      <c r="G70" s="10">
        <f t="shared" si="3"/>
        <v>11230.5</v>
      </c>
      <c r="H70" s="10">
        <f t="shared" si="5"/>
        <v>20960.8</v>
      </c>
      <c r="I70" s="39">
        <f t="shared" si="4"/>
        <v>0.535785847868402</v>
      </c>
    </row>
    <row r="71" spans="1:9" x14ac:dyDescent="0.2">
      <c r="A71" s="38">
        <v>2016</v>
      </c>
      <c r="B71" s="9">
        <v>10656.8</v>
      </c>
      <c r="C71" s="9">
        <v>6093.3</v>
      </c>
      <c r="D71" s="9">
        <v>1411.3</v>
      </c>
      <c r="E71" s="9">
        <v>9245.4</v>
      </c>
      <c r="F71" s="9">
        <v>5426.4</v>
      </c>
      <c r="G71" s="10">
        <f t="shared" si="3"/>
        <v>11519.7</v>
      </c>
      <c r="H71" s="10">
        <f t="shared" si="5"/>
        <v>21313.5</v>
      </c>
      <c r="I71" s="39">
        <f t="shared" si="4"/>
        <v>0.54048842283060039</v>
      </c>
    </row>
    <row r="72" spans="1:9" x14ac:dyDescent="0.2">
      <c r="A72" s="38">
        <v>2017</v>
      </c>
      <c r="B72" s="11">
        <v>11084</v>
      </c>
      <c r="C72" s="11">
        <v>6408.5</v>
      </c>
      <c r="D72" s="11">
        <v>1439.6</v>
      </c>
      <c r="E72" s="11">
        <v>9644.4</v>
      </c>
      <c r="F72" s="11">
        <v>5695.3</v>
      </c>
      <c r="G72" s="12">
        <f t="shared" si="3"/>
        <v>12103.8</v>
      </c>
      <c r="H72" s="12">
        <f t="shared" si="5"/>
        <v>22168</v>
      </c>
      <c r="I72" s="40">
        <f t="shared" si="4"/>
        <v>0.54600324792493682</v>
      </c>
    </row>
    <row r="73" spans="1:9" x14ac:dyDescent="0.2">
      <c r="I73" s="59">
        <f>MEDIAN(I2:I72)</f>
        <v>0.60899722552516833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Q23" sqref="Q23"/>
    </sheetView>
  </sheetViews>
  <sheetFormatPr baseColWidth="10" defaultRowHeight="16" x14ac:dyDescent="0.2"/>
  <cols>
    <col min="2" max="2" width="13.33203125" customWidth="1"/>
  </cols>
  <sheetData>
    <row r="1" spans="1:7" ht="17" thickBot="1" x14ac:dyDescent="0.25">
      <c r="A1" s="22" t="s">
        <v>0</v>
      </c>
      <c r="B1" s="6" t="s">
        <v>24</v>
      </c>
      <c r="C1" s="6" t="s">
        <v>10</v>
      </c>
      <c r="D1" s="6" t="s">
        <v>38</v>
      </c>
      <c r="E1" s="6" t="s">
        <v>9</v>
      </c>
      <c r="F1" s="6" t="s">
        <v>29</v>
      </c>
      <c r="G1" s="46" t="s">
        <v>22</v>
      </c>
    </row>
    <row r="2" spans="1:7" x14ac:dyDescent="0.2">
      <c r="A2" s="53">
        <v>1948</v>
      </c>
      <c r="B2" s="9">
        <v>134.6</v>
      </c>
      <c r="C2" s="9">
        <v>91.1</v>
      </c>
      <c r="D2" s="9">
        <v>30.1</v>
      </c>
      <c r="E2" s="9">
        <v>0</v>
      </c>
      <c r="F2" s="9">
        <v>13.3</v>
      </c>
      <c r="G2" s="54">
        <f>C2/B2</f>
        <v>0.67682020802377418</v>
      </c>
    </row>
    <row r="3" spans="1:7" x14ac:dyDescent="0.2">
      <c r="A3" s="53">
        <v>1949</v>
      </c>
      <c r="B3" s="9">
        <v>130.6</v>
      </c>
      <c r="C3" s="9">
        <v>88.8</v>
      </c>
      <c r="D3" s="9">
        <v>27.9</v>
      </c>
      <c r="E3" s="9">
        <v>0</v>
      </c>
      <c r="F3" s="9">
        <v>13.9</v>
      </c>
      <c r="G3" s="54">
        <f t="shared" ref="G3:G66" si="0">C3/B3</f>
        <v>0.67993874425727407</v>
      </c>
    </row>
    <row r="4" spans="1:7" x14ac:dyDescent="0.2">
      <c r="A4" s="53">
        <v>1950</v>
      </c>
      <c r="B4" s="9">
        <v>148.80000000000001</v>
      </c>
      <c r="C4" s="9">
        <v>98.7</v>
      </c>
      <c r="D4" s="9">
        <v>34.799999999999997</v>
      </c>
      <c r="E4" s="9">
        <v>-0.1</v>
      </c>
      <c r="F4" s="9">
        <v>15.5</v>
      </c>
      <c r="G4" s="54">
        <f t="shared" si="0"/>
        <v>0.66330645161290325</v>
      </c>
    </row>
    <row r="5" spans="1:7" x14ac:dyDescent="0.2">
      <c r="A5" s="53">
        <v>1951</v>
      </c>
      <c r="B5" s="9">
        <v>170.7</v>
      </c>
      <c r="C5" s="9">
        <v>114.6</v>
      </c>
      <c r="D5" s="9">
        <v>39.5</v>
      </c>
      <c r="E5" s="9">
        <v>-0.2</v>
      </c>
      <c r="F5" s="9">
        <v>16.899999999999999</v>
      </c>
      <c r="G5" s="54">
        <f t="shared" si="0"/>
        <v>0.67135325131810197</v>
      </c>
    </row>
    <row r="6" spans="1:7" x14ac:dyDescent="0.2">
      <c r="A6" s="53">
        <v>1952</v>
      </c>
      <c r="B6" s="9">
        <v>178.9</v>
      </c>
      <c r="C6" s="9">
        <v>123</v>
      </c>
      <c r="D6" s="9">
        <v>37.799999999999997</v>
      </c>
      <c r="E6" s="9">
        <v>-0.2</v>
      </c>
      <c r="F6" s="9">
        <v>18.399999999999999</v>
      </c>
      <c r="G6" s="54">
        <f t="shared" si="0"/>
        <v>0.68753493571827839</v>
      </c>
    </row>
    <row r="7" spans="1:7" x14ac:dyDescent="0.2">
      <c r="A7" s="53">
        <v>1953</v>
      </c>
      <c r="B7" s="9">
        <v>191.9</v>
      </c>
      <c r="C7" s="9">
        <v>134</v>
      </c>
      <c r="D7" s="9">
        <v>38.5</v>
      </c>
      <c r="E7" s="9">
        <v>0</v>
      </c>
      <c r="F7" s="9">
        <v>19.399999999999999</v>
      </c>
      <c r="G7" s="54">
        <f t="shared" si="0"/>
        <v>0.6982803543512246</v>
      </c>
    </row>
    <row r="8" spans="1:7" x14ac:dyDescent="0.2">
      <c r="A8" s="53">
        <v>1954</v>
      </c>
      <c r="B8" s="9">
        <v>188.5</v>
      </c>
      <c r="C8" s="9">
        <v>132.19999999999999</v>
      </c>
      <c r="D8" s="9">
        <v>37.5</v>
      </c>
      <c r="E8" s="9">
        <v>0.2</v>
      </c>
      <c r="F8" s="9">
        <v>18.7</v>
      </c>
      <c r="G8" s="54">
        <f t="shared" si="0"/>
        <v>0.70132625994694953</v>
      </c>
    </row>
    <row r="9" spans="1:7" x14ac:dyDescent="0.2">
      <c r="A9" s="53">
        <v>1955</v>
      </c>
      <c r="B9" s="9">
        <v>213.5</v>
      </c>
      <c r="C9" s="9">
        <v>144.6</v>
      </c>
      <c r="D9" s="9">
        <v>47.8</v>
      </c>
      <c r="E9" s="9">
        <v>0.1</v>
      </c>
      <c r="F9" s="9">
        <v>20.9</v>
      </c>
      <c r="G9" s="54">
        <f t="shared" si="0"/>
        <v>0.67728337236533953</v>
      </c>
    </row>
    <row r="10" spans="1:7" x14ac:dyDescent="0.2">
      <c r="A10" s="53">
        <v>1956</v>
      </c>
      <c r="B10" s="9">
        <v>228</v>
      </c>
      <c r="C10" s="9">
        <v>158.19999999999999</v>
      </c>
      <c r="D10" s="9">
        <v>46.8</v>
      </c>
      <c r="E10" s="9">
        <v>0</v>
      </c>
      <c r="F10" s="9">
        <v>22.9</v>
      </c>
      <c r="G10" s="54">
        <f t="shared" si="0"/>
        <v>0.69385964912280695</v>
      </c>
    </row>
    <row r="11" spans="1:7" x14ac:dyDescent="0.2">
      <c r="A11" s="53">
        <v>1957</v>
      </c>
      <c r="B11" s="9">
        <v>237.1</v>
      </c>
      <c r="C11" s="9">
        <v>166.5</v>
      </c>
      <c r="D11" s="9">
        <v>46</v>
      </c>
      <c r="E11" s="9">
        <v>0.2</v>
      </c>
      <c r="F11" s="9">
        <v>24.4</v>
      </c>
      <c r="G11" s="54">
        <f t="shared" si="0"/>
        <v>0.70223534373681995</v>
      </c>
    </row>
    <row r="12" spans="1:7" x14ac:dyDescent="0.2">
      <c r="A12" s="53">
        <v>1958</v>
      </c>
      <c r="B12" s="9">
        <v>230.4</v>
      </c>
      <c r="C12" s="9">
        <v>164</v>
      </c>
      <c r="D12" s="9">
        <v>41.3</v>
      </c>
      <c r="E12" s="9">
        <v>0.6</v>
      </c>
      <c r="F12" s="9">
        <v>24.6</v>
      </c>
      <c r="G12" s="54">
        <f t="shared" si="0"/>
        <v>0.71180555555555558</v>
      </c>
    </row>
    <row r="13" spans="1:7" x14ac:dyDescent="0.2">
      <c r="A13" s="53">
        <v>1959</v>
      </c>
      <c r="B13" s="9">
        <v>259.8</v>
      </c>
      <c r="C13" s="9">
        <v>180.3</v>
      </c>
      <c r="D13" s="9">
        <v>52.8</v>
      </c>
      <c r="E13" s="9">
        <v>-0.2</v>
      </c>
      <c r="F13" s="9">
        <v>26.9</v>
      </c>
      <c r="G13" s="54">
        <f t="shared" si="0"/>
        <v>0.6939953810623557</v>
      </c>
    </row>
    <row r="14" spans="1:7" x14ac:dyDescent="0.2">
      <c r="A14" s="53">
        <v>1960</v>
      </c>
      <c r="B14" s="9">
        <v>271.39999999999998</v>
      </c>
      <c r="C14" s="9">
        <v>190.7</v>
      </c>
      <c r="D14" s="9">
        <v>51.5</v>
      </c>
      <c r="E14" s="9">
        <v>-0.2</v>
      </c>
      <c r="F14" s="9">
        <v>29.3</v>
      </c>
      <c r="G14" s="54">
        <f t="shared" si="0"/>
        <v>0.7026529108327193</v>
      </c>
    </row>
    <row r="15" spans="1:7" x14ac:dyDescent="0.2">
      <c r="A15" s="53">
        <v>1961</v>
      </c>
      <c r="B15" s="9">
        <v>279.2</v>
      </c>
      <c r="C15" s="9">
        <v>195.6</v>
      </c>
      <c r="D15" s="9">
        <v>52.6</v>
      </c>
      <c r="E15" s="9">
        <v>0.4</v>
      </c>
      <c r="F15" s="9">
        <v>30.6</v>
      </c>
      <c r="G15" s="54">
        <f t="shared" si="0"/>
        <v>0.70057306590257884</v>
      </c>
    </row>
    <row r="16" spans="1:7" x14ac:dyDescent="0.2">
      <c r="A16" s="53">
        <v>1962</v>
      </c>
      <c r="B16" s="9">
        <v>305.10000000000002</v>
      </c>
      <c r="C16" s="9">
        <v>211</v>
      </c>
      <c r="D16" s="9">
        <v>60.3</v>
      </c>
      <c r="E16" s="9">
        <v>0.8</v>
      </c>
      <c r="F16" s="9">
        <v>33.1</v>
      </c>
      <c r="G16" s="54">
        <f t="shared" si="0"/>
        <v>0.69157653228449678</v>
      </c>
    </row>
    <row r="17" spans="1:7" x14ac:dyDescent="0.2">
      <c r="A17" s="53">
        <v>1963</v>
      </c>
      <c r="B17" s="9">
        <v>324.89999999999998</v>
      </c>
      <c r="C17" s="9">
        <v>222.7</v>
      </c>
      <c r="D17" s="9">
        <v>66.400000000000006</v>
      </c>
      <c r="E17" s="9">
        <v>0.4</v>
      </c>
      <c r="F17" s="9">
        <v>35.5</v>
      </c>
      <c r="G17" s="54">
        <f t="shared" si="0"/>
        <v>0.68544167436134196</v>
      </c>
    </row>
    <row r="18" spans="1:7" x14ac:dyDescent="0.2">
      <c r="A18" s="53">
        <v>1964</v>
      </c>
      <c r="B18" s="9">
        <v>351.6</v>
      </c>
      <c r="C18" s="9">
        <v>239.2</v>
      </c>
      <c r="D18" s="9">
        <v>73.2</v>
      </c>
      <c r="E18" s="9">
        <v>0.8</v>
      </c>
      <c r="F18" s="9">
        <v>38.299999999999997</v>
      </c>
      <c r="G18" s="54">
        <f t="shared" si="0"/>
        <v>0.68031854379977241</v>
      </c>
    </row>
    <row r="19" spans="1:7" x14ac:dyDescent="0.2">
      <c r="A19" s="53">
        <v>1965</v>
      </c>
      <c r="B19" s="9">
        <v>386.6</v>
      </c>
      <c r="C19" s="9">
        <v>259.89999999999998</v>
      </c>
      <c r="D19" s="9">
        <v>84.6</v>
      </c>
      <c r="E19" s="9">
        <v>1.2</v>
      </c>
      <c r="F19" s="9">
        <v>41</v>
      </c>
      <c r="G19" s="54">
        <f t="shared" si="0"/>
        <v>0.67227108122090007</v>
      </c>
    </row>
    <row r="20" spans="1:7" x14ac:dyDescent="0.2">
      <c r="A20" s="53">
        <v>1966</v>
      </c>
      <c r="B20" s="9">
        <v>424.2</v>
      </c>
      <c r="C20" s="9">
        <v>288.5</v>
      </c>
      <c r="D20" s="9">
        <v>91.6</v>
      </c>
      <c r="E20" s="9">
        <v>2.2999999999999998</v>
      </c>
      <c r="F20" s="9">
        <v>41.8</v>
      </c>
      <c r="G20" s="54">
        <f t="shared" si="0"/>
        <v>0.68010372465818014</v>
      </c>
    </row>
    <row r="21" spans="1:7" x14ac:dyDescent="0.2">
      <c r="A21" s="53">
        <v>1967</v>
      </c>
      <c r="B21" s="9">
        <v>446.1</v>
      </c>
      <c r="C21" s="9">
        <v>308.39999999999998</v>
      </c>
      <c r="D21" s="9">
        <v>89.1</v>
      </c>
      <c r="E21" s="9">
        <v>4</v>
      </c>
      <c r="F21" s="9">
        <v>44.5</v>
      </c>
      <c r="G21" s="54">
        <f t="shared" si="0"/>
        <v>0.69132481506388699</v>
      </c>
    </row>
    <row r="22" spans="1:7" x14ac:dyDescent="0.2">
      <c r="A22" s="53">
        <v>1968</v>
      </c>
      <c r="B22" s="9">
        <v>492.1</v>
      </c>
      <c r="C22" s="9">
        <v>340.2</v>
      </c>
      <c r="D22" s="9">
        <v>96.1</v>
      </c>
      <c r="E22" s="9">
        <v>4.3</v>
      </c>
      <c r="F22" s="9">
        <v>51.6</v>
      </c>
      <c r="G22" s="54">
        <f t="shared" si="0"/>
        <v>0.69132290184921763</v>
      </c>
    </row>
    <row r="23" spans="1:7" x14ac:dyDescent="0.2">
      <c r="A23" s="53">
        <v>1969</v>
      </c>
      <c r="B23" s="9">
        <v>534.9</v>
      </c>
      <c r="C23" s="9">
        <v>377.5</v>
      </c>
      <c r="D23" s="9">
        <v>91.8</v>
      </c>
      <c r="E23" s="9">
        <v>8.5</v>
      </c>
      <c r="F23" s="9">
        <v>57.2</v>
      </c>
      <c r="G23" s="54">
        <f t="shared" si="0"/>
        <v>0.70573939054028789</v>
      </c>
    </row>
    <row r="24" spans="1:7" x14ac:dyDescent="0.2">
      <c r="A24" s="53">
        <v>1970</v>
      </c>
      <c r="B24" s="9">
        <v>550.29999999999995</v>
      </c>
      <c r="C24" s="9">
        <v>398</v>
      </c>
      <c r="D24" s="9">
        <v>79.099999999999994</v>
      </c>
      <c r="E24" s="9">
        <v>12.5</v>
      </c>
      <c r="F24" s="9">
        <v>60.7</v>
      </c>
      <c r="G24" s="54">
        <f t="shared" si="0"/>
        <v>0.72324186807196078</v>
      </c>
    </row>
    <row r="25" spans="1:7" x14ac:dyDescent="0.2">
      <c r="A25" s="53">
        <v>1971</v>
      </c>
      <c r="B25" s="9">
        <v>593.29999999999995</v>
      </c>
      <c r="C25" s="9">
        <v>421.7</v>
      </c>
      <c r="D25" s="9">
        <v>92.8</v>
      </c>
      <c r="E25" s="9">
        <v>12.6</v>
      </c>
      <c r="F25" s="9">
        <v>66.2</v>
      </c>
      <c r="G25" s="54">
        <f t="shared" si="0"/>
        <v>0.71077026799258392</v>
      </c>
    </row>
    <row r="26" spans="1:7" x14ac:dyDescent="0.2">
      <c r="A26" s="53">
        <v>1972</v>
      </c>
      <c r="B26" s="9">
        <v>659.5</v>
      </c>
      <c r="C26" s="9">
        <v>468.2</v>
      </c>
      <c r="D26" s="9">
        <v>107.7</v>
      </c>
      <c r="E26" s="9">
        <v>12.4</v>
      </c>
      <c r="F26" s="9">
        <v>71.2</v>
      </c>
      <c r="G26" s="54">
        <f t="shared" si="0"/>
        <v>0.70993176648976497</v>
      </c>
    </row>
    <row r="27" spans="1:7" x14ac:dyDescent="0.2">
      <c r="A27" s="53">
        <v>1973</v>
      </c>
      <c r="B27" s="9">
        <v>738.2</v>
      </c>
      <c r="C27" s="9">
        <v>526.1</v>
      </c>
      <c r="D27" s="9">
        <v>118.5</v>
      </c>
      <c r="E27" s="9">
        <v>14.7</v>
      </c>
      <c r="F27" s="9">
        <v>78.900000000000006</v>
      </c>
      <c r="G27" s="54">
        <f t="shared" si="0"/>
        <v>0.71267949065293956</v>
      </c>
    </row>
    <row r="28" spans="1:7" x14ac:dyDescent="0.2">
      <c r="A28" s="53">
        <v>1974</v>
      </c>
      <c r="B28" s="9">
        <v>793.5</v>
      </c>
      <c r="C28" s="9">
        <v>577.29999999999995</v>
      </c>
      <c r="D28" s="9">
        <v>108.2</v>
      </c>
      <c r="E28" s="9">
        <v>23.1</v>
      </c>
      <c r="F28" s="9">
        <v>84.9</v>
      </c>
      <c r="G28" s="54">
        <f t="shared" si="0"/>
        <v>0.72753623188405792</v>
      </c>
    </row>
    <row r="29" spans="1:7" x14ac:dyDescent="0.2">
      <c r="A29" s="53">
        <v>1975</v>
      </c>
      <c r="B29" s="9">
        <v>852</v>
      </c>
      <c r="C29" s="9">
        <v>607.79999999999995</v>
      </c>
      <c r="D29" s="9">
        <v>124.2</v>
      </c>
      <c r="E29" s="9">
        <v>27.2</v>
      </c>
      <c r="F29" s="9">
        <v>92.7</v>
      </c>
      <c r="G29" s="54">
        <f t="shared" si="0"/>
        <v>0.71338028169014078</v>
      </c>
    </row>
    <row r="30" spans="1:7" x14ac:dyDescent="0.2">
      <c r="A30" s="53">
        <v>1976</v>
      </c>
      <c r="B30" s="9">
        <v>962.3</v>
      </c>
      <c r="C30" s="9">
        <v>682.8</v>
      </c>
      <c r="D30" s="9">
        <v>157.80000000000001</v>
      </c>
      <c r="E30" s="9">
        <v>22.7</v>
      </c>
      <c r="F30" s="9">
        <v>99</v>
      </c>
      <c r="G30" s="54">
        <f t="shared" si="0"/>
        <v>0.70955003637119396</v>
      </c>
    </row>
    <row r="31" spans="1:7" x14ac:dyDescent="0.2">
      <c r="A31" s="53">
        <v>1977</v>
      </c>
      <c r="B31" s="9">
        <v>1092.0999999999999</v>
      </c>
      <c r="C31" s="9">
        <v>771.7</v>
      </c>
      <c r="D31" s="9">
        <v>186.7</v>
      </c>
      <c r="E31" s="9">
        <v>27.7</v>
      </c>
      <c r="F31" s="9">
        <v>106</v>
      </c>
      <c r="G31" s="54">
        <f t="shared" si="0"/>
        <v>0.70662027286878504</v>
      </c>
    </row>
    <row r="32" spans="1:7" x14ac:dyDescent="0.2">
      <c r="A32" s="53">
        <v>1978</v>
      </c>
      <c r="B32" s="9">
        <v>1247.5999999999999</v>
      </c>
      <c r="C32" s="9">
        <v>884.7</v>
      </c>
      <c r="D32" s="9">
        <v>215.7</v>
      </c>
      <c r="E32" s="9">
        <v>30.6</v>
      </c>
      <c r="F32" s="9">
        <v>116.6</v>
      </c>
      <c r="G32" s="54">
        <f t="shared" si="0"/>
        <v>0.70912151330554674</v>
      </c>
    </row>
    <row r="33" spans="1:7" x14ac:dyDescent="0.2">
      <c r="A33" s="53">
        <v>1979</v>
      </c>
      <c r="B33" s="9">
        <v>1380.9</v>
      </c>
      <c r="C33" s="9">
        <v>1004.4</v>
      </c>
      <c r="D33" s="9">
        <v>214.4</v>
      </c>
      <c r="E33" s="9">
        <v>36.299999999999997</v>
      </c>
      <c r="F33" s="9">
        <v>125.8</v>
      </c>
      <c r="G33" s="54">
        <f>C33/B33</f>
        <v>0.72735172713447749</v>
      </c>
    </row>
    <row r="34" spans="1:7" x14ac:dyDescent="0.2">
      <c r="A34" s="53">
        <v>1980</v>
      </c>
      <c r="B34" s="9">
        <v>1490.1</v>
      </c>
      <c r="C34" s="9">
        <v>1102</v>
      </c>
      <c r="D34" s="9">
        <v>188.1</v>
      </c>
      <c r="E34" s="9">
        <v>59.4</v>
      </c>
      <c r="F34" s="9">
        <v>140.6</v>
      </c>
      <c r="G34" s="54">
        <f t="shared" si="0"/>
        <v>0.73954768136366689</v>
      </c>
    </row>
    <row r="35" spans="1:7" x14ac:dyDescent="0.2">
      <c r="A35" s="53">
        <v>1981</v>
      </c>
      <c r="B35" s="9">
        <v>1689.9</v>
      </c>
      <c r="C35" s="9">
        <v>1220.5999999999999</v>
      </c>
      <c r="D35" s="9">
        <v>217.8</v>
      </c>
      <c r="E35" s="9">
        <v>82.8</v>
      </c>
      <c r="F35" s="9">
        <v>168.7</v>
      </c>
      <c r="G35" s="54">
        <f t="shared" si="0"/>
        <v>0.72229125983786013</v>
      </c>
    </row>
    <row r="36" spans="1:7" x14ac:dyDescent="0.2">
      <c r="A36" s="53">
        <v>1982</v>
      </c>
      <c r="B36" s="9">
        <v>1745.9</v>
      </c>
      <c r="C36" s="9">
        <v>1275.0999999999999</v>
      </c>
      <c r="D36" s="9">
        <v>197.3</v>
      </c>
      <c r="E36" s="9">
        <v>95.5</v>
      </c>
      <c r="F36" s="9">
        <v>177.9</v>
      </c>
      <c r="G36" s="54">
        <f t="shared" si="0"/>
        <v>0.73033965290108249</v>
      </c>
    </row>
    <row r="37" spans="1:7" x14ac:dyDescent="0.2">
      <c r="A37" s="53">
        <v>1983</v>
      </c>
      <c r="B37" s="9">
        <v>1886.5</v>
      </c>
      <c r="C37" s="9">
        <v>1353</v>
      </c>
      <c r="D37" s="9">
        <v>244.7</v>
      </c>
      <c r="E37" s="9">
        <v>91.9</v>
      </c>
      <c r="F37" s="9">
        <v>196.9</v>
      </c>
      <c r="G37" s="54">
        <f t="shared" si="0"/>
        <v>0.71720116618075802</v>
      </c>
    </row>
    <row r="38" spans="1:7" x14ac:dyDescent="0.2">
      <c r="A38" s="53">
        <v>1984</v>
      </c>
      <c r="B38" s="9">
        <v>2131.5</v>
      </c>
      <c r="C38" s="9">
        <v>1501.1</v>
      </c>
      <c r="D38" s="9">
        <v>301.3</v>
      </c>
      <c r="E38" s="9">
        <v>106.6</v>
      </c>
      <c r="F38" s="9">
        <v>222.5</v>
      </c>
      <c r="G38" s="54">
        <f t="shared" si="0"/>
        <v>0.7042458362655406</v>
      </c>
    </row>
    <row r="39" spans="1:7" x14ac:dyDescent="0.2">
      <c r="A39" s="53">
        <v>1985</v>
      </c>
      <c r="B39" s="9">
        <v>2274.4</v>
      </c>
      <c r="C39" s="9">
        <v>1615.9</v>
      </c>
      <c r="D39" s="9">
        <v>316.39999999999998</v>
      </c>
      <c r="E39" s="9">
        <v>102.2</v>
      </c>
      <c r="F39" s="9">
        <v>239.9</v>
      </c>
      <c r="G39" s="54">
        <f t="shared" si="0"/>
        <v>0.71047309180443197</v>
      </c>
    </row>
    <row r="40" spans="1:7" x14ac:dyDescent="0.2">
      <c r="A40" s="53">
        <v>1986</v>
      </c>
      <c r="B40" s="9">
        <v>2356.6999999999998</v>
      </c>
      <c r="C40" s="9">
        <v>1723.4</v>
      </c>
      <c r="D40" s="9">
        <v>284.89999999999998</v>
      </c>
      <c r="E40" s="9">
        <v>99.5</v>
      </c>
      <c r="F40" s="9">
        <v>248.9</v>
      </c>
      <c r="G40" s="54">
        <f t="shared" si="0"/>
        <v>0.73127678533542673</v>
      </c>
    </row>
    <row r="41" spans="1:7" x14ac:dyDescent="0.2">
      <c r="A41" s="53">
        <v>1987</v>
      </c>
      <c r="B41" s="9">
        <v>2523.6</v>
      </c>
      <c r="C41" s="9">
        <v>1847.6</v>
      </c>
      <c r="D41" s="9">
        <v>318</v>
      </c>
      <c r="E41" s="9">
        <v>99.7</v>
      </c>
      <c r="F41" s="9">
        <v>258.3</v>
      </c>
      <c r="G41" s="54">
        <f t="shared" si="0"/>
        <v>0.73212870502456806</v>
      </c>
    </row>
    <row r="42" spans="1:7" x14ac:dyDescent="0.2">
      <c r="A42" s="53">
        <v>1988</v>
      </c>
      <c r="B42" s="9">
        <v>2742.5</v>
      </c>
      <c r="C42" s="9">
        <v>2002.3</v>
      </c>
      <c r="D42" s="9">
        <v>357.5</v>
      </c>
      <c r="E42" s="9">
        <v>104.4</v>
      </c>
      <c r="F42" s="9">
        <v>278.39999999999998</v>
      </c>
      <c r="G42" s="54">
        <f t="shared" si="0"/>
        <v>0.73010027347310846</v>
      </c>
    </row>
    <row r="43" spans="1:7" x14ac:dyDescent="0.2">
      <c r="A43" s="53">
        <v>1989</v>
      </c>
      <c r="B43" s="9">
        <v>2892.8</v>
      </c>
      <c r="C43" s="9">
        <v>2119.3000000000002</v>
      </c>
      <c r="D43" s="9">
        <v>347.2</v>
      </c>
      <c r="E43" s="9">
        <v>125.2</v>
      </c>
      <c r="F43" s="9">
        <v>301.2</v>
      </c>
      <c r="G43" s="54">
        <f t="shared" si="0"/>
        <v>0.73261200221238942</v>
      </c>
    </row>
    <row r="44" spans="1:7" x14ac:dyDescent="0.2">
      <c r="A44" s="53">
        <v>1990</v>
      </c>
      <c r="B44" s="9">
        <v>3012.5</v>
      </c>
      <c r="C44" s="9">
        <v>2234.9</v>
      </c>
      <c r="D44" s="9">
        <v>341.6</v>
      </c>
      <c r="E44" s="9">
        <v>117.4</v>
      </c>
      <c r="F44" s="9">
        <v>318.5</v>
      </c>
      <c r="G44" s="54">
        <f t="shared" si="0"/>
        <v>0.74187551867219925</v>
      </c>
    </row>
    <row r="45" spans="1:7" x14ac:dyDescent="0.2">
      <c r="A45" s="53">
        <v>1991</v>
      </c>
      <c r="B45" s="9">
        <v>3074.8</v>
      </c>
      <c r="C45" s="9">
        <v>2277.8000000000002</v>
      </c>
      <c r="D45" s="9">
        <v>376.1</v>
      </c>
      <c r="E45" s="9">
        <v>79.3</v>
      </c>
      <c r="F45" s="9">
        <v>341.6</v>
      </c>
      <c r="G45" s="54">
        <f t="shared" si="0"/>
        <v>0.74079614934304672</v>
      </c>
    </row>
    <row r="46" spans="1:7" x14ac:dyDescent="0.2">
      <c r="A46" s="53">
        <v>1992</v>
      </c>
      <c r="B46" s="9">
        <v>3247.6</v>
      </c>
      <c r="C46" s="9">
        <v>2420.5</v>
      </c>
      <c r="D46" s="9">
        <v>404.1</v>
      </c>
      <c r="E46" s="9">
        <v>63.2</v>
      </c>
      <c r="F46" s="9">
        <v>359.9</v>
      </c>
      <c r="G46" s="54">
        <f t="shared" si="0"/>
        <v>0.74531962064293633</v>
      </c>
    </row>
    <row r="47" spans="1:7" x14ac:dyDescent="0.2">
      <c r="A47" s="53">
        <v>1993</v>
      </c>
      <c r="B47" s="9">
        <v>3401.2</v>
      </c>
      <c r="C47" s="9">
        <v>2515.6999999999998</v>
      </c>
      <c r="D47" s="9">
        <v>447.6</v>
      </c>
      <c r="E47" s="9">
        <v>62.3</v>
      </c>
      <c r="F47" s="9">
        <v>375.5</v>
      </c>
      <c r="G47" s="54">
        <f t="shared" si="0"/>
        <v>0.73965071151358341</v>
      </c>
    </row>
    <row r="48" spans="1:7" x14ac:dyDescent="0.2">
      <c r="A48" s="53">
        <v>1994</v>
      </c>
      <c r="B48" s="9">
        <v>3661.8</v>
      </c>
      <c r="C48" s="9">
        <v>2649</v>
      </c>
      <c r="D48" s="9">
        <v>546.79999999999995</v>
      </c>
      <c r="E48" s="9">
        <v>57.7</v>
      </c>
      <c r="F48" s="9">
        <v>408.3</v>
      </c>
      <c r="G48" s="54">
        <f t="shared" si="0"/>
        <v>0.72341471407504498</v>
      </c>
    </row>
    <row r="49" spans="1:7" x14ac:dyDescent="0.2">
      <c r="A49" s="53">
        <v>1995</v>
      </c>
      <c r="B49" s="9">
        <v>3882.9</v>
      </c>
      <c r="C49" s="9">
        <v>2787.9</v>
      </c>
      <c r="D49" s="9">
        <v>613.29999999999995</v>
      </c>
      <c r="E49" s="9">
        <v>60.2</v>
      </c>
      <c r="F49" s="9">
        <v>421.6</v>
      </c>
      <c r="G49" s="54">
        <f t="shared" si="0"/>
        <v>0.71799428262381215</v>
      </c>
    </row>
    <row r="50" spans="1:7" x14ac:dyDescent="0.2">
      <c r="A50" s="53">
        <v>1996</v>
      </c>
      <c r="B50" s="9">
        <v>4142.8</v>
      </c>
      <c r="C50" s="9">
        <v>2953.7</v>
      </c>
      <c r="D50" s="9">
        <v>687.5</v>
      </c>
      <c r="E50" s="9">
        <v>59.4</v>
      </c>
      <c r="F50" s="9">
        <v>442.2</v>
      </c>
      <c r="G50" s="54">
        <f t="shared" si="0"/>
        <v>0.71297190306073177</v>
      </c>
    </row>
    <row r="51" spans="1:7" x14ac:dyDescent="0.2">
      <c r="A51" s="53">
        <v>1997</v>
      </c>
      <c r="B51" s="9">
        <v>4471.8</v>
      </c>
      <c r="C51" s="9">
        <v>3176.6</v>
      </c>
      <c r="D51" s="9">
        <v>762.2</v>
      </c>
      <c r="E51" s="9">
        <v>81.7</v>
      </c>
      <c r="F51" s="9">
        <v>451.3</v>
      </c>
      <c r="G51" s="54">
        <f t="shared" si="0"/>
        <v>0.71036271747394775</v>
      </c>
    </row>
    <row r="52" spans="1:7" x14ac:dyDescent="0.2">
      <c r="A52" s="53">
        <v>1998</v>
      </c>
      <c r="B52" s="9">
        <v>4758.3999999999996</v>
      </c>
      <c r="C52" s="9">
        <v>3447.5</v>
      </c>
      <c r="D52" s="9">
        <v>705.7</v>
      </c>
      <c r="E52" s="9">
        <v>121.6</v>
      </c>
      <c r="F52" s="9">
        <v>483.6</v>
      </c>
      <c r="G52" s="54">
        <f t="shared" si="0"/>
        <v>0.72450823806321463</v>
      </c>
    </row>
    <row r="53" spans="1:7" x14ac:dyDescent="0.2">
      <c r="A53" s="53">
        <v>1999</v>
      </c>
      <c r="B53" s="9">
        <v>5032.5</v>
      </c>
      <c r="C53" s="9">
        <v>3684.3</v>
      </c>
      <c r="D53" s="9">
        <v>713.2</v>
      </c>
      <c r="E53" s="9">
        <v>127.2</v>
      </c>
      <c r="F53" s="9">
        <v>507.9</v>
      </c>
      <c r="G53" s="54">
        <f t="shared" si="0"/>
        <v>0.73210134128166915</v>
      </c>
    </row>
    <row r="54" spans="1:7" x14ac:dyDescent="0.2">
      <c r="A54" s="53">
        <v>2000</v>
      </c>
      <c r="B54" s="9">
        <v>5376</v>
      </c>
      <c r="C54" s="9">
        <v>4008.9</v>
      </c>
      <c r="D54" s="9">
        <v>640.9</v>
      </c>
      <c r="E54" s="9">
        <v>174</v>
      </c>
      <c r="F54" s="9">
        <v>552.20000000000005</v>
      </c>
      <c r="G54" s="54">
        <f t="shared" si="0"/>
        <v>0.74570312500000002</v>
      </c>
    </row>
    <row r="55" spans="1:7" x14ac:dyDescent="0.2">
      <c r="A55" s="53">
        <v>2001</v>
      </c>
      <c r="B55" s="9">
        <v>5313.4</v>
      </c>
      <c r="C55" s="9">
        <v>4013.8</v>
      </c>
      <c r="D55" s="9">
        <v>589.9</v>
      </c>
      <c r="E55" s="9">
        <v>155.4</v>
      </c>
      <c r="F55" s="9">
        <v>554.20000000000005</v>
      </c>
      <c r="G55" s="54">
        <f t="shared" si="0"/>
        <v>0.75541084804456671</v>
      </c>
    </row>
    <row r="56" spans="1:7" x14ac:dyDescent="0.2">
      <c r="A56" s="53">
        <v>2002</v>
      </c>
      <c r="B56" s="9">
        <v>5379</v>
      </c>
      <c r="C56" s="9">
        <v>3972.7</v>
      </c>
      <c r="D56" s="9">
        <v>754.9</v>
      </c>
      <c r="E56" s="9">
        <v>92.3</v>
      </c>
      <c r="F56" s="9">
        <v>559.1</v>
      </c>
      <c r="G56" s="54">
        <f t="shared" si="0"/>
        <v>0.73855735266778211</v>
      </c>
    </row>
    <row r="57" spans="1:7" x14ac:dyDescent="0.2">
      <c r="A57" s="53">
        <v>2003</v>
      </c>
      <c r="B57" s="9">
        <v>5583</v>
      </c>
      <c r="C57" s="9">
        <v>4040.9</v>
      </c>
      <c r="D57" s="9">
        <v>897.3</v>
      </c>
      <c r="E57" s="9">
        <v>70</v>
      </c>
      <c r="F57" s="9">
        <v>574.79999999999995</v>
      </c>
      <c r="G57" s="54">
        <f t="shared" si="0"/>
        <v>0.72378649471610246</v>
      </c>
    </row>
    <row r="58" spans="1:7" x14ac:dyDescent="0.2">
      <c r="A58" s="53">
        <v>2004</v>
      </c>
      <c r="B58" s="9">
        <v>5975.3</v>
      </c>
      <c r="C58" s="9">
        <v>4240.2</v>
      </c>
      <c r="D58" s="9">
        <v>1094.2</v>
      </c>
      <c r="E58" s="9">
        <v>16.899999999999999</v>
      </c>
      <c r="F58" s="9">
        <v>624</v>
      </c>
      <c r="G58" s="54">
        <f t="shared" si="0"/>
        <v>0.70962127424564447</v>
      </c>
    </row>
    <row r="59" spans="1:7" x14ac:dyDescent="0.2">
      <c r="A59" s="53">
        <v>2005</v>
      </c>
      <c r="B59" s="9">
        <v>6431.4</v>
      </c>
      <c r="C59" s="9">
        <v>4443</v>
      </c>
      <c r="D59" s="9">
        <v>1262.9000000000001</v>
      </c>
      <c r="E59" s="9">
        <v>50.3</v>
      </c>
      <c r="F59" s="9">
        <v>675.2</v>
      </c>
      <c r="G59" s="54">
        <f>C59/B59</f>
        <v>0.69082936841123244</v>
      </c>
    </row>
    <row r="60" spans="1:7" x14ac:dyDescent="0.2">
      <c r="A60" s="53">
        <v>2006</v>
      </c>
      <c r="B60" s="9">
        <v>6889.5</v>
      </c>
      <c r="C60" s="9">
        <v>4681.2</v>
      </c>
      <c r="D60" s="9">
        <v>1406.5</v>
      </c>
      <c r="E60" s="9">
        <v>98.9</v>
      </c>
      <c r="F60" s="9">
        <v>702.8</v>
      </c>
      <c r="G60" s="54">
        <f t="shared" si="0"/>
        <v>0.6794687568038319</v>
      </c>
    </row>
    <row r="61" spans="1:7" x14ac:dyDescent="0.2">
      <c r="A61" s="53">
        <v>2007</v>
      </c>
      <c r="B61" s="9">
        <v>6991.8</v>
      </c>
      <c r="C61" s="9">
        <v>4894.2</v>
      </c>
      <c r="D61" s="9">
        <v>1195.4000000000001</v>
      </c>
      <c r="E61" s="9">
        <v>156.5</v>
      </c>
      <c r="F61" s="9">
        <v>745.7</v>
      </c>
      <c r="G61" s="54">
        <f t="shared" si="0"/>
        <v>0.69999141851883628</v>
      </c>
    </row>
    <row r="62" spans="1:7" x14ac:dyDescent="0.2">
      <c r="A62" s="53">
        <v>2008</v>
      </c>
      <c r="B62" s="9">
        <v>6837.7</v>
      </c>
      <c r="C62" s="9">
        <v>4940.3</v>
      </c>
      <c r="D62" s="9">
        <v>895.7</v>
      </c>
      <c r="E62" s="9">
        <v>220.8</v>
      </c>
      <c r="F62" s="9">
        <v>781</v>
      </c>
      <c r="G62" s="54">
        <f t="shared" si="0"/>
        <v>0.72250903081445517</v>
      </c>
    </row>
    <row r="63" spans="1:7" x14ac:dyDescent="0.2">
      <c r="A63" s="53">
        <v>2009</v>
      </c>
      <c r="B63" s="9">
        <v>6540.1</v>
      </c>
      <c r="C63" s="9">
        <v>4607.5</v>
      </c>
      <c r="D63" s="9">
        <v>1038</v>
      </c>
      <c r="E63" s="9">
        <v>141.4</v>
      </c>
      <c r="F63" s="9">
        <v>753.2</v>
      </c>
      <c r="G63" s="54">
        <f t="shared" si="0"/>
        <v>0.70449993119371257</v>
      </c>
    </row>
    <row r="64" spans="1:7" x14ac:dyDescent="0.2">
      <c r="A64" s="53">
        <v>2010</v>
      </c>
      <c r="B64" s="9">
        <v>6960.9</v>
      </c>
      <c r="C64" s="9">
        <v>4700.8</v>
      </c>
      <c r="D64" s="9">
        <v>1343</v>
      </c>
      <c r="E64" s="9">
        <v>132</v>
      </c>
      <c r="F64" s="9">
        <v>785.2</v>
      </c>
      <c r="G64" s="54">
        <f t="shared" si="0"/>
        <v>0.67531497363846638</v>
      </c>
    </row>
    <row r="65" spans="1:7" x14ac:dyDescent="0.2">
      <c r="A65" s="53">
        <v>2011</v>
      </c>
      <c r="B65" s="9">
        <v>7302.9</v>
      </c>
      <c r="C65" s="9">
        <v>4928</v>
      </c>
      <c r="D65" s="9">
        <v>1397.2</v>
      </c>
      <c r="E65" s="9">
        <v>151</v>
      </c>
      <c r="F65" s="9">
        <v>826.7</v>
      </c>
      <c r="G65" s="54">
        <f t="shared" si="0"/>
        <v>0.67480042175026367</v>
      </c>
    </row>
    <row r="66" spans="1:7" x14ac:dyDescent="0.2">
      <c r="A66" s="53">
        <v>2012</v>
      </c>
      <c r="B66" s="9">
        <v>7790.3</v>
      </c>
      <c r="C66" s="9">
        <v>5182.7</v>
      </c>
      <c r="D66" s="9">
        <v>1592.1</v>
      </c>
      <c r="E66" s="9">
        <v>210.2</v>
      </c>
      <c r="F66" s="9">
        <v>805.4</v>
      </c>
      <c r="G66" s="54">
        <f t="shared" si="0"/>
        <v>0.66527604841918797</v>
      </c>
    </row>
    <row r="67" spans="1:7" x14ac:dyDescent="0.2">
      <c r="A67" s="53">
        <v>2013</v>
      </c>
      <c r="B67" s="9">
        <v>8027.9</v>
      </c>
      <c r="C67" s="9">
        <v>5352.4</v>
      </c>
      <c r="D67" s="9">
        <v>1611.9</v>
      </c>
      <c r="E67" s="9">
        <v>202.4</v>
      </c>
      <c r="F67" s="9">
        <v>861.2</v>
      </c>
      <c r="G67" s="54">
        <f t="shared" ref="G67:G71" si="1">C67/B67</f>
        <v>0.6667247972695225</v>
      </c>
    </row>
    <row r="68" spans="1:7" x14ac:dyDescent="0.2">
      <c r="A68" s="53">
        <v>2014</v>
      </c>
      <c r="B68" s="9">
        <v>8521.2999999999993</v>
      </c>
      <c r="C68" s="9">
        <v>5641.2</v>
      </c>
      <c r="D68" s="9">
        <v>1714</v>
      </c>
      <c r="E68" s="9">
        <v>241.3</v>
      </c>
      <c r="F68" s="9">
        <v>924.9</v>
      </c>
      <c r="G68" s="54">
        <f t="shared" si="1"/>
        <v>0.66201166488681307</v>
      </c>
    </row>
    <row r="69" spans="1:7" x14ac:dyDescent="0.2">
      <c r="A69" s="53">
        <v>2015</v>
      </c>
      <c r="B69" s="9">
        <v>8887</v>
      </c>
      <c r="C69" s="9">
        <v>5939.9</v>
      </c>
      <c r="D69" s="9">
        <v>1654.7</v>
      </c>
      <c r="E69" s="9">
        <v>320.89999999999998</v>
      </c>
      <c r="F69" s="9">
        <v>971.5</v>
      </c>
      <c r="G69" s="54">
        <f t="shared" si="1"/>
        <v>0.66838078091594455</v>
      </c>
    </row>
    <row r="70" spans="1:7" x14ac:dyDescent="0.2">
      <c r="A70" s="53">
        <v>2016</v>
      </c>
      <c r="B70" s="9">
        <v>9026.5</v>
      </c>
      <c r="C70" s="9">
        <v>6093.3</v>
      </c>
      <c r="D70" s="9">
        <v>1628.5</v>
      </c>
      <c r="E70" s="9">
        <v>297.2</v>
      </c>
      <c r="F70" s="9">
        <v>1007.5</v>
      </c>
      <c r="G70" s="54">
        <f t="shared" si="1"/>
        <v>0.67504569877582676</v>
      </c>
    </row>
    <row r="71" spans="1:7" ht="17" thickBot="1" x14ac:dyDescent="0.25">
      <c r="A71" s="55">
        <v>2017</v>
      </c>
      <c r="B71" s="56">
        <v>9384.4</v>
      </c>
      <c r="C71" s="56">
        <v>6408.5</v>
      </c>
      <c r="D71" s="56">
        <v>1650.4</v>
      </c>
      <c r="E71" s="56">
        <v>300.5</v>
      </c>
      <c r="F71" s="56">
        <v>1024.9000000000001</v>
      </c>
      <c r="G71" s="57">
        <f t="shared" si="1"/>
        <v>0.68288862367333025</v>
      </c>
    </row>
    <row r="72" spans="1:7" x14ac:dyDescent="0.2">
      <c r="G72" s="58">
        <f>MEDIAN(G2:G71)</f>
        <v>0.70787089308716589</v>
      </c>
    </row>
    <row r="73" spans="1:7" x14ac:dyDescent="0.2">
      <c r="G73" s="58">
        <f>LARGE(G2:G71,1)</f>
        <v>0.75541084804456671</v>
      </c>
    </row>
    <row r="74" spans="1:7" x14ac:dyDescent="0.2">
      <c r="G74" s="58">
        <f>SMALL(G2:G71,1)</f>
        <v>0.66201166488681307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F23" sqref="F23"/>
    </sheetView>
  </sheetViews>
  <sheetFormatPr baseColWidth="10" defaultRowHeight="16" x14ac:dyDescent="0.2"/>
  <cols>
    <col min="1" max="5" width="12.83203125" style="4" customWidth="1"/>
    <col min="6" max="7" width="12.83203125" style="33" customWidth="1"/>
    <col min="8" max="8" width="12.83203125" style="31" customWidth="1"/>
    <col min="9" max="10" width="12.83203125" style="4" customWidth="1"/>
    <col min="11" max="16384" width="10.83203125" style="32"/>
  </cols>
  <sheetData>
    <row r="1" spans="1:10" customFormat="1" ht="17" thickBot="1" x14ac:dyDescent="0.25">
      <c r="A1" s="22" t="s">
        <v>33</v>
      </c>
      <c r="B1" s="6" t="s">
        <v>10</v>
      </c>
      <c r="C1" s="6" t="s">
        <v>29</v>
      </c>
      <c r="D1" s="6" t="s">
        <v>11</v>
      </c>
      <c r="E1" s="6" t="s">
        <v>30</v>
      </c>
      <c r="F1" s="6" t="s">
        <v>28</v>
      </c>
      <c r="G1" s="6" t="s">
        <v>16</v>
      </c>
      <c r="H1" s="23" t="s">
        <v>22</v>
      </c>
      <c r="I1" s="24" t="s">
        <v>32</v>
      </c>
      <c r="J1" s="20" t="s">
        <v>31</v>
      </c>
    </row>
    <row r="2" spans="1:10" customFormat="1" x14ac:dyDescent="0.2">
      <c r="A2" s="34">
        <v>2000</v>
      </c>
      <c r="B2" s="3">
        <v>469949.22700000007</v>
      </c>
      <c r="C2" s="3">
        <v>176901.68600000013</v>
      </c>
      <c r="D2" s="3">
        <v>148364.5754</v>
      </c>
      <c r="E2" s="3">
        <v>403876.62260000291</v>
      </c>
      <c r="F2" s="10">
        <f>B2+C2+D2+E2</f>
        <v>1199092.1110000031</v>
      </c>
      <c r="G2" s="10">
        <f>B2/(F2-D2)</f>
        <v>0.44726078938403591</v>
      </c>
      <c r="H2" s="16">
        <f>(B2+G2*D2)/F2</f>
        <v>0.44726078938403596</v>
      </c>
      <c r="I2" s="25">
        <f>(B2+D2)/F2</f>
        <v>0.51565163070278797</v>
      </c>
      <c r="J2" s="21">
        <v>560905.42000000004</v>
      </c>
    </row>
    <row r="3" spans="1:10" customFormat="1" x14ac:dyDescent="0.2">
      <c r="A3" s="34">
        <v>2001</v>
      </c>
      <c r="B3" s="3">
        <v>520500.93800000008</v>
      </c>
      <c r="C3" s="3">
        <v>206545.5990000001</v>
      </c>
      <c r="D3" s="3">
        <v>154420.2359</v>
      </c>
      <c r="E3" s="3">
        <v>434288.70610000356</v>
      </c>
      <c r="F3" s="10">
        <f>B3+C3+D3+E3</f>
        <v>1315755.4790000038</v>
      </c>
      <c r="G3" s="10">
        <f>B3/(F3-D3)</f>
        <v>0.44819180429813166</v>
      </c>
      <c r="H3" s="16">
        <f>(B3+G3*D3)/F3</f>
        <v>0.44819180429813171</v>
      </c>
      <c r="I3" s="25">
        <f t="shared" ref="I3:I17" si="0">(B3+D3)/F3</f>
        <v>0.51295334480609689</v>
      </c>
      <c r="J3" s="21">
        <v>776242.87</v>
      </c>
    </row>
    <row r="4" spans="1:10" customFormat="1" x14ac:dyDescent="0.2">
      <c r="A4" s="34">
        <v>2002</v>
      </c>
      <c r="B4" s="3">
        <v>579309.6810000001</v>
      </c>
      <c r="C4" s="3">
        <v>233875.61199999991</v>
      </c>
      <c r="D4" s="3">
        <v>168168.94469999999</v>
      </c>
      <c r="E4" s="3">
        <v>507433.01829999912</v>
      </c>
      <c r="F4" s="10">
        <f>B4+C4+D4+E4</f>
        <v>1488787.2559999991</v>
      </c>
      <c r="G4" s="10">
        <f>B4/(F4-D4)</f>
        <v>0.43866549179507841</v>
      </c>
      <c r="H4" s="16">
        <f>(B4+G4*D4)/F4</f>
        <v>0.43866549179507841</v>
      </c>
      <c r="I4" s="25">
        <f t="shared" si="0"/>
        <v>0.50207215482774159</v>
      </c>
      <c r="J4" s="21">
        <v>1488098.74</v>
      </c>
    </row>
    <row r="5" spans="1:10" customFormat="1" x14ac:dyDescent="0.2">
      <c r="A5" s="34">
        <v>2003</v>
      </c>
      <c r="B5" s="3">
        <v>661552.03200000012</v>
      </c>
      <c r="C5" s="3">
        <v>265339.15300000005</v>
      </c>
      <c r="D5" s="3">
        <v>203404.3095</v>
      </c>
      <c r="E5" s="3">
        <v>587654.91449999681</v>
      </c>
      <c r="F5" s="10">
        <f>B5+C5+D5+E5</f>
        <v>1717950.4089999972</v>
      </c>
      <c r="G5" s="10">
        <f>B5/(F5-D5)</f>
        <v>0.43679887473771895</v>
      </c>
      <c r="H5" s="16">
        <f>(B5+G5*D5)/F5</f>
        <v>0.436798874737719</v>
      </c>
      <c r="I5" s="25">
        <f t="shared" si="0"/>
        <v>0.50348155393116556</v>
      </c>
      <c r="J5" s="21">
        <v>1061276.73</v>
      </c>
    </row>
    <row r="6" spans="1:10" customFormat="1" x14ac:dyDescent="0.2">
      <c r="A6" s="34">
        <v>2004</v>
      </c>
      <c r="B6" s="3">
        <v>750180.11199999985</v>
      </c>
      <c r="C6" s="3">
        <v>318846.103</v>
      </c>
      <c r="D6" s="3">
        <v>210608.3732</v>
      </c>
      <c r="E6" s="3">
        <v>678116.62879999133</v>
      </c>
      <c r="F6" s="10">
        <f>B6+C6+D6+E6</f>
        <v>1957751.2169999913</v>
      </c>
      <c r="G6" s="10">
        <f>B6/(F6-D6)</f>
        <v>0.42937537400684261</v>
      </c>
      <c r="H6" s="16">
        <f>(B6+G6*D6)/F6</f>
        <v>0.42937537400684261</v>
      </c>
      <c r="I6" s="25">
        <f t="shared" si="0"/>
        <v>0.49076127592569602</v>
      </c>
      <c r="J6" s="21">
        <v>1002842.37</v>
      </c>
    </row>
    <row r="7" spans="1:10" customFormat="1" x14ac:dyDescent="0.2">
      <c r="A7" s="34">
        <v>2005</v>
      </c>
      <c r="B7" s="3">
        <v>851698.06300000008</v>
      </c>
      <c r="C7" s="3">
        <v>353192.10200000007</v>
      </c>
      <c r="D7" s="3">
        <v>226758.58040000001</v>
      </c>
      <c r="E7" s="3">
        <v>738935.76959999232</v>
      </c>
      <c r="F7" s="10">
        <f>B7+C7+D7+E7</f>
        <v>2170584.5149999922</v>
      </c>
      <c r="G7" s="10">
        <f>B7/(F7-D7)</f>
        <v>0.43815551991555546</v>
      </c>
      <c r="H7" s="16">
        <f>(B7+G7*D7)/F7</f>
        <v>0.43815551991555546</v>
      </c>
      <c r="I7" s="25">
        <f t="shared" si="0"/>
        <v>0.49685079569454316</v>
      </c>
      <c r="J7" s="21">
        <v>1303167.23</v>
      </c>
    </row>
    <row r="8" spans="1:10" customFormat="1" x14ac:dyDescent="0.2">
      <c r="A8" s="34">
        <v>2006</v>
      </c>
      <c r="B8" s="3">
        <v>963283.27699999989</v>
      </c>
      <c r="C8" s="3">
        <v>387272.93800000014</v>
      </c>
      <c r="D8" s="3">
        <v>239873.82180000001</v>
      </c>
      <c r="E8" s="3">
        <v>819019.8462000218</v>
      </c>
      <c r="F8" s="10">
        <f>B8+C8+D8+E8</f>
        <v>2409449.8830000218</v>
      </c>
      <c r="G8" s="10">
        <f>B8/(F8-D8)</f>
        <v>0.44399608486977632</v>
      </c>
      <c r="H8" s="16">
        <f>(B8+G8*D8)/F8</f>
        <v>0.44399608486977632</v>
      </c>
      <c r="I8" s="25">
        <f t="shared" si="0"/>
        <v>0.49934929433018171</v>
      </c>
      <c r="J8" s="21">
        <v>1500731.11</v>
      </c>
    </row>
    <row r="9" spans="1:10" customFormat="1" x14ac:dyDescent="0.2">
      <c r="A9" s="34">
        <v>2007</v>
      </c>
      <c r="B9" s="3">
        <v>1094553.69</v>
      </c>
      <c r="C9" s="3">
        <v>433059.66900000017</v>
      </c>
      <c r="D9" s="3">
        <v>265926.83909999998</v>
      </c>
      <c r="E9" s="3">
        <v>926722.76790001383</v>
      </c>
      <c r="F9" s="10">
        <f>B9+C9+D9+E9</f>
        <v>2720262.966000014</v>
      </c>
      <c r="G9" s="10">
        <f>B9/(F9-D9)</f>
        <v>0.44596731393205397</v>
      </c>
      <c r="H9" s="16">
        <f>(B9+G9*D9)/F9</f>
        <v>0.44596731393205391</v>
      </c>
      <c r="I9" s="25">
        <f t="shared" si="0"/>
        <v>0.50012831336688979</v>
      </c>
      <c r="J9" s="21">
        <v>1636000.6</v>
      </c>
    </row>
    <row r="10" spans="1:10" customFormat="1" x14ac:dyDescent="0.2">
      <c r="A10" s="34">
        <v>2008</v>
      </c>
      <c r="B10" s="3">
        <v>1261043.7250000001</v>
      </c>
      <c r="C10" s="3">
        <v>523372.37999999983</v>
      </c>
      <c r="D10" s="3">
        <v>292247.10060000001</v>
      </c>
      <c r="E10" s="3">
        <v>1033139.8873999976</v>
      </c>
      <c r="F10" s="10">
        <f>B10+C10+D10+E10</f>
        <v>3109803.0929999975</v>
      </c>
      <c r="G10" s="10">
        <f>B10/(F10-D10)</f>
        <v>0.44756651807506459</v>
      </c>
      <c r="H10" s="16">
        <f>(B10+G10*D10)/F10</f>
        <v>0.44756651807506459</v>
      </c>
      <c r="I10" s="25">
        <f t="shared" si="0"/>
        <v>0.49948205051836742</v>
      </c>
      <c r="J10" s="21">
        <v>1732681.4</v>
      </c>
    </row>
    <row r="11" spans="1:10" customFormat="1" x14ac:dyDescent="0.2">
      <c r="A11" s="34">
        <v>2009</v>
      </c>
      <c r="B11" s="3">
        <v>1413173.186</v>
      </c>
      <c r="C11" s="3">
        <v>528388.51899999985</v>
      </c>
      <c r="D11" s="3">
        <v>292195.60320000001</v>
      </c>
      <c r="E11" s="3">
        <v>1099282.0038000066</v>
      </c>
      <c r="F11" s="10">
        <f>B11+C11+D11+E11</f>
        <v>3333039.3120000064</v>
      </c>
      <c r="G11" s="10">
        <f>B11/(F11-D11)</f>
        <v>0.46473062127802472</v>
      </c>
      <c r="H11" s="16">
        <f>(B11+G11*D11)/F11</f>
        <v>0.46473062127802478</v>
      </c>
      <c r="I11" s="25">
        <f t="shared" si="0"/>
        <v>0.51165576807334001</v>
      </c>
      <c r="J11" s="21">
        <v>1831760.96</v>
      </c>
    </row>
    <row r="12" spans="1:10" customFormat="1" x14ac:dyDescent="0.2">
      <c r="A12" s="34">
        <v>2010</v>
      </c>
      <c r="B12" s="3">
        <v>1618190</v>
      </c>
      <c r="C12" s="3">
        <v>625895</v>
      </c>
      <c r="D12" s="3">
        <v>330872</v>
      </c>
      <c r="E12" s="3">
        <v>1310890</v>
      </c>
      <c r="F12" s="10">
        <f>B12+C12+D12+E12</f>
        <v>3885847</v>
      </c>
      <c r="G12" s="10">
        <f>B12/(F12-D12)</f>
        <v>0.45519026153489123</v>
      </c>
      <c r="H12" s="16">
        <f>(B12+G12*D12)/F12</f>
        <v>0.45519026153489128</v>
      </c>
      <c r="I12" s="25">
        <f t="shared" si="0"/>
        <v>0.50157970707544586</v>
      </c>
      <c r="J12" s="21">
        <v>1990455</v>
      </c>
    </row>
    <row r="13" spans="1:10" customFormat="1" x14ac:dyDescent="0.2">
      <c r="A13" s="34">
        <v>2011</v>
      </c>
      <c r="B13" s="3">
        <v>1846781</v>
      </c>
      <c r="C13" s="3">
        <v>697340</v>
      </c>
      <c r="D13" s="3">
        <v>363556</v>
      </c>
      <c r="E13" s="3">
        <v>1468705</v>
      </c>
      <c r="F13" s="10">
        <f>B13+C13+D13+E13</f>
        <v>4376382</v>
      </c>
      <c r="G13" s="10">
        <f>B13/(F13-D13)</f>
        <v>0.46021955599370618</v>
      </c>
      <c r="H13" s="16">
        <f>(B13+G13*D13)/F13</f>
        <v>0.46021955599370618</v>
      </c>
      <c r="I13" s="25">
        <f t="shared" si="0"/>
        <v>0.50506034436664804</v>
      </c>
      <c r="J13" s="21">
        <v>2261567</v>
      </c>
    </row>
    <row r="14" spans="1:10" customFormat="1" x14ac:dyDescent="0.2">
      <c r="A14" s="34">
        <v>2012</v>
      </c>
      <c r="B14" s="3">
        <v>2058854</v>
      </c>
      <c r="C14" s="3">
        <v>765504</v>
      </c>
      <c r="D14" s="3">
        <v>410551</v>
      </c>
      <c r="E14" s="3">
        <v>1579851</v>
      </c>
      <c r="F14" s="10">
        <f>B14+C14+D14+E14</f>
        <v>4814760</v>
      </c>
      <c r="G14" s="10">
        <f>B14/(F14-D14)</f>
        <v>0.4674741820835478</v>
      </c>
      <c r="H14" s="16">
        <f>(B14+G14*D14)/F14</f>
        <v>0.4674741820835478</v>
      </c>
      <c r="I14" s="25">
        <f t="shared" si="0"/>
        <v>0.51288226204421405</v>
      </c>
      <c r="J14" s="21">
        <v>2291727</v>
      </c>
    </row>
    <row r="15" spans="1:10" customFormat="1" x14ac:dyDescent="0.2">
      <c r="A15" s="34">
        <v>2013</v>
      </c>
      <c r="B15" s="3">
        <v>2305713</v>
      </c>
      <c r="C15" s="3">
        <v>827905</v>
      </c>
      <c r="D15" s="3">
        <v>460831</v>
      </c>
      <c r="E15" s="3">
        <v>1737170</v>
      </c>
      <c r="F15" s="10">
        <f>B15+C15+D15+E15</f>
        <v>5331619</v>
      </c>
      <c r="G15" s="10">
        <f>B15/(F15-D15)</f>
        <v>0.47337576589250036</v>
      </c>
      <c r="H15" s="16">
        <f>(B15+G15*D15)/F15</f>
        <v>0.4733757658925003</v>
      </c>
      <c r="I15" s="25">
        <f t="shared" si="0"/>
        <v>0.51889379192324137</v>
      </c>
      <c r="J15" s="21">
        <v>2362706</v>
      </c>
    </row>
    <row r="16" spans="1:10" customFormat="1" x14ac:dyDescent="0.2">
      <c r="A16" s="34">
        <v>2014</v>
      </c>
      <c r="B16" s="3">
        <v>2515369</v>
      </c>
      <c r="C16" s="3">
        <v>862343</v>
      </c>
      <c r="D16" s="3">
        <v>488951</v>
      </c>
      <c r="E16" s="3">
        <v>1912290</v>
      </c>
      <c r="F16" s="10">
        <f>B16+C16+D16+E16</f>
        <v>5778953</v>
      </c>
      <c r="G16" s="10">
        <f>B16/(F16-D16)</f>
        <v>0.47549490529493182</v>
      </c>
      <c r="H16" s="16">
        <f>(B16+G16*D16)/F16</f>
        <v>0.47549490529493182</v>
      </c>
      <c r="I16" s="25">
        <f t="shared" si="0"/>
        <v>0.51987271742822616</v>
      </c>
      <c r="J16" s="21">
        <v>2643232</v>
      </c>
    </row>
    <row r="17" spans="1:12" customFormat="1" ht="17" thickBot="1" x14ac:dyDescent="0.25">
      <c r="A17" s="35">
        <v>2015</v>
      </c>
      <c r="B17" s="26">
        <v>2672020</v>
      </c>
      <c r="C17" s="26">
        <v>898935</v>
      </c>
      <c r="D17" s="26">
        <v>499417</v>
      </c>
      <c r="E17" s="26">
        <v>1925415</v>
      </c>
      <c r="F17" s="27">
        <f>B17+C17+D17+E17</f>
        <v>5995787</v>
      </c>
      <c r="G17" s="27">
        <f>B17/(F17-D17)</f>
        <v>0.48614267234556624</v>
      </c>
      <c r="H17" s="28">
        <f>(B17+G17*D17)/F17</f>
        <v>0.48614267234556624</v>
      </c>
      <c r="I17" s="29">
        <f t="shared" si="0"/>
        <v>0.52894424034743059</v>
      </c>
      <c r="J17" s="21">
        <v>3190147</v>
      </c>
    </row>
    <row r="18" spans="1:12" x14ac:dyDescent="0.2">
      <c r="F18" s="30"/>
      <c r="G18" s="30"/>
      <c r="H18" s="31">
        <f>MEDIAN(H2:H17)</f>
        <v>0.44787916118659815</v>
      </c>
    </row>
    <row r="19" spans="1:12" x14ac:dyDescent="0.2">
      <c r="F19" s="30"/>
      <c r="G19" s="30"/>
    </row>
    <row r="20" spans="1:12" x14ac:dyDescent="0.2">
      <c r="F20" s="30"/>
      <c r="G20" s="30"/>
    </row>
    <row r="21" spans="1:12" x14ac:dyDescent="0.2">
      <c r="F21" s="30"/>
      <c r="G21" s="30"/>
    </row>
    <row r="22" spans="1:12" x14ac:dyDescent="0.2">
      <c r="F22" s="30"/>
      <c r="G22" s="30"/>
    </row>
    <row r="23" spans="1:12" x14ac:dyDescent="0.2">
      <c r="F23" s="30"/>
      <c r="G23" s="30"/>
    </row>
    <row r="24" spans="1:12" x14ac:dyDescent="0.2">
      <c r="F24" s="30"/>
      <c r="G24" s="30"/>
    </row>
    <row r="25" spans="1:12" x14ac:dyDescent="0.2">
      <c r="F25" s="30"/>
      <c r="G25" s="30"/>
    </row>
    <row r="26" spans="1:12" x14ac:dyDescent="0.2">
      <c r="F26" s="30"/>
      <c r="G26" s="30"/>
    </row>
    <row r="27" spans="1:12" x14ac:dyDescent="0.2">
      <c r="F27" s="30"/>
      <c r="G27" s="30"/>
    </row>
    <row r="28" spans="1:12" x14ac:dyDescent="0.2">
      <c r="F28" s="30"/>
      <c r="G28" s="30"/>
    </row>
    <row r="29" spans="1:12" x14ac:dyDescent="0.2">
      <c r="F29" s="30"/>
      <c r="G29" s="30"/>
    </row>
    <row r="30" spans="1:12" x14ac:dyDescent="0.2">
      <c r="F30" s="30"/>
      <c r="G30" s="30"/>
    </row>
    <row r="31" spans="1:12" x14ac:dyDescent="0.2">
      <c r="F31" s="30"/>
      <c r="G31" s="30"/>
      <c r="L31" s="51"/>
    </row>
    <row r="32" spans="1:12" x14ac:dyDescent="0.2">
      <c r="F32" s="30"/>
      <c r="G32" s="30"/>
    </row>
    <row r="33" spans="6:7" x14ac:dyDescent="0.2">
      <c r="F33" s="30"/>
      <c r="G33" s="30"/>
    </row>
    <row r="34" spans="6:7" x14ac:dyDescent="0.2">
      <c r="F34" s="30"/>
      <c r="G34" s="30"/>
    </row>
    <row r="35" spans="6:7" x14ac:dyDescent="0.2">
      <c r="F35" s="30"/>
      <c r="G35" s="30"/>
    </row>
    <row r="36" spans="6:7" x14ac:dyDescent="0.2">
      <c r="F36" s="30"/>
      <c r="G36" s="30"/>
    </row>
    <row r="37" spans="6:7" x14ac:dyDescent="0.2">
      <c r="F37" s="30"/>
      <c r="G37" s="30"/>
    </row>
    <row r="38" spans="6:7" x14ac:dyDescent="0.2">
      <c r="F38" s="30"/>
      <c r="G38" s="30"/>
    </row>
    <row r="39" spans="6:7" x14ac:dyDescent="0.2">
      <c r="F39" s="30"/>
      <c r="G39" s="30"/>
    </row>
    <row r="40" spans="6:7" x14ac:dyDescent="0.2">
      <c r="F40" s="30"/>
      <c r="G40" s="30"/>
    </row>
    <row r="41" spans="6:7" x14ac:dyDescent="0.2">
      <c r="F41" s="30"/>
      <c r="G41" s="30"/>
    </row>
    <row r="42" spans="6:7" x14ac:dyDescent="0.2">
      <c r="F42" s="30"/>
      <c r="G42" s="30"/>
    </row>
    <row r="43" spans="6:7" x14ac:dyDescent="0.2">
      <c r="F43" s="30"/>
      <c r="G43" s="30"/>
    </row>
    <row r="44" spans="6:7" x14ac:dyDescent="0.2">
      <c r="F44" s="30"/>
      <c r="G44" s="30"/>
    </row>
    <row r="45" spans="6:7" x14ac:dyDescent="0.2">
      <c r="F45" s="30"/>
      <c r="G45" s="30"/>
    </row>
    <row r="46" spans="6:7" x14ac:dyDescent="0.2">
      <c r="F46" s="30"/>
      <c r="G46" s="30"/>
    </row>
    <row r="47" spans="6:7" x14ac:dyDescent="0.2">
      <c r="F47" s="30"/>
      <c r="G47" s="30"/>
    </row>
    <row r="48" spans="6:7" x14ac:dyDescent="0.2">
      <c r="F48" s="30"/>
      <c r="G48" s="30"/>
    </row>
    <row r="49" spans="6:7" x14ac:dyDescent="0.2">
      <c r="F49" s="30"/>
      <c r="G49" s="30"/>
    </row>
    <row r="50" spans="6:7" x14ac:dyDescent="0.2">
      <c r="F50" s="30"/>
      <c r="G50" s="30"/>
    </row>
    <row r="51" spans="6:7" x14ac:dyDescent="0.2">
      <c r="F51" s="30"/>
      <c r="G51" s="30"/>
    </row>
    <row r="52" spans="6:7" x14ac:dyDescent="0.2">
      <c r="F52" s="30"/>
      <c r="G52" s="30"/>
    </row>
    <row r="53" spans="6:7" x14ac:dyDescent="0.2">
      <c r="F53" s="30"/>
      <c r="G53" s="30"/>
    </row>
    <row r="54" spans="6:7" x14ac:dyDescent="0.2">
      <c r="F54" s="30"/>
      <c r="G54" s="30"/>
    </row>
    <row r="55" spans="6:7" x14ac:dyDescent="0.2">
      <c r="F55" s="30"/>
      <c r="G55" s="30"/>
    </row>
    <row r="56" spans="6:7" x14ac:dyDescent="0.2">
      <c r="F56" s="30"/>
      <c r="G56" s="30"/>
    </row>
    <row r="57" spans="6:7" x14ac:dyDescent="0.2">
      <c r="F57" s="30"/>
      <c r="G57" s="30"/>
    </row>
    <row r="58" spans="6:7" x14ac:dyDescent="0.2">
      <c r="F58" s="30"/>
      <c r="G58" s="30"/>
    </row>
    <row r="59" spans="6:7" x14ac:dyDescent="0.2">
      <c r="F59" s="30"/>
      <c r="G59" s="30"/>
    </row>
    <row r="60" spans="6:7" x14ac:dyDescent="0.2">
      <c r="F60" s="30"/>
      <c r="G60" s="30"/>
    </row>
    <row r="61" spans="6:7" x14ac:dyDescent="0.2">
      <c r="F61" s="30"/>
      <c r="G61" s="30"/>
    </row>
    <row r="62" spans="6:7" x14ac:dyDescent="0.2">
      <c r="F62" s="30"/>
      <c r="G62" s="30"/>
    </row>
    <row r="63" spans="6:7" x14ac:dyDescent="0.2">
      <c r="F63" s="30"/>
      <c r="G63" s="30"/>
    </row>
    <row r="64" spans="6:7" x14ac:dyDescent="0.2">
      <c r="F64" s="30"/>
      <c r="G64" s="30"/>
    </row>
    <row r="65" spans="6:7" x14ac:dyDescent="0.2">
      <c r="F65" s="30"/>
      <c r="G65" s="30"/>
    </row>
    <row r="66" spans="6:7" x14ac:dyDescent="0.2">
      <c r="F66" s="30"/>
      <c r="G66" s="30"/>
    </row>
    <row r="67" spans="6:7" x14ac:dyDescent="0.2">
      <c r="F67" s="30"/>
      <c r="G67" s="30"/>
    </row>
    <row r="68" spans="6:7" x14ac:dyDescent="0.2">
      <c r="F68" s="30"/>
      <c r="G68" s="30"/>
    </row>
    <row r="69" spans="6:7" x14ac:dyDescent="0.2">
      <c r="F69" s="30"/>
      <c r="G69" s="30"/>
    </row>
    <row r="70" spans="6:7" x14ac:dyDescent="0.2">
      <c r="F70" s="30"/>
      <c r="G70" s="30"/>
    </row>
    <row r="71" spans="6:7" x14ac:dyDescent="0.2">
      <c r="F71" s="30"/>
      <c r="G71" s="30"/>
    </row>
    <row r="72" spans="6:7" x14ac:dyDescent="0.2">
      <c r="F72" s="30"/>
      <c r="G72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C1" workbookViewId="0">
      <selection activeCell="L7" sqref="L7"/>
    </sheetView>
  </sheetViews>
  <sheetFormatPr baseColWidth="10" defaultRowHeight="16" x14ac:dyDescent="0.2"/>
  <cols>
    <col min="1" max="1" width="10.83203125" style="1"/>
    <col min="2" max="2" width="20" style="1" bestFit="1" customWidth="1"/>
    <col min="3" max="3" width="26.5" style="1" bestFit="1" customWidth="1"/>
    <col min="4" max="4" width="17.6640625" style="1" customWidth="1"/>
    <col min="5" max="5" width="24.6640625" style="1" bestFit="1" customWidth="1"/>
    <col min="6" max="6" width="20" style="1" bestFit="1" customWidth="1"/>
    <col min="7" max="7" width="11.6640625" style="1" bestFit="1" customWidth="1"/>
    <col min="8" max="8" width="11" style="1" bestFit="1" customWidth="1"/>
    <col min="9" max="9" width="11.6640625" style="1" bestFit="1" customWidth="1"/>
    <col min="10" max="10" width="14" customWidth="1"/>
    <col min="11" max="11" width="13.33203125" customWidth="1"/>
  </cols>
  <sheetData>
    <row r="1" spans="1:12" ht="17" thickBot="1" x14ac:dyDescent="0.25">
      <c r="B1" s="43" t="s">
        <v>34</v>
      </c>
      <c r="C1" s="44"/>
      <c r="D1" s="44"/>
      <c r="E1" s="45"/>
      <c r="F1" s="44" t="s">
        <v>35</v>
      </c>
      <c r="G1" s="44"/>
      <c r="H1" s="44"/>
      <c r="I1" s="45"/>
    </row>
    <row r="2" spans="1:12" ht="17" thickBot="1" x14ac:dyDescent="0.25">
      <c r="A2" s="22" t="s">
        <v>0</v>
      </c>
      <c r="B2" s="6" t="s">
        <v>36</v>
      </c>
      <c r="C2" s="6" t="s">
        <v>10</v>
      </c>
      <c r="D2" s="6" t="s">
        <v>29</v>
      </c>
      <c r="E2" s="6" t="s">
        <v>37</v>
      </c>
      <c r="F2" s="6" t="s">
        <v>36</v>
      </c>
      <c r="G2" s="6" t="s">
        <v>10</v>
      </c>
      <c r="H2" s="6" t="s">
        <v>29</v>
      </c>
      <c r="I2" s="6" t="s">
        <v>37</v>
      </c>
      <c r="J2" s="6" t="s">
        <v>20</v>
      </c>
      <c r="K2" s="6" t="s">
        <v>24</v>
      </c>
      <c r="L2" s="46" t="s">
        <v>22</v>
      </c>
    </row>
    <row r="3" spans="1:12" x14ac:dyDescent="0.2">
      <c r="A3" s="50">
        <v>2000</v>
      </c>
      <c r="B3" s="47">
        <v>69560.563999999984</v>
      </c>
      <c r="C3" s="47">
        <v>37508.162000000004</v>
      </c>
      <c r="D3" s="47">
        <v>2447.38</v>
      </c>
      <c r="E3" s="47">
        <v>29605.021999999979</v>
      </c>
      <c r="F3" s="47">
        <v>494237.92000000295</v>
      </c>
      <c r="G3" s="47">
        <v>249976.28100000002</v>
      </c>
      <c r="H3" s="47">
        <v>7591.5379999999959</v>
      </c>
      <c r="I3" s="47">
        <v>236670.10100000293</v>
      </c>
      <c r="J3" s="48">
        <f>G3+C3</f>
        <v>287484.44300000003</v>
      </c>
      <c r="K3" s="48">
        <f>F3+B3</f>
        <v>563798.48400000297</v>
      </c>
      <c r="L3" s="49">
        <f>J3/K3</f>
        <v>0.50990637818032603</v>
      </c>
    </row>
    <row r="4" spans="1:12" x14ac:dyDescent="0.2">
      <c r="A4" s="34">
        <v>2001</v>
      </c>
      <c r="B4" s="3">
        <v>78939.558000000019</v>
      </c>
      <c r="C4" s="3">
        <v>39904.597999999998</v>
      </c>
      <c r="D4" s="3">
        <v>2757.4920000000002</v>
      </c>
      <c r="E4" s="3">
        <v>36277.468000000023</v>
      </c>
      <c r="F4" s="3">
        <v>541906.48700000381</v>
      </c>
      <c r="G4" s="3">
        <v>274694.43400000012</v>
      </c>
      <c r="H4" s="3">
        <v>9682.6140000000014</v>
      </c>
      <c r="I4" s="3">
        <v>257529.43900000368</v>
      </c>
      <c r="J4" s="10">
        <f t="shared" ref="J4:J18" si="0">G4+C4</f>
        <v>314599.03200000012</v>
      </c>
      <c r="K4" s="10">
        <f t="shared" ref="K4:K18" si="1">F4+B4</f>
        <v>620846.04500000388</v>
      </c>
      <c r="L4" s="25">
        <f t="shared" ref="L4:L18" si="2">J4/K4</f>
        <v>0.50672632053248912</v>
      </c>
    </row>
    <row r="5" spans="1:12" x14ac:dyDescent="0.2">
      <c r="A5" s="34">
        <v>2002</v>
      </c>
      <c r="B5" s="3">
        <v>99597.934999999998</v>
      </c>
      <c r="C5" s="3">
        <v>41064.784</v>
      </c>
      <c r="D5" s="3">
        <v>3290.1509999999998</v>
      </c>
      <c r="E5" s="3">
        <v>55243</v>
      </c>
      <c r="F5" s="3">
        <v>610666.38399999915</v>
      </c>
      <c r="G5" s="3">
        <v>304879.18700000009</v>
      </c>
      <c r="H5" s="3">
        <v>12722.037</v>
      </c>
      <c r="I5" s="3">
        <v>293065.15999999904</v>
      </c>
      <c r="J5" s="10">
        <f t="shared" si="0"/>
        <v>345943.97100000008</v>
      </c>
      <c r="K5" s="10">
        <f t="shared" si="1"/>
        <v>710264.3189999992</v>
      </c>
      <c r="L5" s="25">
        <f t="shared" si="2"/>
        <v>0.48706370536403149</v>
      </c>
    </row>
    <row r="6" spans="1:12" x14ac:dyDescent="0.2">
      <c r="A6" s="34">
        <v>2003</v>
      </c>
      <c r="B6" s="3">
        <v>108335.90900000003</v>
      </c>
      <c r="C6" s="3">
        <v>43920.428999999996</v>
      </c>
      <c r="D6" s="3">
        <v>3114.8029999999999</v>
      </c>
      <c r="E6" s="3">
        <v>61300.677000000032</v>
      </c>
      <c r="F6" s="3">
        <v>744166.87999999709</v>
      </c>
      <c r="G6" s="3">
        <v>357366.74300000007</v>
      </c>
      <c r="H6" s="3">
        <v>15808.276000000003</v>
      </c>
      <c r="I6" s="3">
        <v>370991.86099999701</v>
      </c>
      <c r="J6" s="10">
        <f t="shared" si="0"/>
        <v>401287.17200000008</v>
      </c>
      <c r="K6" s="10">
        <f t="shared" si="1"/>
        <v>852502.78899999708</v>
      </c>
      <c r="L6" s="25">
        <f t="shared" si="2"/>
        <v>0.47071655034785048</v>
      </c>
    </row>
    <row r="7" spans="1:12" x14ac:dyDescent="0.2">
      <c r="A7" s="34">
        <v>2004</v>
      </c>
      <c r="B7" s="3">
        <v>107035.827</v>
      </c>
      <c r="C7" s="3">
        <v>47528.740000000005</v>
      </c>
      <c r="D7" s="3">
        <v>3985.2420000000002</v>
      </c>
      <c r="E7" s="3">
        <v>55521.845000000001</v>
      </c>
      <c r="F7" s="3">
        <v>883952.57299999148</v>
      </c>
      <c r="G7" s="3">
        <v>413063.25599999988</v>
      </c>
      <c r="H7" s="3">
        <v>19332.117000000002</v>
      </c>
      <c r="I7" s="3">
        <v>451557.19999999157</v>
      </c>
      <c r="J7" s="10">
        <f t="shared" si="0"/>
        <v>460591.99599999987</v>
      </c>
      <c r="K7" s="10">
        <f t="shared" si="1"/>
        <v>990988.39999999152</v>
      </c>
      <c r="L7" s="25">
        <f t="shared" si="2"/>
        <v>0.46478041115315155</v>
      </c>
    </row>
    <row r="8" spans="1:12" x14ac:dyDescent="0.2">
      <c r="A8" s="34">
        <v>2005</v>
      </c>
      <c r="B8" s="3">
        <v>130099.72100000002</v>
      </c>
      <c r="C8" s="3">
        <v>53020.995000000003</v>
      </c>
      <c r="D8" s="3">
        <v>4103.6480000000001</v>
      </c>
      <c r="E8" s="3">
        <v>72975.078000000023</v>
      </c>
      <c r="F8" s="3">
        <v>973458.23499999265</v>
      </c>
      <c r="G8" s="3">
        <v>466294.34300000011</v>
      </c>
      <c r="H8" s="3">
        <v>21819.555000000004</v>
      </c>
      <c r="I8" s="3">
        <v>485344.33699999255</v>
      </c>
      <c r="J8" s="10">
        <f t="shared" si="0"/>
        <v>519315.33800000011</v>
      </c>
      <c r="K8" s="10">
        <f t="shared" si="1"/>
        <v>1103557.9559999928</v>
      </c>
      <c r="L8" s="25">
        <f t="shared" si="2"/>
        <v>0.47058275025476187</v>
      </c>
    </row>
    <row r="9" spans="1:12" x14ac:dyDescent="0.2">
      <c r="A9" s="34">
        <v>2006</v>
      </c>
      <c r="B9" s="3">
        <v>145943.473</v>
      </c>
      <c r="C9" s="3">
        <v>59689.917999999998</v>
      </c>
      <c r="D9" s="3">
        <v>5099.6260000000002</v>
      </c>
      <c r="E9" s="3">
        <v>81153.928999999989</v>
      </c>
      <c r="F9" s="3">
        <v>1096789.4900000214</v>
      </c>
      <c r="G9" s="3">
        <v>527019.321</v>
      </c>
      <c r="H9" s="3">
        <v>22669.009000000002</v>
      </c>
      <c r="I9" s="3">
        <v>547101.16000002145</v>
      </c>
      <c r="J9" s="10">
        <f t="shared" si="0"/>
        <v>586709.23899999994</v>
      </c>
      <c r="K9" s="10">
        <f t="shared" si="1"/>
        <v>1242732.9630000214</v>
      </c>
      <c r="L9" s="25">
        <f t="shared" si="2"/>
        <v>0.47211207593918941</v>
      </c>
    </row>
    <row r="10" spans="1:12" x14ac:dyDescent="0.2">
      <c r="A10" s="34">
        <v>2007</v>
      </c>
      <c r="B10" s="3">
        <v>168569.86899999998</v>
      </c>
      <c r="C10" s="3">
        <v>66598.098999999987</v>
      </c>
      <c r="D10" s="3">
        <v>5252.5079999999998</v>
      </c>
      <c r="E10" s="3">
        <v>96719.261999999988</v>
      </c>
      <c r="F10" s="3">
        <v>1242342.2520000145</v>
      </c>
      <c r="G10" s="3">
        <v>604014.60700000008</v>
      </c>
      <c r="H10" s="3">
        <v>28076.736999999997</v>
      </c>
      <c r="I10" s="3">
        <v>610250.90800001449</v>
      </c>
      <c r="J10" s="10">
        <f t="shared" si="0"/>
        <v>670612.70600000001</v>
      </c>
      <c r="K10" s="10">
        <f t="shared" si="1"/>
        <v>1410912.1210000145</v>
      </c>
      <c r="L10" s="25">
        <f t="shared" si="2"/>
        <v>0.47530437652253549</v>
      </c>
    </row>
    <row r="11" spans="1:12" x14ac:dyDescent="0.2">
      <c r="A11" s="34">
        <v>2008</v>
      </c>
      <c r="B11" s="3">
        <v>169327.144</v>
      </c>
      <c r="C11" s="3">
        <v>73271.892000000007</v>
      </c>
      <c r="D11" s="3">
        <v>3704.2429999999999</v>
      </c>
      <c r="E11" s="3">
        <v>92351.008999999991</v>
      </c>
      <c r="F11" s="3">
        <v>1435594.1999999979</v>
      </c>
      <c r="G11" s="3">
        <v>703462.59299999999</v>
      </c>
      <c r="H11" s="3">
        <v>36259.754999999997</v>
      </c>
      <c r="I11" s="3">
        <v>695871.85199999786</v>
      </c>
      <c r="J11" s="10">
        <f t="shared" si="0"/>
        <v>776734.48499999999</v>
      </c>
      <c r="K11" s="10">
        <f t="shared" si="1"/>
        <v>1604921.3439999979</v>
      </c>
      <c r="L11" s="25">
        <f t="shared" si="2"/>
        <v>0.48397043749453744</v>
      </c>
    </row>
    <row r="12" spans="1:12" x14ac:dyDescent="0.2">
      <c r="A12" s="34">
        <v>2009</v>
      </c>
      <c r="B12" s="3">
        <v>186083.486</v>
      </c>
      <c r="C12" s="3">
        <v>78177.257000000012</v>
      </c>
      <c r="D12" s="3">
        <v>4108.7650000000003</v>
      </c>
      <c r="E12" s="3">
        <v>103797.46399999999</v>
      </c>
      <c r="F12" s="3">
        <v>1551806.9020000063</v>
      </c>
      <c r="G12" s="3">
        <v>789265.55500000005</v>
      </c>
      <c r="H12" s="3">
        <v>41056.823000000011</v>
      </c>
      <c r="I12" s="3">
        <v>721484.52400000626</v>
      </c>
      <c r="J12" s="10">
        <f t="shared" si="0"/>
        <v>867442.81200000003</v>
      </c>
      <c r="K12" s="10">
        <f t="shared" si="1"/>
        <v>1737890.3880000063</v>
      </c>
      <c r="L12" s="25">
        <f t="shared" si="2"/>
        <v>0.49913551394818861</v>
      </c>
    </row>
    <row r="13" spans="1:12" x14ac:dyDescent="0.2">
      <c r="A13" s="34">
        <v>2010</v>
      </c>
      <c r="B13" s="3">
        <v>222761</v>
      </c>
      <c r="C13" s="3">
        <v>90121</v>
      </c>
      <c r="D13" s="3">
        <v>3829</v>
      </c>
      <c r="E13" s="3">
        <v>128811</v>
      </c>
      <c r="F13" s="3">
        <v>1836976</v>
      </c>
      <c r="G13" s="3">
        <v>922732</v>
      </c>
      <c r="H13" s="3">
        <v>38980</v>
      </c>
      <c r="I13" s="3">
        <v>875264</v>
      </c>
      <c r="J13" s="10">
        <f t="shared" si="0"/>
        <v>1012853</v>
      </c>
      <c r="K13" s="10">
        <f t="shared" si="1"/>
        <v>2059737</v>
      </c>
      <c r="L13" s="25">
        <f t="shared" si="2"/>
        <v>0.49173899386183773</v>
      </c>
    </row>
    <row r="14" spans="1:12" x14ac:dyDescent="0.2">
      <c r="A14" s="34">
        <v>2011</v>
      </c>
      <c r="B14" s="3">
        <v>237620</v>
      </c>
      <c r="C14" s="3">
        <v>98031</v>
      </c>
      <c r="D14" s="3">
        <v>4516</v>
      </c>
      <c r="E14" s="3">
        <v>135073</v>
      </c>
      <c r="F14" s="3">
        <v>2102992</v>
      </c>
      <c r="G14" s="3">
        <v>1075904</v>
      </c>
      <c r="H14" s="3">
        <v>38592</v>
      </c>
      <c r="I14" s="3">
        <v>988496</v>
      </c>
      <c r="J14" s="10">
        <f t="shared" si="0"/>
        <v>1173935</v>
      </c>
      <c r="K14" s="10">
        <f t="shared" si="1"/>
        <v>2340612</v>
      </c>
      <c r="L14" s="25">
        <f t="shared" si="2"/>
        <v>0.50155044919875658</v>
      </c>
    </row>
    <row r="15" spans="1:12" x14ac:dyDescent="0.2">
      <c r="A15" s="34">
        <v>2012</v>
      </c>
      <c r="B15" s="3">
        <v>258358</v>
      </c>
      <c r="C15" s="3">
        <v>110298</v>
      </c>
      <c r="D15" s="3">
        <v>4693</v>
      </c>
      <c r="E15" s="3">
        <v>143367</v>
      </c>
      <c r="F15" s="3">
        <v>2301347</v>
      </c>
      <c r="G15" s="3">
        <v>1216947</v>
      </c>
      <c r="H15" s="3">
        <v>41968</v>
      </c>
      <c r="I15" s="3">
        <v>1042432</v>
      </c>
      <c r="J15" s="10">
        <f t="shared" si="0"/>
        <v>1327245</v>
      </c>
      <c r="K15" s="10">
        <f t="shared" si="1"/>
        <v>2559705</v>
      </c>
      <c r="L15" s="25">
        <f t="shared" si="2"/>
        <v>0.51851482885723155</v>
      </c>
    </row>
    <row r="16" spans="1:12" x14ac:dyDescent="0.2">
      <c r="A16" s="34">
        <v>2013</v>
      </c>
      <c r="B16" s="3">
        <v>270196</v>
      </c>
      <c r="C16" s="3">
        <v>119530</v>
      </c>
      <c r="D16" s="3">
        <v>5731</v>
      </c>
      <c r="E16" s="3">
        <v>144935</v>
      </c>
      <c r="F16" s="3">
        <v>2530103</v>
      </c>
      <c r="G16" s="3">
        <v>1351583</v>
      </c>
      <c r="H16" s="3">
        <v>45103</v>
      </c>
      <c r="I16" s="3">
        <v>1133417</v>
      </c>
      <c r="J16" s="10">
        <f t="shared" si="0"/>
        <v>1471113</v>
      </c>
      <c r="K16" s="10">
        <f t="shared" si="1"/>
        <v>2800299</v>
      </c>
      <c r="L16" s="25">
        <f t="shared" si="2"/>
        <v>0.52534140104324578</v>
      </c>
    </row>
    <row r="17" spans="1:12" x14ac:dyDescent="0.2">
      <c r="A17" s="34">
        <v>2014</v>
      </c>
      <c r="B17" s="3">
        <v>316339</v>
      </c>
      <c r="C17" s="3">
        <v>128369</v>
      </c>
      <c r="D17" s="3">
        <v>6293</v>
      </c>
      <c r="E17" s="3">
        <v>181677</v>
      </c>
      <c r="F17" s="3">
        <v>2755684</v>
      </c>
      <c r="G17" s="3">
        <v>1480692</v>
      </c>
      <c r="H17" s="3">
        <v>49317</v>
      </c>
      <c r="I17" s="3">
        <v>1225675</v>
      </c>
      <c r="J17" s="10">
        <f t="shared" si="0"/>
        <v>1609061</v>
      </c>
      <c r="K17" s="10">
        <f t="shared" si="1"/>
        <v>3072023</v>
      </c>
      <c r="L17" s="25">
        <f t="shared" si="2"/>
        <v>0.52377895608203451</v>
      </c>
    </row>
    <row r="18" spans="1:12" ht="17" thickBot="1" x14ac:dyDescent="0.25">
      <c r="A18" s="35">
        <v>2015</v>
      </c>
      <c r="B18" s="26">
        <v>362978</v>
      </c>
      <c r="C18" s="26">
        <v>143104</v>
      </c>
      <c r="D18" s="26">
        <v>7277</v>
      </c>
      <c r="E18" s="26">
        <v>212597</v>
      </c>
      <c r="F18" s="26">
        <v>2777948</v>
      </c>
      <c r="G18" s="26">
        <v>1559842</v>
      </c>
      <c r="H18" s="26">
        <v>50999</v>
      </c>
      <c r="I18" s="26">
        <v>1167107</v>
      </c>
      <c r="J18" s="27">
        <f t="shared" si="0"/>
        <v>1702946</v>
      </c>
      <c r="K18" s="27">
        <f t="shared" si="1"/>
        <v>3140926</v>
      </c>
      <c r="L18" s="29">
        <f t="shared" si="2"/>
        <v>0.5421795992646754</v>
      </c>
    </row>
    <row r="19" spans="1:12" x14ac:dyDescent="0.2">
      <c r="L19" s="52">
        <f>MEDIAN(L3:L18)</f>
        <v>0.49543725390501314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US-Nationwide</vt:lpstr>
      <vt:lpstr>US-Corporate</vt:lpstr>
      <vt:lpstr>US-CorporateII</vt:lpstr>
      <vt:lpstr>Brazil-Nationwide</vt:lpstr>
      <vt:lpstr>Brazil-Corporate</vt:lpstr>
      <vt:lpstr>USxBR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2018-10-01T21:49:46Z</dcterms:created>
  <dcterms:modified xsi:type="dcterms:W3CDTF">2018-10-03T08:33:49Z</dcterms:modified>
</cp:coreProperties>
</file>