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Sheet2" sheetId="13" state="visible" r:id="rId14"/>
    <sheet name="Sheet5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<sst xmlns="http://schemas.openxmlformats.org/spreadsheetml/2006/main" count="777" uniqueCount="140">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</sst>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2"/>
    <col collapsed="false" customWidth="true" hidden="false" outlineLevel="0" max="6" min="6" style="0" width="11.99"/>
    <col collapsed="false" customWidth="true" hidden="false" outlineLevel="0" max="7" min="7" style="0" width="16.94"/>
    <col collapsed="false" customWidth="true" hidden="false" outlineLevel="0" max="1022" min="8" style="0" width="8.71"/>
    <col collapsed="false" customWidth="false" hidden="false" outlineLevel="0" max="1025" min="1023" style="0" width="11.52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127</v>
      </c>
      <c r="E1" s="2" t="s">
        <v>128</v>
      </c>
      <c r="F1" s="44" t="s">
        <v>94</v>
      </c>
      <c r="G1" s="0" t="s">
        <v>129</v>
      </c>
      <c r="AMI1" s="44"/>
      <c r="AMJ1" s="44"/>
    </row>
    <row r="2" s="44" customFormat="true" ht="12.8" hidden="false" customHeight="false" outlineLevel="0" collapsed="false">
      <c r="A2" s="44" t="s">
        <v>95</v>
      </c>
      <c r="B2" s="44" t="n">
        <v>0</v>
      </c>
      <c r="C2" s="44" t="n">
        <v>1</v>
      </c>
      <c r="D2" s="44" t="n">
        <v>1</v>
      </c>
      <c r="E2" s="44" t="s">
        <v>96</v>
      </c>
      <c r="F2" s="44" t="s">
        <v>98</v>
      </c>
      <c r="G2" s="44" t="s">
        <v>130</v>
      </c>
      <c r="AMI2" s="0"/>
      <c r="AMJ2" s="0"/>
    </row>
    <row r="3" customFormat="false" ht="12.8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8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8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8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8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8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8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8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8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0" width="17.27"/>
    <col collapsed="false" customWidth="true" hidden="false" outlineLevel="0" max="3" min="3" style="0" width="15.9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66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4" customFormat="true" ht="12.8" hidden="false" customHeight="false" outlineLevel="0" collapsed="false">
      <c r="A2" s="44" t="s">
        <v>96</v>
      </c>
      <c r="B2" s="0" t="s">
        <v>104</v>
      </c>
      <c r="C2" s="0" t="s">
        <v>102</v>
      </c>
      <c r="D2" s="0" t="n">
        <f aca="false">SUMIF('Armor 3.0'!$A:$A,$A2,'Armor 3.0'!$B:$B)+SUMIF('Armor 3.0'!$A:$A,$B2,'Armor 3.0'!$B:$B)+SUMIF('Armor 3.0'!$A:$A,$C2,'Armor 3.0'!$B:$B)</f>
        <v>2</v>
      </c>
      <c r="E2" s="0" t="n">
        <f aca="false">SUMIF('Armor 3.0'!$A:$A,$A2,'Armor 3.0'!$C:$C)+SUMIF('Armor 3.0'!$A:$A,$B2,'Armor 3.0'!$C:$C)+SUMIF('Armor 3.0'!$A:$A,$C2,'Armor 3.0'!$C:$C)</f>
        <v>5</v>
      </c>
      <c r="F2" s="0" t="n">
        <f aca="false">SUMIF('Armor 3.0'!$A:$A,$A2,'Armor 3.0'!$D:$D)+SUMIF('Armor 3.0'!$A:$A,$B2,'Armor 3.0'!$D:$D)+SUMIF('Armor 3.0'!$A:$A,$C2,'Armor 3.0'!$D:$D)</f>
        <v>4</v>
      </c>
      <c r="G2" s="62" t="n">
        <f aca="false">IF(F2&lt;3, "-",IF(F2&gt;5,0,15))</f>
        <v>15</v>
      </c>
      <c r="H2" s="0" t="n">
        <f aca="false">IF((COUNTIFS('Armor 3.0'!$A:$A,A2,'Armor 3.0'!$E:$E,"Disadvantage"))&lt;3, 0,IF(F2&gt;5,25,10))</f>
        <v>0</v>
      </c>
      <c r="I2" s="0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8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62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8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62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8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62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8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62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8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62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8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62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8" hidden="false" customHeight="false" outlineLevel="0" collapsed="false">
      <c r="A9" s="44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62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8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62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8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62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8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62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8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62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8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62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8" hidden="false" customHeight="false" outlineLevel="0" collapsed="false">
      <c r="A15" s="44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62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8" hidden="false" customHeight="false" outlineLevel="0" collapsed="false">
      <c r="A16" s="44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62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8" hidden="false" customHeight="false" outlineLevel="0" collapsed="false">
      <c r="A17" s="44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62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8" hidden="false" customHeight="false" outlineLevel="0" collapsed="false">
      <c r="A18" s="44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62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8" hidden="false" customHeight="false" outlineLevel="0" collapsed="false">
      <c r="A19" s="44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62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8" hidden="false" customHeight="false" outlineLevel="0" collapsed="false">
      <c r="A20" s="44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62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8" hidden="false" customHeight="false" outlineLevel="0" collapsed="false">
      <c r="A21" s="44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62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8" hidden="false" customHeight="false" outlineLevel="0" collapsed="false">
      <c r="A22" s="44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62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8" hidden="false" customHeight="false" outlineLevel="0" collapsed="false">
      <c r="A23" s="44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62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8" hidden="false" customHeight="false" outlineLevel="0" collapsed="false">
      <c r="A24" s="44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62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8" hidden="false" customHeight="false" outlineLevel="0" collapsed="false">
      <c r="A25" s="44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62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8" hidden="false" customHeight="false" outlineLevel="0" collapsed="false">
      <c r="A26" s="44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62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8" hidden="false" customHeight="false" outlineLevel="0" collapsed="false">
      <c r="A27" s="44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62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8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62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8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62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8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62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8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62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8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62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8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62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8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62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8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62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8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62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8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62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8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62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8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62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8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62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8" hidden="false" customHeight="false" outlineLevel="0" collapsed="false">
      <c r="A41" s="44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62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8" hidden="false" customHeight="false" outlineLevel="0" collapsed="false">
      <c r="A42" s="44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62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8" hidden="false" customHeight="false" outlineLevel="0" collapsed="false">
      <c r="A43" s="44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62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8" hidden="false" customHeight="false" outlineLevel="0" collapsed="false">
      <c r="A44" s="44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62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8" hidden="false" customHeight="false" outlineLevel="0" collapsed="false">
      <c r="A45" s="44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62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8" hidden="false" customHeight="false" outlineLevel="0" collapsed="false">
      <c r="A46" s="44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62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8" hidden="false" customHeight="false" outlineLevel="0" collapsed="false">
      <c r="A47" s="44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62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8" hidden="false" customHeight="false" outlineLevel="0" collapsed="false">
      <c r="A48" s="44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62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8" hidden="false" customHeight="false" outlineLevel="0" collapsed="false">
      <c r="A49" s="44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62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8" hidden="false" customHeight="false" outlineLevel="0" collapsed="false">
      <c r="A50" s="44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62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8" hidden="false" customHeight="false" outlineLevel="0" collapsed="false">
      <c r="A51" s="44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62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8" hidden="false" customHeight="false" outlineLevel="0" collapsed="false">
      <c r="A52" s="44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62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8" hidden="false" customHeight="false" outlineLevel="0" collapsed="false">
      <c r="A53" s="44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62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8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62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8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62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8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62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8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62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8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62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8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62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8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62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8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62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8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62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8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62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8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62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8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62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8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62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8" hidden="false" customHeight="false" outlineLevel="0" collapsed="false">
      <c r="A67" s="44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62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8" hidden="false" customHeight="false" outlineLevel="0" collapsed="false">
      <c r="A68" s="44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62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8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62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8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62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8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2022-08-08T17:51:31Z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