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2" activeTab="8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Weapons 2.0" sheetId="10" r:id="rId7"/>
    <sheet name="Armor" sheetId="7" r:id="rId8"/>
    <sheet name="Armor 2.0" sheetId="11" r:id="rId9"/>
    <sheet name="Sheet2" sheetId="8" r:id="rId10"/>
    <sheet name="Sheet5" sheetId="9" r:id="rId1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0" l="1"/>
  <c r="J45" i="10"/>
  <c r="J44" i="10"/>
  <c r="F18" i="10" l="1"/>
  <c r="J18" i="10" s="1"/>
  <c r="F2" i="10"/>
  <c r="K2" i="10" s="1"/>
  <c r="F3" i="10"/>
  <c r="L3" i="10" s="1"/>
  <c r="F41" i="10"/>
  <c r="K41" i="10" s="1"/>
  <c r="F40" i="10"/>
  <c r="K40" i="10" s="1"/>
  <c r="F39" i="10"/>
  <c r="K39" i="10" s="1"/>
  <c r="F38" i="10"/>
  <c r="K38" i="10" s="1"/>
  <c r="F37" i="10"/>
  <c r="K37" i="10" s="1"/>
  <c r="F36" i="10"/>
  <c r="K36" i="10" s="1"/>
  <c r="F35" i="10"/>
  <c r="K35" i="10" s="1"/>
  <c r="F34" i="10"/>
  <c r="K34" i="10" s="1"/>
  <c r="F33" i="10"/>
  <c r="K33" i="10" s="1"/>
  <c r="F32" i="10"/>
  <c r="K32" i="10" s="1"/>
  <c r="F31" i="10"/>
  <c r="K31" i="10" s="1"/>
  <c r="F30" i="10"/>
  <c r="K30" i="10" s="1"/>
  <c r="F29" i="10"/>
  <c r="K29" i="10" s="1"/>
  <c r="F28" i="10"/>
  <c r="K28" i="10" s="1"/>
  <c r="F27" i="10"/>
  <c r="K27" i="10" s="1"/>
  <c r="F26" i="10"/>
  <c r="K26" i="10" s="1"/>
  <c r="F25" i="10"/>
  <c r="K25" i="10" s="1"/>
  <c r="F24" i="10"/>
  <c r="K24" i="10" s="1"/>
  <c r="M24" i="10" s="1"/>
  <c r="F23" i="10"/>
  <c r="K23" i="10" s="1"/>
  <c r="F22" i="10"/>
  <c r="K22" i="10" s="1"/>
  <c r="F21" i="10"/>
  <c r="K21" i="10" s="1"/>
  <c r="F20" i="10"/>
  <c r="K20" i="10" s="1"/>
  <c r="F19" i="10"/>
  <c r="K19" i="10" s="1"/>
  <c r="F17" i="10"/>
  <c r="K17" i="10" s="1"/>
  <c r="F16" i="10"/>
  <c r="K16" i="10" s="1"/>
  <c r="F15" i="10"/>
  <c r="K15" i="10" s="1"/>
  <c r="F14" i="10"/>
  <c r="K14" i="10" s="1"/>
  <c r="F13" i="10"/>
  <c r="K13" i="10" s="1"/>
  <c r="F12" i="10"/>
  <c r="K12" i="10" s="1"/>
  <c r="F11" i="10"/>
  <c r="K11" i="10" s="1"/>
  <c r="F10" i="10"/>
  <c r="K10" i="10" s="1"/>
  <c r="F9" i="10"/>
  <c r="K9" i="10" s="1"/>
  <c r="F8" i="10"/>
  <c r="K8" i="10" s="1"/>
  <c r="F7" i="10"/>
  <c r="K7" i="10" s="1"/>
  <c r="F6" i="10"/>
  <c r="K6" i="10" s="1"/>
  <c r="F5" i="10"/>
  <c r="K5" i="10" s="1"/>
  <c r="F4" i="10"/>
  <c r="K4" i="10" s="1"/>
  <c r="K18" i="10" l="1"/>
  <c r="J4" i="10"/>
  <c r="J5" i="10"/>
  <c r="J6" i="10"/>
  <c r="J19" i="10"/>
  <c r="J31" i="10"/>
  <c r="J32" i="10"/>
  <c r="J33" i="10"/>
  <c r="J34" i="10"/>
  <c r="J35" i="10"/>
  <c r="J30" i="10"/>
  <c r="J36" i="10"/>
  <c r="J37" i="10"/>
  <c r="J13" i="10"/>
  <c r="J7" i="10"/>
  <c r="J8" i="10"/>
  <c r="J38" i="10"/>
  <c r="J3" i="10"/>
  <c r="J9" i="10"/>
  <c r="J39" i="10"/>
  <c r="J10" i="10"/>
  <c r="J40" i="10"/>
  <c r="J2" i="10"/>
  <c r="J11" i="10"/>
  <c r="J41" i="10"/>
  <c r="J12" i="10"/>
  <c r="J29" i="10"/>
  <c r="J28" i="10"/>
  <c r="J27" i="10"/>
  <c r="J26" i="10"/>
  <c r="J25" i="10"/>
  <c r="J24" i="10"/>
  <c r="J23" i="10"/>
  <c r="J22" i="10"/>
  <c r="J21" i="10"/>
  <c r="J20" i="10"/>
  <c r="J17" i="10"/>
  <c r="J16" i="10"/>
  <c r="J15" i="10"/>
  <c r="J14" i="10"/>
  <c r="K3" i="10"/>
  <c r="N4" i="10"/>
  <c r="M4" i="10"/>
  <c r="N5" i="10"/>
  <c r="M5" i="10"/>
  <c r="L4" i="10"/>
  <c r="L5" i="10"/>
  <c r="L2" i="10"/>
  <c r="N40" i="10"/>
  <c r="L38" i="10"/>
  <c r="L34" i="10"/>
  <c r="L32" i="10"/>
  <c r="L20" i="10"/>
  <c r="L18" i="10"/>
  <c r="N8" i="10"/>
  <c r="L10" i="10"/>
  <c r="L6" i="10"/>
  <c r="L41" i="10"/>
  <c r="N37" i="10"/>
  <c r="L36" i="10"/>
  <c r="L35" i="10"/>
  <c r="L33" i="10"/>
  <c r="L31" i="10"/>
  <c r="L29" i="10"/>
  <c r="L28" i="10"/>
  <c r="L27" i="10"/>
  <c r="L26" i="10"/>
  <c r="L25" i="10"/>
  <c r="N23" i="10"/>
  <c r="M21" i="10"/>
  <c r="L19" i="10"/>
  <c r="L17" i="10"/>
  <c r="L16" i="10"/>
  <c r="L15" i="10"/>
  <c r="L13" i="10"/>
  <c r="L12" i="10"/>
  <c r="L11" i="10"/>
  <c r="L9" i="10"/>
  <c r="L7" i="10"/>
  <c r="L24" i="10"/>
  <c r="N24" i="10"/>
  <c r="L22" i="10"/>
  <c r="N22" i="10"/>
  <c r="L46" i="10"/>
  <c r="K46" i="10"/>
  <c r="O46" i="10" s="1"/>
  <c r="L45" i="10"/>
  <c r="K45" i="10"/>
  <c r="L44" i="10"/>
  <c r="K44" i="10"/>
  <c r="O44" i="10" s="1"/>
  <c r="I44" i="6"/>
  <c r="H44" i="6"/>
  <c r="N44" i="6" s="1"/>
  <c r="B44" i="6"/>
  <c r="I43" i="6"/>
  <c r="H43" i="6"/>
  <c r="N43" i="6" s="1"/>
  <c r="B43" i="6"/>
  <c r="I42" i="6"/>
  <c r="H42" i="6"/>
  <c r="N42" i="6" s="1"/>
  <c r="B42" i="6"/>
  <c r="N39" i="6"/>
  <c r="M39" i="6"/>
  <c r="K39" i="6"/>
  <c r="I39" i="6"/>
  <c r="H39" i="6"/>
  <c r="L39" i="6" s="1"/>
  <c r="N38" i="6"/>
  <c r="I38" i="6"/>
  <c r="H38" i="6"/>
  <c r="M38" i="6" s="1"/>
  <c r="B38" i="6"/>
  <c r="N37" i="6"/>
  <c r="M37" i="6"/>
  <c r="L37" i="6"/>
  <c r="K37" i="6"/>
  <c r="J37" i="6"/>
  <c r="I37" i="6"/>
  <c r="H37" i="6"/>
  <c r="N36" i="6"/>
  <c r="M36" i="6"/>
  <c r="I36" i="6"/>
  <c r="H36" i="6"/>
  <c r="L36" i="6" s="1"/>
  <c r="B36" i="6"/>
  <c r="N35" i="6"/>
  <c r="M35" i="6"/>
  <c r="L35" i="6"/>
  <c r="K35" i="6"/>
  <c r="J35" i="6"/>
  <c r="I35" i="6"/>
  <c r="H35" i="6"/>
  <c r="M34" i="6"/>
  <c r="L34" i="6"/>
  <c r="I34" i="6"/>
  <c r="H34" i="6"/>
  <c r="K34" i="6" s="1"/>
  <c r="B34" i="6"/>
  <c r="I33" i="6"/>
  <c r="H33" i="6"/>
  <c r="N33" i="6" s="1"/>
  <c r="L32" i="6"/>
  <c r="K32" i="6"/>
  <c r="I32" i="6"/>
  <c r="H32" i="6"/>
  <c r="J32" i="6" s="1"/>
  <c r="B32" i="6"/>
  <c r="I31" i="6"/>
  <c r="H31" i="6"/>
  <c r="N31" i="6" s="1"/>
  <c r="N30" i="6"/>
  <c r="K30" i="6"/>
  <c r="J30" i="6"/>
  <c r="I30" i="6"/>
  <c r="H30" i="6"/>
  <c r="M30" i="6" s="1"/>
  <c r="B30" i="6"/>
  <c r="M29" i="6"/>
  <c r="I29" i="6"/>
  <c r="H29" i="6"/>
  <c r="N29" i="6" s="1"/>
  <c r="N28" i="6"/>
  <c r="M28" i="6"/>
  <c r="K28" i="6"/>
  <c r="J28" i="6"/>
  <c r="I28" i="6"/>
  <c r="H28" i="6"/>
  <c r="L28" i="6" s="1"/>
  <c r="B28" i="6"/>
  <c r="L27" i="6"/>
  <c r="I27" i="6"/>
  <c r="H27" i="6"/>
  <c r="N27" i="6" s="1"/>
  <c r="N26" i="6"/>
  <c r="M26" i="6"/>
  <c r="L26" i="6"/>
  <c r="I26" i="6"/>
  <c r="H26" i="6"/>
  <c r="K26" i="6" s="1"/>
  <c r="B26" i="6"/>
  <c r="L25" i="6"/>
  <c r="K25" i="6"/>
  <c r="I25" i="6"/>
  <c r="H25" i="6"/>
  <c r="N25" i="6" s="1"/>
  <c r="N24" i="6"/>
  <c r="M24" i="6"/>
  <c r="L24" i="6"/>
  <c r="K24" i="6"/>
  <c r="I24" i="6"/>
  <c r="H24" i="6"/>
  <c r="J24" i="6" s="1"/>
  <c r="B24" i="6"/>
  <c r="K23" i="6"/>
  <c r="J23" i="6"/>
  <c r="I23" i="6"/>
  <c r="H23" i="6"/>
  <c r="N23" i="6" s="1"/>
  <c r="N22" i="6"/>
  <c r="M22" i="6"/>
  <c r="L22" i="6"/>
  <c r="K22" i="6"/>
  <c r="J22" i="6"/>
  <c r="I22" i="6"/>
  <c r="H22" i="6"/>
  <c r="B22" i="6"/>
  <c r="N21" i="6"/>
  <c r="K21" i="6"/>
  <c r="J21" i="6"/>
  <c r="I21" i="6"/>
  <c r="H21" i="6"/>
  <c r="M21" i="6" s="1"/>
  <c r="N20" i="6"/>
  <c r="M20" i="6"/>
  <c r="L20" i="6"/>
  <c r="K20" i="6"/>
  <c r="J20" i="6"/>
  <c r="I20" i="6"/>
  <c r="H20" i="6"/>
  <c r="B20" i="6"/>
  <c r="I19" i="6"/>
  <c r="H19" i="6"/>
  <c r="L19" i="6" s="1"/>
  <c r="I18" i="6"/>
  <c r="H18" i="6"/>
  <c r="N18" i="6" s="1"/>
  <c r="B18" i="6"/>
  <c r="M17" i="6"/>
  <c r="L17" i="6"/>
  <c r="I17" i="6"/>
  <c r="H17" i="6"/>
  <c r="K17" i="6" s="1"/>
  <c r="I16" i="6"/>
  <c r="H16" i="6"/>
  <c r="N16" i="6" s="1"/>
  <c r="B16" i="6"/>
  <c r="L15" i="6"/>
  <c r="K15" i="6"/>
  <c r="I15" i="6"/>
  <c r="H15" i="6"/>
  <c r="J15" i="6" s="1"/>
  <c r="M14" i="6"/>
  <c r="I14" i="6"/>
  <c r="H14" i="6"/>
  <c r="N14" i="6" s="1"/>
  <c r="B14" i="6"/>
  <c r="N13" i="6"/>
  <c r="M13" i="6"/>
  <c r="L13" i="6"/>
  <c r="K13" i="6"/>
  <c r="J13" i="6"/>
  <c r="I13" i="6"/>
  <c r="H13" i="6"/>
  <c r="L12" i="6"/>
  <c r="I12" i="6"/>
  <c r="H12" i="6"/>
  <c r="N12" i="6" s="1"/>
  <c r="B12" i="6"/>
  <c r="N11" i="6"/>
  <c r="M11" i="6"/>
  <c r="L11" i="6"/>
  <c r="K11" i="6"/>
  <c r="J11" i="6"/>
  <c r="I11" i="6"/>
  <c r="H11" i="6"/>
  <c r="M10" i="6"/>
  <c r="L10" i="6"/>
  <c r="K10" i="6"/>
  <c r="I10" i="6"/>
  <c r="H10" i="6"/>
  <c r="N10" i="6" s="1"/>
  <c r="B10" i="6"/>
  <c r="M9" i="6"/>
  <c r="I9" i="6"/>
  <c r="H9" i="6"/>
  <c r="N9" i="6" s="1"/>
  <c r="L8" i="6"/>
  <c r="K8" i="6"/>
  <c r="J8" i="6"/>
  <c r="I8" i="6"/>
  <c r="H8" i="6"/>
  <c r="N8" i="6" s="1"/>
  <c r="B8" i="6"/>
  <c r="M7" i="6"/>
  <c r="L7" i="6"/>
  <c r="K7" i="6"/>
  <c r="I7" i="6"/>
  <c r="H7" i="6"/>
  <c r="N7" i="6" s="1"/>
  <c r="N6" i="6"/>
  <c r="K6" i="6"/>
  <c r="J6" i="6"/>
  <c r="I6" i="6"/>
  <c r="H6" i="6"/>
  <c r="M6" i="6" s="1"/>
  <c r="B6" i="6"/>
  <c r="K5" i="6"/>
  <c r="I5" i="6"/>
  <c r="H5" i="6"/>
  <c r="N5" i="6" s="1"/>
  <c r="M4" i="6"/>
  <c r="I4" i="6"/>
  <c r="H4" i="6"/>
  <c r="L4" i="6" s="1"/>
  <c r="B4" i="6"/>
  <c r="N3" i="6"/>
  <c r="M3" i="6"/>
  <c r="L3" i="6"/>
  <c r="K3" i="6"/>
  <c r="J3" i="6"/>
  <c r="I3" i="6"/>
  <c r="H3" i="6"/>
  <c r="N2" i="6"/>
  <c r="M2" i="6"/>
  <c r="L2" i="6"/>
  <c r="I2" i="6"/>
  <c r="H2" i="6"/>
  <c r="K2" i="6" s="1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L8" i="10" l="1"/>
  <c r="P46" i="10"/>
  <c r="L40" i="10"/>
  <c r="P44" i="10"/>
  <c r="N45" i="10"/>
  <c r="N38" i="10"/>
  <c r="O45" i="10"/>
  <c r="P45" i="10"/>
  <c r="M6" i="10"/>
  <c r="L21" i="10"/>
  <c r="N3" i="10"/>
  <c r="M3" i="10"/>
  <c r="M2" i="10"/>
  <c r="N2" i="10"/>
  <c r="L37" i="10"/>
  <c r="N39" i="10"/>
  <c r="L39" i="10"/>
  <c r="N41" i="10"/>
  <c r="L23" i="10"/>
  <c r="M14" i="10"/>
  <c r="L14" i="10"/>
  <c r="M29" i="10"/>
  <c r="M30" i="10"/>
  <c r="M16" i="10"/>
  <c r="L30" i="10"/>
  <c r="N31" i="10"/>
  <c r="N18" i="10"/>
  <c r="M22" i="10"/>
  <c r="N33" i="10"/>
  <c r="M10" i="10"/>
  <c r="N26" i="10"/>
  <c r="N11" i="10"/>
  <c r="M35" i="10"/>
  <c r="M12" i="10"/>
  <c r="N20" i="10"/>
  <c r="N28" i="10"/>
  <c r="N36" i="10"/>
  <c r="N9" i="10"/>
  <c r="N21" i="10"/>
  <c r="M37" i="10"/>
  <c r="M45" i="10"/>
  <c r="M25" i="10"/>
  <c r="M44" i="10"/>
  <c r="M46" i="10"/>
  <c r="M8" i="10"/>
  <c r="M23" i="10"/>
  <c r="M40" i="10"/>
  <c r="N25" i="10"/>
  <c r="N44" i="10"/>
  <c r="N46" i="10"/>
  <c r="M19" i="6"/>
  <c r="N4" i="6"/>
  <c r="N19" i="6"/>
  <c r="J9" i="6"/>
  <c r="M15" i="6"/>
  <c r="N17" i="6"/>
  <c r="J26" i="6"/>
  <c r="L30" i="6"/>
  <c r="M32" i="6"/>
  <c r="N34" i="6"/>
  <c r="J7" i="6"/>
  <c r="K9" i="6"/>
  <c r="N15" i="6"/>
  <c r="N32" i="6"/>
  <c r="J39" i="6"/>
  <c r="J43" i="6"/>
  <c r="J5" i="6"/>
  <c r="L9" i="6"/>
  <c r="K43" i="6"/>
  <c r="L43" i="6"/>
  <c r="L5" i="6"/>
  <c r="J18" i="6"/>
  <c r="J33" i="6"/>
  <c r="M43" i="6"/>
  <c r="M5" i="6"/>
  <c r="J16" i="6"/>
  <c r="K18" i="6"/>
  <c r="J31" i="6"/>
  <c r="K33" i="6"/>
  <c r="J14" i="6"/>
  <c r="K16" i="6"/>
  <c r="L18" i="6"/>
  <c r="J29" i="6"/>
  <c r="K31" i="6"/>
  <c r="L33" i="6"/>
  <c r="J12" i="6"/>
  <c r="K14" i="6"/>
  <c r="L16" i="6"/>
  <c r="M18" i="6"/>
  <c r="J27" i="6"/>
  <c r="K29" i="6"/>
  <c r="L31" i="6"/>
  <c r="M33" i="6"/>
  <c r="J10" i="6"/>
  <c r="K12" i="6"/>
  <c r="L14" i="6"/>
  <c r="M16" i="6"/>
  <c r="J25" i="6"/>
  <c r="K27" i="6"/>
  <c r="L29" i="6"/>
  <c r="M31" i="6"/>
  <c r="J42" i="6"/>
  <c r="J44" i="6"/>
  <c r="M12" i="6"/>
  <c r="M27" i="6"/>
  <c r="J38" i="6"/>
  <c r="K42" i="6"/>
  <c r="K44" i="6"/>
  <c r="J4" i="6"/>
  <c r="J19" i="6"/>
  <c r="L23" i="6"/>
  <c r="M25" i="6"/>
  <c r="J36" i="6"/>
  <c r="K38" i="6"/>
  <c r="L42" i="6"/>
  <c r="L44" i="6"/>
  <c r="J2" i="6"/>
  <c r="K4" i="6"/>
  <c r="L6" i="6"/>
  <c r="M8" i="6"/>
  <c r="J17" i="6"/>
  <c r="K19" i="6"/>
  <c r="L21" i="6"/>
  <c r="M23" i="6"/>
  <c r="J34" i="6"/>
  <c r="K36" i="6"/>
  <c r="L38" i="6"/>
  <c r="M42" i="6"/>
  <c r="M44" i="6"/>
  <c r="M38" i="10" l="1"/>
  <c r="N6" i="10"/>
  <c r="N14" i="10"/>
  <c r="M26" i="10"/>
  <c r="M39" i="10"/>
  <c r="N16" i="10"/>
  <c r="N13" i="10"/>
  <c r="M13" i="10"/>
  <c r="N19" i="10"/>
  <c r="N29" i="10"/>
  <c r="M17" i="10"/>
  <c r="M27" i="10"/>
  <c r="M41" i="10"/>
  <c r="M19" i="10"/>
  <c r="N10" i="10"/>
  <c r="M31" i="10"/>
  <c r="N35" i="10"/>
  <c r="N30" i="10"/>
  <c r="M18" i="10"/>
  <c r="N27" i="10"/>
  <c r="N32" i="10"/>
  <c r="M32" i="10"/>
  <c r="M36" i="10"/>
  <c r="N17" i="10"/>
  <c r="M15" i="10"/>
  <c r="N15" i="10"/>
  <c r="N12" i="10"/>
  <c r="M20" i="10"/>
  <c r="N34" i="10"/>
  <c r="M34" i="10"/>
  <c r="M28" i="10"/>
  <c r="M33" i="10"/>
  <c r="M11" i="10"/>
  <c r="M9" i="10"/>
  <c r="N7" i="10"/>
  <c r="M7" i="10"/>
</calcChain>
</file>

<file path=xl/sharedStrings.xml><?xml version="1.0" encoding="utf-8"?>
<sst xmlns="http://schemas.openxmlformats.org/spreadsheetml/2006/main" count="379" uniqueCount="125">
  <si>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</si>
  <si>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</si>
  <si>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</si>
  <si>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</si>
  <si>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</si>
  <si>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</si>
  <si>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</si>
  <si>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</si>
  <si>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</si>
  <si>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</si>
  <si>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</si>
  <si>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</si>
  <si>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</si>
  <si>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</si>
  <si>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</si>
  <si>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</si>
  <si>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</si>
  <si>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</si>
  <si>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</si>
  <si>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</si>
  <si>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</si>
  <si>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</si>
  <si>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</si>
  <si>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</si>
  <si>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</si>
  <si>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</si>
  <si>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</si>
  <si>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</si>
  <si>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</si>
  <si>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</si>
  <si>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</si>
  <si>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</si>
  <si>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</si>
  <si>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</si>
  <si>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</si>
  <si>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</si>
  <si>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</si>
  <si>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</si>
  <si>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</si>
  <si>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</si>
  <si>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</si>
  <si>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</si>
  <si>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</si>
  <si>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</si>
  <si>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</si>
  <si>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</si>
  <si>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</si>
  <si>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</si>
  <si>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</si>
  <si>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</si>
  <si>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</si>
  <si>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</si>
  <si>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</si>
  <si>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</si>
  <si>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</si>
  <si>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</si>
  <si>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</si>
  <si>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</si>
  <si>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</si>
  <si>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</si>
  <si>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</si>
  <si>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</si>
  <si>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</si>
  <si>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</si>
  <si>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</si>
  <si>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</si>
  <si>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</si>
  <si>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</si>
  <si>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</si>
  <si>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</si>
  <si>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</si>
  <si>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</si>
  <si>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</si>
  <si>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</si>
  <si>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</si>
  <si>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</si>
  <si>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</si>
  <si>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</si>
  <si>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</si>
  <si>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</si>
  <si>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</si>
  <si>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</si>
  <si>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</si>
  <si>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</si>
  <si>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</si>
  <si>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</si>
  <si>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</si>
  <si>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</si>
  <si>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</si>
  <si>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</si>
  <si>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</si>
  <si>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</si>
  <si>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</si>
  <si>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</si>
  <si>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</si>
  <si>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</si>
  <si>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</si>
  <si>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</si>
  <si>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</si>
  <si>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</si>
  <si>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</si>
  <si>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</si>
  <si>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</si>
  <si>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</si>
  <si>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</si>
  <si>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</si>
  <si>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</si>
  <si>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</si>
  <si>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</si>
  <si>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</si>
  <si>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</si>
  <si>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</si>
  <si>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</si>
  <si>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Character DB</t>
  </si>
  <si>
    <t>NA</t>
  </si>
  <si>
    <t>Damage Bonus</t>
  </si>
  <si>
    <t>With Chacter DB</t>
  </si>
  <si>
    <t>Type</t>
  </si>
  <si>
    <t>Armor Percing</t>
  </si>
  <si>
    <t>Small Club/Improvised weapon</t>
  </si>
  <si>
    <t>Min</t>
  </si>
  <si>
    <t>Protection 
(Max reduction)</t>
  </si>
  <si>
    <t>Dodge Roll reduction</t>
  </si>
  <si>
    <t>Optional Reach (Two Hand), Versitile</t>
  </si>
  <si>
    <t>Versitile, Thrown, Optional Reach (Two 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</si>
</sst>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9">
    <xf numFmtId="0" fontId="0" fillId="0" borderId="0" xfId="0"/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3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3" borderId="1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right"/>
    </xf>
    <xf numFmtId="0" fontId="0" fillId="3" borderId="7" xfId="0" applyFill="1" applyBorder="1"/>
    <xf numFmtId="0" fontId="0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4" borderId="8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6" borderId="12" xfId="0" applyFont="1" applyFill="1" applyBorder="1"/>
    <xf numFmtId="0" fontId="0" fillId="6" borderId="13" xfId="0" applyFill="1" applyBorder="1"/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3" xfId="0" applyBorder="1"/>
    <xf numFmtId="0" fontId="0" fillId="6" borderId="16" xfId="0" applyFont="1" applyFill="1" applyBorder="1"/>
    <xf numFmtId="0" fontId="0" fillId="6" borderId="17" xfId="0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H13" totalsRowShown="0" headerRowCellStyle="Normal" dataCellStyle="Normal">
  <autoFilter ref="A1:H13"/>
  <sortState ref="A2:H13">
    <sortCondition ref="C1:C13"/>
  </sortState>
  <tableColumns count="8">
    <tableColumn id="1" name="Name" dataCellStyle="Normal"/>
    <tableColumn id="2" name="Durability" dataCellStyle="Normal"/>
    <tableColumn id="3" name="Protection _x000a_(Max reduction)" dataCellStyle="Normal"/>
    <tableColumn id="4" name="Reflex Cap" dataCellStyle="Normal"/>
    <tableColumn id="5" name="Armor Type" dataCellStyle="Normal"/>
    <tableColumn id="6" name="Dodge Roll reduction" dataCellStyle="Normal"/>
    <tableColumn id="7" name="Stealth" dataCellStyle="Normal"/>
    <tableColumn id="8" name="Starting Item" dataCellStyle="Norma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60" zoomScaleNormal="6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5" zoomScaleNormal="115" workbookViewId="0">
      <selection activeCell="K11" sqref="K11"/>
    </sheetView>
  </sheetViews>
  <sheetFormatPr defaultRowHeight="12.75" x14ac:dyDescent="0.2"/>
  <cols>
    <col min="1" max="1" width="3.7109375" style="4" customWidth="1"/>
    <col min="2" max="1025" width="3.7109375" customWidth="1"/>
  </cols>
  <sheetData>
    <row r="1" spans="1:11" s="4" customFormat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">
      <c r="A2" s="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0" zoomScaleNormal="160" workbookViewId="0">
      <selection activeCell="O7" sqref="O7"/>
    </sheetView>
  </sheetViews>
  <sheetFormatPr defaultRowHeight="12.75" x14ac:dyDescent="0.2"/>
  <cols>
    <col min="1" max="10" width="3" customWidth="1"/>
    <col min="11" max="13" width="3" bestFit="1" customWidth="1"/>
    <col min="14" max="1025" width="8.7109375" customWidth="1"/>
  </cols>
  <sheetData>
    <row r="1" spans="1:13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 s="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4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4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G34" sqref="G34"/>
    </sheetView>
  </sheetViews>
  <sheetFormatPr defaultRowHeight="12.75" x14ac:dyDescent="0.2"/>
  <cols>
    <col min="1" max="1" width="4.5703125" style="4" customWidth="1"/>
    <col min="2" max="2" width="4.140625" style="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4" customFormat="1" x14ac:dyDescent="0.2"/>
    <row r="2" spans="2:23" s="4" customFormat="1" x14ac:dyDescent="0.2">
      <c r="C2" s="4">
        <v>-7</v>
      </c>
      <c r="D2" s="4">
        <v>-6</v>
      </c>
      <c r="E2" s="4">
        <v>-5</v>
      </c>
      <c r="F2" s="4">
        <v>-4</v>
      </c>
      <c r="G2" s="4">
        <v>-3</v>
      </c>
      <c r="H2" s="4">
        <v>-2</v>
      </c>
      <c r="I2" s="4">
        <v>-1</v>
      </c>
      <c r="J2" s="4">
        <v>0</v>
      </c>
      <c r="K2" s="4">
        <v>1</v>
      </c>
      <c r="L2" s="4">
        <v>2</v>
      </c>
      <c r="M2" s="4">
        <v>3</v>
      </c>
      <c r="N2" s="4">
        <v>4</v>
      </c>
      <c r="O2" s="4">
        <v>5</v>
      </c>
      <c r="P2" s="4">
        <v>6</v>
      </c>
      <c r="Q2" s="4">
        <v>7</v>
      </c>
      <c r="R2" s="4">
        <v>8</v>
      </c>
      <c r="S2" s="4">
        <v>9</v>
      </c>
      <c r="T2" s="4">
        <v>10</v>
      </c>
      <c r="U2" s="4">
        <v>11</v>
      </c>
      <c r="V2" s="4">
        <v>12</v>
      </c>
      <c r="W2" s="4">
        <v>13</v>
      </c>
    </row>
    <row r="3" spans="2:23" s="4" customFormat="1" x14ac:dyDescent="0.2">
      <c r="B3" s="4">
        <v>6</v>
      </c>
      <c r="C3" s="5">
        <f>(COUNTIF(Sheet5!$B$2:$M$13, "&gt;="&amp;($B3-C$2))/144)</f>
        <v>0.54166666666666663</v>
      </c>
      <c r="D3" s="5">
        <f>(COUNTIF(Sheet5!$B$2:$M$13, "&gt;="&amp;($B3-D$2))/144)</f>
        <v>0.61805555555555558</v>
      </c>
      <c r="E3" s="5">
        <f>(COUNTIF(Sheet5!$B$2:$M$13, "&gt;="&amp;($B3-E$2))/144)</f>
        <v>0.6875</v>
      </c>
      <c r="F3" s="5">
        <f>(COUNTIF(Sheet5!$B$2:$M$13, "&gt;="&amp;($B3-F$2))/144)</f>
        <v>0.75</v>
      </c>
      <c r="G3" s="5">
        <f>(COUNTIF(Sheet5!$B$2:$M$13, "&gt;="&amp;($B3-G$2))/144)</f>
        <v>0.80555555555555558</v>
      </c>
      <c r="H3" s="5">
        <f>(COUNTIF(Sheet5!$B$2:$M$13, "&gt;="&amp;($B3-H$2))/144)</f>
        <v>0.85416666666666663</v>
      </c>
      <c r="I3" s="5">
        <f>(COUNTIF(Sheet5!$B$2:$M$13, "&gt;="&amp;($B3-I$2))/144)</f>
        <v>0.89583333333333337</v>
      </c>
      <c r="J3" s="5">
        <f>(COUNTIF(Sheet5!$B$2:$M$13, "&gt;="&amp;($B3-J$2))/144)</f>
        <v>0.93055555555555558</v>
      </c>
      <c r="K3" s="5">
        <f>(COUNTIF(Sheet5!$B$2:$M$13, "&gt;="&amp;($B3-K$2))/144)</f>
        <v>0.95833333333333337</v>
      </c>
      <c r="L3" s="5">
        <f>(COUNTIF(Sheet5!$B$2:$M$13, "&gt;="&amp;($B3-L$2))/144)</f>
        <v>0.97916666666666663</v>
      </c>
      <c r="M3" s="5">
        <f>(COUNTIF(Sheet5!$B$2:$M$13, "&gt;="&amp;($B3-M$2))/144)</f>
        <v>0.99305555555555558</v>
      </c>
      <c r="N3" s="5">
        <f>(COUNTIF(Sheet5!$B$2:$M$13, "&gt;="&amp;($B3-N$2))/144)</f>
        <v>1</v>
      </c>
      <c r="O3" s="5">
        <f>(COUNTIF(Sheet5!$B$2:$M$13, "&gt;="&amp;($B3-O$2))/144)</f>
        <v>1</v>
      </c>
      <c r="P3" s="5">
        <f>(COUNTIF(Sheet5!$B$2:$M$13, "&gt;="&amp;($B3-P$2))/144)</f>
        <v>1</v>
      </c>
      <c r="Q3" s="5">
        <f>(COUNTIF(Sheet5!$B$2:$M$13, "&gt;="&amp;($B3-Q$2))/144)</f>
        <v>1</v>
      </c>
      <c r="R3" s="5">
        <f>(COUNTIF(Sheet5!$B$2:$M$13, "&gt;="&amp;($B3-R$2))/144)</f>
        <v>1</v>
      </c>
      <c r="S3" s="5">
        <f>(COUNTIF(Sheet5!$B$2:$M$13, "&gt;="&amp;($B3-S$2))/144)</f>
        <v>1</v>
      </c>
      <c r="T3" s="5">
        <f>(COUNTIF(Sheet5!$B$2:$M$13, "&gt;="&amp;($B3-T$2))/144)</f>
        <v>1</v>
      </c>
      <c r="U3" s="5">
        <f>(COUNTIF(Sheet5!$B$2:$M$13, "&gt;="&amp;($B3-U$2))/144)</f>
        <v>1</v>
      </c>
      <c r="V3" s="5">
        <f>(COUNTIF(Sheet5!$B$2:$M$13, "&gt;="&amp;($B3-V$2))/144)</f>
        <v>1</v>
      </c>
      <c r="W3" s="5">
        <f>(COUNTIF(Sheet5!$B$2:$M$13, "&gt;="&amp;($B3-W$2))/144)</f>
        <v>1</v>
      </c>
    </row>
    <row r="4" spans="2:23" s="4" customFormat="1" x14ac:dyDescent="0.2">
      <c r="B4" s="4">
        <v>7</v>
      </c>
      <c r="C4" s="5">
        <f>(COUNTIF(Sheet5!$B$2:$M$13, "&gt;="&amp;($B4-C$2))/144)</f>
        <v>0.45833333333333331</v>
      </c>
      <c r="D4" s="5">
        <f>(COUNTIF(Sheet5!$B$2:$M$13, "&gt;="&amp;($B4-D$2))/144)</f>
        <v>0.54166666666666663</v>
      </c>
      <c r="E4" s="5">
        <f>(COUNTIF(Sheet5!$B$2:$M$13, "&gt;="&amp;($B4-E$2))/144)</f>
        <v>0.61805555555555558</v>
      </c>
      <c r="F4" s="5">
        <f>(COUNTIF(Sheet5!$B$2:$M$13, "&gt;="&amp;($B4-F$2))/144)</f>
        <v>0.6875</v>
      </c>
      <c r="G4" s="5">
        <f>(COUNTIF(Sheet5!$B$2:$M$13, "&gt;="&amp;($B4-G$2))/144)</f>
        <v>0.75</v>
      </c>
      <c r="H4" s="5">
        <f>(COUNTIF(Sheet5!$B$2:$M$13, "&gt;="&amp;($B4-H$2))/144)</f>
        <v>0.80555555555555558</v>
      </c>
      <c r="I4" s="5">
        <f>(COUNTIF(Sheet5!$B$2:$M$13, "&gt;="&amp;($B4-I$2))/144)</f>
        <v>0.85416666666666663</v>
      </c>
      <c r="J4" s="5">
        <f>(COUNTIF(Sheet5!$B$2:$M$13, "&gt;="&amp;($B4-J$2))/144)</f>
        <v>0.89583333333333337</v>
      </c>
      <c r="K4" s="5">
        <f>(COUNTIF(Sheet5!$B$2:$M$13, "&gt;="&amp;($B4-K$2))/144)</f>
        <v>0.93055555555555558</v>
      </c>
      <c r="L4" s="5">
        <f>(COUNTIF(Sheet5!$B$2:$M$13, "&gt;="&amp;($B4-L$2))/144)</f>
        <v>0.95833333333333337</v>
      </c>
      <c r="M4" s="5">
        <f>(COUNTIF(Sheet5!$B$2:$M$13, "&gt;="&amp;($B4-M$2))/144)</f>
        <v>0.97916666666666663</v>
      </c>
      <c r="N4" s="5">
        <f>(COUNTIF(Sheet5!$B$2:$M$13, "&gt;="&amp;($B4-N$2))/144)</f>
        <v>0.99305555555555558</v>
      </c>
      <c r="O4" s="5">
        <f>(COUNTIF(Sheet5!$B$2:$M$13, "&gt;="&amp;($B4-O$2))/144)</f>
        <v>1</v>
      </c>
      <c r="P4" s="5">
        <f>(COUNTIF(Sheet5!$B$2:$M$13, "&gt;="&amp;($B4-P$2))/144)</f>
        <v>1</v>
      </c>
      <c r="Q4" s="5">
        <f>(COUNTIF(Sheet5!$B$2:$M$13, "&gt;="&amp;($B4-Q$2))/144)</f>
        <v>1</v>
      </c>
      <c r="R4" s="5">
        <f>(COUNTIF(Sheet5!$B$2:$M$13, "&gt;="&amp;($B4-R$2))/144)</f>
        <v>1</v>
      </c>
      <c r="S4" s="5">
        <f>(COUNTIF(Sheet5!$B$2:$M$13, "&gt;="&amp;($B4-S$2))/144)</f>
        <v>1</v>
      </c>
      <c r="T4" s="5">
        <f>(COUNTIF(Sheet5!$B$2:$M$13, "&gt;="&amp;($B4-T$2))/144)</f>
        <v>1</v>
      </c>
      <c r="U4" s="5">
        <f>(COUNTIF(Sheet5!$B$2:$M$13, "&gt;="&amp;($B4-U$2))/144)</f>
        <v>1</v>
      </c>
      <c r="V4" s="5">
        <f>(COUNTIF(Sheet5!$B$2:$M$13, "&gt;="&amp;($B4-V$2))/144)</f>
        <v>1</v>
      </c>
      <c r="W4" s="5">
        <f>(COUNTIF(Sheet5!$B$2:$M$13, "&gt;="&amp;($B4-W$2))/144)</f>
        <v>1</v>
      </c>
    </row>
    <row r="5" spans="2:23" s="4" customFormat="1" x14ac:dyDescent="0.2">
      <c r="B5" s="4">
        <v>8</v>
      </c>
      <c r="C5" s="5">
        <f>(COUNTIF(Sheet5!$B$2:$M$13, "&gt;="&amp;($B5-C$2))/144)</f>
        <v>0.38194444444444442</v>
      </c>
      <c r="D5" s="5">
        <f>(COUNTIF(Sheet5!$B$2:$M$13, "&gt;="&amp;($B5-D$2))/144)</f>
        <v>0.45833333333333331</v>
      </c>
      <c r="E5" s="5">
        <f>(COUNTIF(Sheet5!$B$2:$M$13, "&gt;="&amp;($B5-E$2))/144)</f>
        <v>0.54166666666666663</v>
      </c>
      <c r="F5" s="5">
        <f>(COUNTIF(Sheet5!$B$2:$M$13, "&gt;="&amp;($B5-F$2))/144)</f>
        <v>0.61805555555555558</v>
      </c>
      <c r="G5" s="5">
        <f>(COUNTIF(Sheet5!$B$2:$M$13, "&gt;="&amp;($B5-G$2))/144)</f>
        <v>0.6875</v>
      </c>
      <c r="H5" s="5">
        <f>(COUNTIF(Sheet5!$B$2:$M$13, "&gt;="&amp;($B5-H$2))/144)</f>
        <v>0.75</v>
      </c>
      <c r="I5" s="5">
        <f>(COUNTIF(Sheet5!$B$2:$M$13, "&gt;="&amp;($B5-I$2))/144)</f>
        <v>0.80555555555555558</v>
      </c>
      <c r="J5" s="5">
        <f>(COUNTIF(Sheet5!$B$2:$M$13, "&gt;="&amp;($B5-J$2))/144)</f>
        <v>0.85416666666666663</v>
      </c>
      <c r="K5" s="5">
        <f>(COUNTIF(Sheet5!$B$2:$M$13, "&gt;="&amp;($B5-K$2))/144)</f>
        <v>0.89583333333333337</v>
      </c>
      <c r="L5" s="5">
        <f>(COUNTIF(Sheet5!$B$2:$M$13, "&gt;="&amp;($B5-L$2))/144)</f>
        <v>0.93055555555555558</v>
      </c>
      <c r="M5" s="5">
        <f>(COUNTIF(Sheet5!$B$2:$M$13, "&gt;="&amp;($B5-M$2))/144)</f>
        <v>0.95833333333333337</v>
      </c>
      <c r="N5" s="5">
        <f>(COUNTIF(Sheet5!$B$2:$M$13, "&gt;="&amp;($B5-N$2))/144)</f>
        <v>0.97916666666666663</v>
      </c>
      <c r="O5" s="5">
        <f>(COUNTIF(Sheet5!$B$2:$M$13, "&gt;="&amp;($B5-O$2))/144)</f>
        <v>0.99305555555555558</v>
      </c>
      <c r="P5" s="5">
        <f>(COUNTIF(Sheet5!$B$2:$M$13, "&gt;="&amp;($B5-P$2))/144)</f>
        <v>1</v>
      </c>
      <c r="Q5" s="5">
        <f>(COUNTIF(Sheet5!$B$2:$M$13, "&gt;="&amp;($B5-Q$2))/144)</f>
        <v>1</v>
      </c>
      <c r="R5" s="5">
        <f>(COUNTIF(Sheet5!$B$2:$M$13, "&gt;="&amp;($B5-R$2))/144)</f>
        <v>1</v>
      </c>
      <c r="S5" s="5">
        <f>(COUNTIF(Sheet5!$B$2:$M$13, "&gt;="&amp;($B5-S$2))/144)</f>
        <v>1</v>
      </c>
      <c r="T5" s="5">
        <f>(COUNTIF(Sheet5!$B$2:$M$13, "&gt;="&amp;($B5-T$2))/144)</f>
        <v>1</v>
      </c>
      <c r="U5" s="5">
        <f>(COUNTIF(Sheet5!$B$2:$M$13, "&gt;="&amp;($B5-U$2))/144)</f>
        <v>1</v>
      </c>
      <c r="V5" s="5">
        <f>(COUNTIF(Sheet5!$B$2:$M$13, "&gt;="&amp;($B5-V$2))/144)</f>
        <v>1</v>
      </c>
      <c r="W5" s="5">
        <f>(COUNTIF(Sheet5!$B$2:$M$13, "&gt;="&amp;($B5-W$2))/144)</f>
        <v>1</v>
      </c>
    </row>
    <row r="6" spans="2:23" s="4" customFormat="1" x14ac:dyDescent="0.2">
      <c r="B6" s="4">
        <v>9</v>
      </c>
      <c r="C6" s="5">
        <f>(COUNTIF(Sheet5!$B$2:$M$13, "&gt;="&amp;($B6-C$2))/144)</f>
        <v>0.3125</v>
      </c>
      <c r="D6" s="5">
        <f>(COUNTIF(Sheet5!$B$2:$M$13, "&gt;="&amp;($B6-D$2))/144)</f>
        <v>0.38194444444444442</v>
      </c>
      <c r="E6" s="5">
        <f>(COUNTIF(Sheet5!$B$2:$M$13, "&gt;="&amp;($B6-E$2))/144)</f>
        <v>0.45833333333333331</v>
      </c>
      <c r="F6" s="5">
        <f>(COUNTIF(Sheet5!$B$2:$M$13, "&gt;="&amp;($B6-F$2))/144)</f>
        <v>0.54166666666666663</v>
      </c>
      <c r="G6" s="5">
        <f>(COUNTIF(Sheet5!$B$2:$M$13, "&gt;="&amp;($B6-G$2))/144)</f>
        <v>0.61805555555555558</v>
      </c>
      <c r="H6" s="5">
        <f>(COUNTIF(Sheet5!$B$2:$M$13, "&gt;="&amp;($B6-H$2))/144)</f>
        <v>0.6875</v>
      </c>
      <c r="I6" s="5">
        <f>(COUNTIF(Sheet5!$B$2:$M$13, "&gt;="&amp;($B6-I$2))/144)</f>
        <v>0.75</v>
      </c>
      <c r="J6" s="5">
        <f>(COUNTIF(Sheet5!$B$2:$M$13, "&gt;="&amp;($B6-J$2))/144)</f>
        <v>0.80555555555555558</v>
      </c>
      <c r="K6" s="5">
        <f>(COUNTIF(Sheet5!$B$2:$M$13, "&gt;="&amp;($B6-K$2))/144)</f>
        <v>0.85416666666666663</v>
      </c>
      <c r="L6" s="5">
        <f>(COUNTIF(Sheet5!$B$2:$M$13, "&gt;="&amp;($B6-L$2))/144)</f>
        <v>0.89583333333333337</v>
      </c>
      <c r="M6" s="5">
        <f>(COUNTIF(Sheet5!$B$2:$M$13, "&gt;="&amp;($B6-M$2))/144)</f>
        <v>0.93055555555555558</v>
      </c>
      <c r="N6" s="5">
        <f>(COUNTIF(Sheet5!$B$2:$M$13, "&gt;="&amp;($B6-N$2))/144)</f>
        <v>0.95833333333333337</v>
      </c>
      <c r="O6" s="5">
        <f>(COUNTIF(Sheet5!$B$2:$M$13, "&gt;="&amp;($B6-O$2))/144)</f>
        <v>0.97916666666666663</v>
      </c>
      <c r="P6" s="5">
        <f>(COUNTIF(Sheet5!$B$2:$M$13, "&gt;="&amp;($B6-P$2))/144)</f>
        <v>0.99305555555555558</v>
      </c>
      <c r="Q6" s="5">
        <f>(COUNTIF(Sheet5!$B$2:$M$13, "&gt;="&amp;($B6-Q$2))/144)</f>
        <v>1</v>
      </c>
      <c r="R6" s="5">
        <f>(COUNTIF(Sheet5!$B$2:$M$13, "&gt;="&amp;($B6-R$2))/144)</f>
        <v>1</v>
      </c>
      <c r="S6" s="5">
        <f>(COUNTIF(Sheet5!$B$2:$M$13, "&gt;="&amp;($B6-S$2))/144)</f>
        <v>1</v>
      </c>
      <c r="T6" s="5">
        <f>(COUNTIF(Sheet5!$B$2:$M$13, "&gt;="&amp;($B6-T$2))/144)</f>
        <v>1</v>
      </c>
      <c r="U6" s="5">
        <f>(COUNTIF(Sheet5!$B$2:$M$13, "&gt;="&amp;($B6-U$2))/144)</f>
        <v>1</v>
      </c>
      <c r="V6" s="5">
        <f>(COUNTIF(Sheet5!$B$2:$M$13, "&gt;="&amp;($B6-V$2))/144)</f>
        <v>1</v>
      </c>
      <c r="W6" s="5">
        <f>(COUNTIF(Sheet5!$B$2:$M$13, "&gt;="&amp;($B6-W$2))/144)</f>
        <v>1</v>
      </c>
    </row>
    <row r="7" spans="2:23" s="4" customFormat="1" x14ac:dyDescent="0.2">
      <c r="B7" s="4">
        <v>10</v>
      </c>
      <c r="C7" s="5">
        <f>(COUNTIF(Sheet5!$B$2:$M$13, "&gt;="&amp;($B7-C$2))/144)</f>
        <v>0.25</v>
      </c>
      <c r="D7" s="5">
        <f>(COUNTIF(Sheet5!$B$2:$M$13, "&gt;="&amp;($B7-D$2))/144)</f>
        <v>0.3125</v>
      </c>
      <c r="E7" s="5">
        <f>(COUNTIF(Sheet5!$B$2:$M$13, "&gt;="&amp;($B7-E$2))/144)</f>
        <v>0.38194444444444442</v>
      </c>
      <c r="F7" s="5">
        <f>(COUNTIF(Sheet5!$B$2:$M$13, "&gt;="&amp;($B7-F$2))/144)</f>
        <v>0.45833333333333331</v>
      </c>
      <c r="G7" s="5">
        <f>(COUNTIF(Sheet5!$B$2:$M$13, "&gt;="&amp;($B7-G$2))/144)</f>
        <v>0.54166666666666663</v>
      </c>
      <c r="H7" s="5">
        <f>(COUNTIF(Sheet5!$B$2:$M$13, "&gt;="&amp;($B7-H$2))/144)</f>
        <v>0.61805555555555558</v>
      </c>
      <c r="I7" s="5">
        <f>(COUNTIF(Sheet5!$B$2:$M$13, "&gt;="&amp;($B7-I$2))/144)</f>
        <v>0.6875</v>
      </c>
      <c r="J7" s="5">
        <f>(COUNTIF(Sheet5!$B$2:$M$13, "&gt;="&amp;($B7-J$2))/144)</f>
        <v>0.75</v>
      </c>
      <c r="K7" s="5">
        <f>(COUNTIF(Sheet5!$B$2:$M$13, "&gt;="&amp;($B7-K$2))/144)</f>
        <v>0.80555555555555558</v>
      </c>
      <c r="L7" s="5">
        <f>(COUNTIF(Sheet5!$B$2:$M$13, "&gt;="&amp;($B7-L$2))/144)</f>
        <v>0.85416666666666663</v>
      </c>
      <c r="M7" s="5">
        <f>(COUNTIF(Sheet5!$B$2:$M$13, "&gt;="&amp;($B7-M$2))/144)</f>
        <v>0.89583333333333337</v>
      </c>
      <c r="N7" s="5">
        <f>(COUNTIF(Sheet5!$B$2:$M$13, "&gt;="&amp;($B7-N$2))/144)</f>
        <v>0.93055555555555558</v>
      </c>
      <c r="O7" s="5">
        <f>(COUNTIF(Sheet5!$B$2:$M$13, "&gt;="&amp;($B7-O$2))/144)</f>
        <v>0.95833333333333337</v>
      </c>
      <c r="P7" s="5">
        <f>(COUNTIF(Sheet5!$B$2:$M$13, "&gt;="&amp;($B7-P$2))/144)</f>
        <v>0.97916666666666663</v>
      </c>
      <c r="Q7" s="5">
        <f>(COUNTIF(Sheet5!$B$2:$M$13, "&gt;="&amp;($B7-Q$2))/144)</f>
        <v>0.99305555555555558</v>
      </c>
      <c r="R7" s="5">
        <f>(COUNTIF(Sheet5!$B$2:$M$13, "&gt;="&amp;($B7-R$2))/144)</f>
        <v>1</v>
      </c>
      <c r="S7" s="5">
        <f>(COUNTIF(Sheet5!$B$2:$M$13, "&gt;="&amp;($B7-S$2))/144)</f>
        <v>1</v>
      </c>
      <c r="T7" s="5">
        <f>(COUNTIF(Sheet5!$B$2:$M$13, "&gt;="&amp;($B7-T$2))/144)</f>
        <v>1</v>
      </c>
      <c r="U7" s="5">
        <f>(COUNTIF(Sheet5!$B$2:$M$13, "&gt;="&amp;($B7-U$2))/144)</f>
        <v>1</v>
      </c>
      <c r="V7" s="5">
        <f>(COUNTIF(Sheet5!$B$2:$M$13, "&gt;="&amp;($B7-V$2))/144)</f>
        <v>1</v>
      </c>
      <c r="W7" s="5">
        <f>(COUNTIF(Sheet5!$B$2:$M$13, "&gt;="&amp;($B7-W$2))/144)</f>
        <v>1</v>
      </c>
    </row>
    <row r="8" spans="2:23" x14ac:dyDescent="0.2">
      <c r="B8" s="4">
        <v>11</v>
      </c>
      <c r="C8" s="5">
        <f>(COUNTIF(Sheet5!$B$2:$M$13, "&gt;="&amp;($B8-C$2))/144)</f>
        <v>0.19444444444444445</v>
      </c>
      <c r="D8" s="5">
        <f>(COUNTIF(Sheet5!$B$2:$M$13, "&gt;="&amp;($B8-D$2))/144)</f>
        <v>0.25</v>
      </c>
      <c r="E8" s="5">
        <f>(COUNTIF(Sheet5!$B$2:$M$13, "&gt;="&amp;($B8-E$2))/144)</f>
        <v>0.3125</v>
      </c>
      <c r="F8" s="5">
        <f>(COUNTIF(Sheet5!$B$2:$M$13, "&gt;="&amp;($B8-F$2))/144)</f>
        <v>0.38194444444444442</v>
      </c>
      <c r="G8" s="5">
        <f>(COUNTIF(Sheet5!$B$2:$M$13, "&gt;="&amp;($B8-G$2))/144)</f>
        <v>0.45833333333333331</v>
      </c>
      <c r="H8" s="6">
        <f>(COUNTIF(Sheet5!$B$2:$M$13, "&gt;="&amp;($B8-H$2))/144)</f>
        <v>0.54166666666666663</v>
      </c>
      <c r="I8" s="5">
        <f>(COUNTIF(Sheet5!$B$2:$M$13, "&gt;="&amp;($B8-I$2))/144)</f>
        <v>0.61805555555555558</v>
      </c>
      <c r="J8" s="5">
        <f>(COUNTIF(Sheet5!$B$2:$M$13, "&gt;="&amp;($B8-J$2))/144)</f>
        <v>0.6875</v>
      </c>
      <c r="K8" s="5">
        <f>(COUNTIF(Sheet5!$B$2:$M$13, "&gt;="&amp;($B8-K$2))/144)</f>
        <v>0.75</v>
      </c>
      <c r="L8" s="5">
        <f>(COUNTIF(Sheet5!$B$2:$M$13, "&gt;="&amp;($B8-L$2))/144)</f>
        <v>0.80555555555555558</v>
      </c>
      <c r="M8" s="5">
        <f>(COUNTIF(Sheet5!$B$2:$M$13, "&gt;="&amp;($B8-M$2))/144)</f>
        <v>0.85416666666666663</v>
      </c>
      <c r="N8" s="5">
        <f>(COUNTIF(Sheet5!$B$2:$M$13, "&gt;="&amp;($B8-N$2))/144)</f>
        <v>0.89583333333333337</v>
      </c>
      <c r="O8" s="5">
        <f>(COUNTIF(Sheet5!$B$2:$M$13, "&gt;="&amp;($B8-O$2))/144)</f>
        <v>0.93055555555555558</v>
      </c>
      <c r="P8" s="5">
        <f>(COUNTIF(Sheet5!$B$2:$M$13, "&gt;="&amp;($B8-P$2))/144)</f>
        <v>0.95833333333333337</v>
      </c>
      <c r="Q8" s="5">
        <f>(COUNTIF(Sheet5!$B$2:$M$13, "&gt;="&amp;($B8-Q$2))/144)</f>
        <v>0.97916666666666663</v>
      </c>
      <c r="R8" s="5">
        <f>(COUNTIF(Sheet5!$B$2:$M$13, "&gt;="&amp;($B8-R$2))/144)</f>
        <v>0.99305555555555558</v>
      </c>
      <c r="S8" s="5">
        <f>(COUNTIF(Sheet5!$B$2:$M$13, "&gt;="&amp;($B8-S$2))/144)</f>
        <v>1</v>
      </c>
      <c r="T8" s="5">
        <f>(COUNTIF(Sheet5!$B$2:$M$13, "&gt;="&amp;($B8-T$2))/144)</f>
        <v>1</v>
      </c>
      <c r="U8" s="5">
        <f>(COUNTIF(Sheet5!$B$2:$M$13, "&gt;="&amp;($B8-U$2))/144)</f>
        <v>1</v>
      </c>
      <c r="V8" s="5">
        <f>(COUNTIF(Sheet5!$B$2:$M$13, "&gt;="&amp;($B8-V$2))/144)</f>
        <v>1</v>
      </c>
      <c r="W8" s="5">
        <f>(COUNTIF(Sheet5!$B$2:$M$13, "&gt;="&amp;($B8-W$2))/144)</f>
        <v>1</v>
      </c>
    </row>
    <row r="9" spans="2:23" x14ac:dyDescent="0.2">
      <c r="B9" s="4">
        <v>12</v>
      </c>
      <c r="C9" s="5">
        <f>(COUNTIF(Sheet5!$B$2:$M$13, "&gt;="&amp;($B9-C$2))/144)</f>
        <v>0.14583333333333334</v>
      </c>
      <c r="D9" s="5">
        <f>(COUNTIF(Sheet5!$B$2:$M$13, "&gt;="&amp;($B9-D$2))/144)</f>
        <v>0.19444444444444445</v>
      </c>
      <c r="E9" s="5">
        <f>(COUNTIF(Sheet5!$B$2:$M$13, "&gt;="&amp;($B9-E$2))/144)</f>
        <v>0.25</v>
      </c>
      <c r="F9" s="5">
        <f>(COUNTIF(Sheet5!$B$2:$M$13, "&gt;="&amp;($B9-F$2))/144)</f>
        <v>0.3125</v>
      </c>
      <c r="G9" s="5">
        <f>(COUNTIF(Sheet5!$B$2:$M$13, "&gt;="&amp;($B9-G$2))/144)</f>
        <v>0.38194444444444442</v>
      </c>
      <c r="H9" s="5">
        <f>(COUNTIF(Sheet5!$B$2:$M$13, "&gt;="&amp;($B9-H$2))/144)</f>
        <v>0.45833333333333331</v>
      </c>
      <c r="I9" s="5">
        <f>(COUNTIF(Sheet5!$B$2:$M$13, "&gt;="&amp;($B9-I$2))/144)</f>
        <v>0.54166666666666663</v>
      </c>
      <c r="J9" s="5">
        <f>(COUNTIF(Sheet5!$B$2:$M$13, "&gt;="&amp;($B9-J$2))/144)</f>
        <v>0.61805555555555558</v>
      </c>
      <c r="K9" s="5">
        <f>(COUNTIF(Sheet5!$B$2:$M$13, "&gt;="&amp;($B9-K$2))/144)</f>
        <v>0.6875</v>
      </c>
      <c r="L9" s="5">
        <f>(COUNTIF(Sheet5!$B$2:$M$13, "&gt;="&amp;($B9-L$2))/144)</f>
        <v>0.75</v>
      </c>
      <c r="M9" s="5">
        <f>(COUNTIF(Sheet5!$B$2:$M$13, "&gt;="&amp;($B9-M$2))/144)</f>
        <v>0.80555555555555558</v>
      </c>
      <c r="N9" s="5">
        <f>(COUNTIF(Sheet5!$B$2:$M$13, "&gt;="&amp;($B9-N$2))/144)</f>
        <v>0.85416666666666663</v>
      </c>
      <c r="O9" s="5">
        <f>(COUNTIF(Sheet5!$B$2:$M$13, "&gt;="&amp;($B9-O$2))/144)</f>
        <v>0.89583333333333337</v>
      </c>
      <c r="P9" s="5">
        <f>(COUNTIF(Sheet5!$B$2:$M$13, "&gt;="&amp;($B9-P$2))/144)</f>
        <v>0.93055555555555558</v>
      </c>
      <c r="Q9" s="5">
        <f>(COUNTIF(Sheet5!$B$2:$M$13, "&gt;="&amp;($B9-Q$2))/144)</f>
        <v>0.95833333333333337</v>
      </c>
      <c r="R9" s="5">
        <f>(COUNTIF(Sheet5!$B$2:$M$13, "&gt;="&amp;($B9-R$2))/144)</f>
        <v>0.97916666666666663</v>
      </c>
      <c r="S9" s="5">
        <f>(COUNTIF(Sheet5!$B$2:$M$13, "&gt;="&amp;($B9-S$2))/144)</f>
        <v>0.99305555555555558</v>
      </c>
      <c r="T9" s="5">
        <f>(COUNTIF(Sheet5!$B$2:$M$13, "&gt;="&amp;($B9-T$2))/144)</f>
        <v>1</v>
      </c>
      <c r="U9" s="5">
        <f>(COUNTIF(Sheet5!$B$2:$M$13, "&gt;="&amp;($B9-U$2))/144)</f>
        <v>1</v>
      </c>
      <c r="V9" s="5">
        <f>(COUNTIF(Sheet5!$B$2:$M$13, "&gt;="&amp;($B9-V$2))/144)</f>
        <v>1</v>
      </c>
      <c r="W9" s="5">
        <f>(COUNTIF(Sheet5!$B$2:$M$13, "&gt;="&amp;($B9-W$2))/144)</f>
        <v>1</v>
      </c>
    </row>
    <row r="10" spans="2:23" x14ac:dyDescent="0.2">
      <c r="B10" s="4">
        <v>13</v>
      </c>
      <c r="C10" s="5">
        <f>(COUNTIF(Sheet5!$B$2:$M$13, "&gt;="&amp;($B10-C$2))/144)</f>
        <v>0.10416666666666667</v>
      </c>
      <c r="D10" s="5">
        <f>(COUNTIF(Sheet5!$B$2:$M$13, "&gt;="&amp;($B10-D$2))/144)</f>
        <v>0.14583333333333334</v>
      </c>
      <c r="E10" s="5">
        <f>(COUNTIF(Sheet5!$B$2:$M$13, "&gt;="&amp;($B10-E$2))/144)</f>
        <v>0.19444444444444445</v>
      </c>
      <c r="F10" s="5">
        <f>(COUNTIF(Sheet5!$B$2:$M$13, "&gt;="&amp;($B10-F$2))/144)</f>
        <v>0.25</v>
      </c>
      <c r="G10" s="5">
        <f>(COUNTIF(Sheet5!$B$2:$M$13, "&gt;="&amp;($B10-G$2))/144)</f>
        <v>0.3125</v>
      </c>
      <c r="H10" s="5">
        <f>(COUNTIF(Sheet5!$B$2:$M$13, "&gt;="&amp;($B10-H$2))/144)</f>
        <v>0.38194444444444442</v>
      </c>
      <c r="I10" s="5">
        <f>(COUNTIF(Sheet5!$B$2:$M$13, "&gt;="&amp;($B10-I$2))/144)</f>
        <v>0.45833333333333331</v>
      </c>
      <c r="J10" s="5">
        <f>(COUNTIF(Sheet5!$B$2:$M$13, "&gt;="&amp;($B10-J$2))/144)</f>
        <v>0.54166666666666663</v>
      </c>
      <c r="K10" s="5">
        <f>(COUNTIF(Sheet5!$B$2:$M$13, "&gt;="&amp;($B10-K$2))/144)</f>
        <v>0.61805555555555558</v>
      </c>
      <c r="L10" s="5">
        <f>(COUNTIF(Sheet5!$B$2:$M$13, "&gt;="&amp;($B10-L$2))/144)</f>
        <v>0.6875</v>
      </c>
      <c r="M10" s="5">
        <f>(COUNTIF(Sheet5!$B$2:$M$13, "&gt;="&amp;($B10-M$2))/144)</f>
        <v>0.75</v>
      </c>
      <c r="N10" s="5">
        <f>(COUNTIF(Sheet5!$B$2:$M$13, "&gt;="&amp;($B10-N$2))/144)</f>
        <v>0.80555555555555558</v>
      </c>
      <c r="O10" s="5">
        <f>(COUNTIF(Sheet5!$B$2:$M$13, "&gt;="&amp;($B10-O$2))/144)</f>
        <v>0.85416666666666663</v>
      </c>
      <c r="P10" s="5">
        <f>(COUNTIF(Sheet5!$B$2:$M$13, "&gt;="&amp;($B10-P$2))/144)</f>
        <v>0.89583333333333337</v>
      </c>
      <c r="Q10" s="5">
        <f>(COUNTIF(Sheet5!$B$2:$M$13, "&gt;="&amp;($B10-Q$2))/144)</f>
        <v>0.93055555555555558</v>
      </c>
      <c r="R10" s="5">
        <f>(COUNTIF(Sheet5!$B$2:$M$13, "&gt;="&amp;($B10-R$2))/144)</f>
        <v>0.95833333333333337</v>
      </c>
      <c r="S10" s="5">
        <f>(COUNTIF(Sheet5!$B$2:$M$13, "&gt;="&amp;($B10-S$2))/144)</f>
        <v>0.97916666666666663</v>
      </c>
      <c r="T10" s="5">
        <f>(COUNTIF(Sheet5!$B$2:$M$13, "&gt;="&amp;($B10-T$2))/144)</f>
        <v>0.99305555555555558</v>
      </c>
      <c r="U10" s="5">
        <f>(COUNTIF(Sheet5!$B$2:$M$13, "&gt;="&amp;($B10-U$2))/144)</f>
        <v>1</v>
      </c>
      <c r="V10" s="5">
        <f>(COUNTIF(Sheet5!$B$2:$M$13, "&gt;="&amp;($B10-V$2))/144)</f>
        <v>1</v>
      </c>
      <c r="W10" s="5">
        <f>(COUNTIF(Sheet5!$B$2:$M$13, "&gt;="&amp;($B10-W$2))/144)</f>
        <v>1</v>
      </c>
    </row>
    <row r="11" spans="2:23" x14ac:dyDescent="0.2">
      <c r="B11" s="4">
        <v>14</v>
      </c>
      <c r="C11" s="5">
        <f>(COUNTIF(Sheet5!$B$2:$M$13, "&gt;="&amp;($B11-C$2))/144)</f>
        <v>6.9444444444444448E-2</v>
      </c>
      <c r="D11" s="5">
        <f>(COUNTIF(Sheet5!$B$2:$M$13, "&gt;="&amp;($B11-D$2))/144)</f>
        <v>0.10416666666666667</v>
      </c>
      <c r="E11" s="5">
        <f>(COUNTIF(Sheet5!$B$2:$M$13, "&gt;="&amp;($B11-E$2))/144)</f>
        <v>0.14583333333333334</v>
      </c>
      <c r="F11" s="5">
        <f>(COUNTIF(Sheet5!$B$2:$M$13, "&gt;="&amp;($B11-F$2))/144)</f>
        <v>0.19444444444444445</v>
      </c>
      <c r="G11" s="5">
        <f>(COUNTIF(Sheet5!$B$2:$M$13, "&gt;="&amp;($B11-G$2))/144)</f>
        <v>0.25</v>
      </c>
      <c r="H11" s="5">
        <f>(COUNTIF(Sheet5!$B$2:$M$13, "&gt;="&amp;($B11-H$2))/144)</f>
        <v>0.3125</v>
      </c>
      <c r="I11" s="5">
        <f>(COUNTIF(Sheet5!$B$2:$M$13, "&gt;="&amp;($B11-I$2))/144)</f>
        <v>0.38194444444444442</v>
      </c>
      <c r="J11" s="5">
        <f>(COUNTIF(Sheet5!$B$2:$M$13, "&gt;="&amp;($B11-J$2))/144)</f>
        <v>0.45833333333333331</v>
      </c>
      <c r="K11" s="5">
        <f>(COUNTIF(Sheet5!$B$2:$M$13, "&gt;="&amp;($B11-K$2))/144)</f>
        <v>0.54166666666666663</v>
      </c>
      <c r="L11" s="5">
        <f>(COUNTIF(Sheet5!$B$2:$M$13, "&gt;="&amp;($B11-L$2))/144)</f>
        <v>0.61805555555555558</v>
      </c>
      <c r="M11" s="5">
        <f>(COUNTIF(Sheet5!$B$2:$M$13, "&gt;="&amp;($B11-M$2))/144)</f>
        <v>0.6875</v>
      </c>
      <c r="N11" s="5">
        <f>(COUNTIF(Sheet5!$B$2:$M$13, "&gt;="&amp;($B11-N$2))/144)</f>
        <v>0.75</v>
      </c>
      <c r="O11" s="5">
        <f>(COUNTIF(Sheet5!$B$2:$M$13, "&gt;="&amp;($B11-O$2))/144)</f>
        <v>0.80555555555555558</v>
      </c>
      <c r="P11" s="5">
        <f>(COUNTIF(Sheet5!$B$2:$M$13, "&gt;="&amp;($B11-P$2))/144)</f>
        <v>0.85416666666666663</v>
      </c>
      <c r="Q11" s="5">
        <f>(COUNTIF(Sheet5!$B$2:$M$13, "&gt;="&amp;($B11-Q$2))/144)</f>
        <v>0.89583333333333337</v>
      </c>
      <c r="R11" s="5">
        <f>(COUNTIF(Sheet5!$B$2:$M$13, "&gt;="&amp;($B11-R$2))/144)</f>
        <v>0.93055555555555558</v>
      </c>
      <c r="S11" s="5">
        <f>(COUNTIF(Sheet5!$B$2:$M$13, "&gt;="&amp;($B11-S$2))/144)</f>
        <v>0.95833333333333337</v>
      </c>
      <c r="T11" s="5">
        <f>(COUNTIF(Sheet5!$B$2:$M$13, "&gt;="&amp;($B11-T$2))/144)</f>
        <v>0.97916666666666663</v>
      </c>
      <c r="U11" s="5">
        <f>(COUNTIF(Sheet5!$B$2:$M$13, "&gt;="&amp;($B11-U$2))/144)</f>
        <v>0.99305555555555558</v>
      </c>
      <c r="V11" s="5">
        <f>(COUNTIF(Sheet5!$B$2:$M$13, "&gt;="&amp;($B11-V$2))/144)</f>
        <v>1</v>
      </c>
      <c r="W11" s="5">
        <f>(COUNTIF(Sheet5!$B$2:$M$13, "&gt;="&amp;($B11-W$2))/144)</f>
        <v>1</v>
      </c>
    </row>
    <row r="12" spans="2:23" x14ac:dyDescent="0.2">
      <c r="B12" s="4">
        <v>15</v>
      </c>
      <c r="C12" s="5">
        <f>(COUNTIF(Sheet5!$B$2:$M$13, "&gt;="&amp;($B12-C$2))/144)</f>
        <v>4.1666666666666664E-2</v>
      </c>
      <c r="D12" s="5">
        <f>(COUNTIF(Sheet5!$B$2:$M$13, "&gt;="&amp;($B12-D$2))/144)</f>
        <v>6.9444444444444448E-2</v>
      </c>
      <c r="E12" s="5">
        <f>(COUNTIF(Sheet5!$B$2:$M$13, "&gt;="&amp;($B12-E$2))/144)</f>
        <v>0.10416666666666667</v>
      </c>
      <c r="F12" s="5">
        <f>(COUNTIF(Sheet5!$B$2:$M$13, "&gt;="&amp;($B12-F$2))/144)</f>
        <v>0.14583333333333334</v>
      </c>
      <c r="G12" s="5">
        <f>(COUNTIF(Sheet5!$B$2:$M$13, "&gt;="&amp;($B12-G$2))/144)</f>
        <v>0.19444444444444445</v>
      </c>
      <c r="H12" s="5">
        <f>(COUNTIF(Sheet5!$B$2:$M$13, "&gt;="&amp;($B12-H$2))/144)</f>
        <v>0.25</v>
      </c>
      <c r="I12" s="5">
        <f>(COUNTIF(Sheet5!$B$2:$M$13, "&gt;="&amp;($B12-I$2))/144)</f>
        <v>0.3125</v>
      </c>
      <c r="J12" s="5">
        <f>(COUNTIF(Sheet5!$B$2:$M$13, "&gt;="&amp;($B12-J$2))/144)</f>
        <v>0.38194444444444442</v>
      </c>
      <c r="K12" s="5">
        <f>(COUNTIF(Sheet5!$B$2:$M$13, "&gt;="&amp;($B12-K$2))/144)</f>
        <v>0.45833333333333331</v>
      </c>
      <c r="L12" s="5">
        <f>(COUNTIF(Sheet5!$B$2:$M$13, "&gt;="&amp;($B12-L$2))/144)</f>
        <v>0.54166666666666663</v>
      </c>
      <c r="M12" s="5">
        <f>(COUNTIF(Sheet5!$B$2:$M$13, "&gt;="&amp;($B12-M$2))/144)</f>
        <v>0.61805555555555558</v>
      </c>
      <c r="N12" s="5">
        <f>(COUNTIF(Sheet5!$B$2:$M$13, "&gt;="&amp;($B12-N$2))/144)</f>
        <v>0.6875</v>
      </c>
      <c r="O12" s="5">
        <f>(COUNTIF(Sheet5!$B$2:$M$13, "&gt;="&amp;($B12-O$2))/144)</f>
        <v>0.75</v>
      </c>
      <c r="P12" s="5">
        <f>(COUNTIF(Sheet5!$B$2:$M$13, "&gt;="&amp;($B12-P$2))/144)</f>
        <v>0.80555555555555558</v>
      </c>
      <c r="Q12" s="5">
        <f>(COUNTIF(Sheet5!$B$2:$M$13, "&gt;="&amp;($B12-Q$2))/144)</f>
        <v>0.85416666666666663</v>
      </c>
      <c r="R12" s="5">
        <f>(COUNTIF(Sheet5!$B$2:$M$13, "&gt;="&amp;($B12-R$2))/144)</f>
        <v>0.89583333333333337</v>
      </c>
      <c r="S12" s="5">
        <f>(COUNTIF(Sheet5!$B$2:$M$13, "&gt;="&amp;($B12-S$2))/144)</f>
        <v>0.93055555555555558</v>
      </c>
      <c r="T12" s="5">
        <f>(COUNTIF(Sheet5!$B$2:$M$13, "&gt;="&amp;($B12-T$2))/144)</f>
        <v>0.95833333333333337</v>
      </c>
      <c r="U12" s="5">
        <f>(COUNTIF(Sheet5!$B$2:$M$13, "&gt;="&amp;($B12-U$2))/144)</f>
        <v>0.97916666666666663</v>
      </c>
      <c r="V12" s="5">
        <f>(COUNTIF(Sheet5!$B$2:$M$13, "&gt;="&amp;($B12-V$2))/144)</f>
        <v>0.99305555555555558</v>
      </c>
      <c r="W12" s="5">
        <f>(COUNTIF(Sheet5!$B$2:$M$13, "&gt;="&amp;($B12-W$2))/144)</f>
        <v>1</v>
      </c>
    </row>
    <row r="13" spans="2:23" x14ac:dyDescent="0.2">
      <c r="B13" s="4">
        <v>16</v>
      </c>
      <c r="C13" s="5">
        <f>(COUNTIF(Sheet5!$B$2:$M$13, "&gt;="&amp;($B13-C$2))/144)</f>
        <v>2.0833333333333332E-2</v>
      </c>
      <c r="D13" s="5">
        <f>(COUNTIF(Sheet5!$B$2:$M$13, "&gt;="&amp;($B13-D$2))/144)</f>
        <v>4.1666666666666664E-2</v>
      </c>
      <c r="E13" s="5">
        <f>(COUNTIF(Sheet5!$B$2:$M$13, "&gt;="&amp;($B13-E$2))/144)</f>
        <v>6.9444444444444448E-2</v>
      </c>
      <c r="F13" s="5">
        <f>(COUNTIF(Sheet5!$B$2:$M$13, "&gt;="&amp;($B13-F$2))/144)</f>
        <v>0.10416666666666667</v>
      </c>
      <c r="G13" s="5">
        <f>(COUNTIF(Sheet5!$B$2:$M$13, "&gt;="&amp;($B13-G$2))/144)</f>
        <v>0.14583333333333334</v>
      </c>
      <c r="H13" s="5">
        <f>(COUNTIF(Sheet5!$B$2:$M$13, "&gt;="&amp;($B13-H$2))/144)</f>
        <v>0.19444444444444445</v>
      </c>
      <c r="I13" s="5">
        <f>(COUNTIF(Sheet5!$B$2:$M$13, "&gt;="&amp;($B13-I$2))/144)</f>
        <v>0.25</v>
      </c>
      <c r="J13" s="5">
        <f>(COUNTIF(Sheet5!$B$2:$M$13, "&gt;="&amp;($B13-J$2))/144)</f>
        <v>0.3125</v>
      </c>
      <c r="K13" s="5">
        <f>(COUNTIF(Sheet5!$B$2:$M$13, "&gt;="&amp;($B13-K$2))/144)</f>
        <v>0.38194444444444442</v>
      </c>
      <c r="L13" s="5">
        <f>(COUNTIF(Sheet5!$B$2:$M$13, "&gt;="&amp;($B13-L$2))/144)</f>
        <v>0.45833333333333331</v>
      </c>
      <c r="M13" s="5">
        <f>(COUNTIF(Sheet5!$B$2:$M$13, "&gt;="&amp;($B13-M$2))/144)</f>
        <v>0.54166666666666663</v>
      </c>
      <c r="N13" s="5">
        <f>(COUNTIF(Sheet5!$B$2:$M$13, "&gt;="&amp;($B13-N$2))/144)</f>
        <v>0.61805555555555558</v>
      </c>
      <c r="O13" s="5">
        <f>(COUNTIF(Sheet5!$B$2:$M$13, "&gt;="&amp;($B13-O$2))/144)</f>
        <v>0.6875</v>
      </c>
      <c r="P13" s="5">
        <f>(COUNTIF(Sheet5!$B$2:$M$13, "&gt;="&amp;($B13-P$2))/144)</f>
        <v>0.75</v>
      </c>
      <c r="Q13" s="5">
        <f>(COUNTIF(Sheet5!$B$2:$M$13, "&gt;="&amp;($B13-Q$2))/144)</f>
        <v>0.80555555555555558</v>
      </c>
      <c r="R13" s="5">
        <f>(COUNTIF(Sheet5!$B$2:$M$13, "&gt;="&amp;($B13-R$2))/144)</f>
        <v>0.85416666666666663</v>
      </c>
      <c r="S13" s="5">
        <f>(COUNTIF(Sheet5!$B$2:$M$13, "&gt;="&amp;($B13-S$2))/144)</f>
        <v>0.89583333333333337</v>
      </c>
      <c r="T13" s="5">
        <f>(COUNTIF(Sheet5!$B$2:$M$13, "&gt;="&amp;($B13-T$2))/144)</f>
        <v>0.93055555555555558</v>
      </c>
      <c r="U13" s="5">
        <f>(COUNTIF(Sheet5!$B$2:$M$13, "&gt;="&amp;($B13-U$2))/144)</f>
        <v>0.95833333333333337</v>
      </c>
      <c r="V13" s="5">
        <f>(COUNTIF(Sheet5!$B$2:$M$13, "&gt;="&amp;($B13-V$2))/144)</f>
        <v>0.97916666666666663</v>
      </c>
      <c r="W13" s="5">
        <f>(COUNTIF(Sheet5!$B$2:$M$13, "&gt;="&amp;($B13-W$2))/144)</f>
        <v>0.99305555555555558</v>
      </c>
    </row>
    <row r="14" spans="2:23" x14ac:dyDescent="0.2">
      <c r="B14" s="4">
        <v>17</v>
      </c>
      <c r="C14" s="5">
        <f>(COUNTIF(Sheet5!$B$2:$M$13, "&gt;="&amp;($B14-C$2))/144)</f>
        <v>6.9444444444444441E-3</v>
      </c>
      <c r="D14" s="5">
        <f>(COUNTIF(Sheet5!$B$2:$M$13, "&gt;="&amp;($B14-D$2))/144)</f>
        <v>2.0833333333333332E-2</v>
      </c>
      <c r="E14" s="5">
        <f>(COUNTIF(Sheet5!$B$2:$M$13, "&gt;="&amp;($B14-E$2))/144)</f>
        <v>4.1666666666666664E-2</v>
      </c>
      <c r="F14" s="5">
        <f>(COUNTIF(Sheet5!$B$2:$M$13, "&gt;="&amp;($B14-F$2))/144)</f>
        <v>6.9444444444444448E-2</v>
      </c>
      <c r="G14" s="5">
        <f>(COUNTIF(Sheet5!$B$2:$M$13, "&gt;="&amp;($B14-G$2))/144)</f>
        <v>0.10416666666666667</v>
      </c>
      <c r="H14" s="5">
        <f>(COUNTIF(Sheet5!$B$2:$M$13, "&gt;="&amp;($B14-H$2))/144)</f>
        <v>0.14583333333333334</v>
      </c>
      <c r="I14" s="5">
        <f>(COUNTIF(Sheet5!$B$2:$M$13, "&gt;="&amp;($B14-I$2))/144)</f>
        <v>0.19444444444444445</v>
      </c>
      <c r="J14" s="5">
        <f>(COUNTIF(Sheet5!$B$2:$M$13, "&gt;="&amp;($B14-J$2))/144)</f>
        <v>0.25</v>
      </c>
      <c r="K14" s="5">
        <f>(COUNTIF(Sheet5!$B$2:$M$13, "&gt;="&amp;($B14-K$2))/144)</f>
        <v>0.3125</v>
      </c>
      <c r="L14" s="5">
        <f>(COUNTIF(Sheet5!$B$2:$M$13, "&gt;="&amp;($B14-L$2))/144)</f>
        <v>0.38194444444444442</v>
      </c>
      <c r="M14" s="5">
        <f>(COUNTIF(Sheet5!$B$2:$M$13, "&gt;="&amp;($B14-M$2))/144)</f>
        <v>0.45833333333333331</v>
      </c>
      <c r="N14" s="5">
        <f>(COUNTIF(Sheet5!$B$2:$M$13, "&gt;="&amp;($B14-N$2))/144)</f>
        <v>0.54166666666666663</v>
      </c>
      <c r="O14" s="5">
        <f>(COUNTIF(Sheet5!$B$2:$M$13, "&gt;="&amp;($B14-O$2))/144)</f>
        <v>0.61805555555555558</v>
      </c>
      <c r="P14" s="5">
        <f>(COUNTIF(Sheet5!$B$2:$M$13, "&gt;="&amp;($B14-P$2))/144)</f>
        <v>0.6875</v>
      </c>
      <c r="Q14" s="5">
        <f>(COUNTIF(Sheet5!$B$2:$M$13, "&gt;="&amp;($B14-Q$2))/144)</f>
        <v>0.75</v>
      </c>
      <c r="R14" s="5">
        <f>(COUNTIF(Sheet5!$B$2:$M$13, "&gt;="&amp;($B14-R$2))/144)</f>
        <v>0.80555555555555558</v>
      </c>
      <c r="S14" s="5">
        <f>(COUNTIF(Sheet5!$B$2:$M$13, "&gt;="&amp;($B14-S$2))/144)</f>
        <v>0.85416666666666663</v>
      </c>
      <c r="T14" s="5">
        <f>(COUNTIF(Sheet5!$B$2:$M$13, "&gt;="&amp;($B14-T$2))/144)</f>
        <v>0.89583333333333337</v>
      </c>
      <c r="U14" s="5">
        <f>(COUNTIF(Sheet5!$B$2:$M$13, "&gt;="&amp;($B14-U$2))/144)</f>
        <v>0.93055555555555558</v>
      </c>
      <c r="V14" s="5">
        <f>(COUNTIF(Sheet5!$B$2:$M$13, "&gt;="&amp;($B14-V$2))/144)</f>
        <v>0.95833333333333337</v>
      </c>
      <c r="W14" s="5">
        <f>(COUNTIF(Sheet5!$B$2:$M$13, "&gt;="&amp;($B14-W$2))/144)</f>
        <v>0.97916666666666663</v>
      </c>
    </row>
    <row r="15" spans="2:23" x14ac:dyDescent="0.2">
      <c r="B15" s="4">
        <v>18</v>
      </c>
      <c r="C15" s="5">
        <f>(COUNTIF(Sheet5!$B$2:$M$13, "&gt;="&amp;($B15-C$2))/144)</f>
        <v>0</v>
      </c>
      <c r="D15" s="5">
        <f>(COUNTIF(Sheet5!$B$2:$M$13, "&gt;="&amp;($B15-D$2))/144)</f>
        <v>6.9444444444444441E-3</v>
      </c>
      <c r="E15" s="5">
        <f>(COUNTIF(Sheet5!$B$2:$M$13, "&gt;="&amp;($B15-E$2))/144)</f>
        <v>2.0833333333333332E-2</v>
      </c>
      <c r="F15" s="5">
        <f>(COUNTIF(Sheet5!$B$2:$M$13, "&gt;="&amp;($B15-F$2))/144)</f>
        <v>4.1666666666666664E-2</v>
      </c>
      <c r="G15" s="5">
        <f>(COUNTIF(Sheet5!$B$2:$M$13, "&gt;="&amp;($B15-G$2))/144)</f>
        <v>6.9444444444444448E-2</v>
      </c>
      <c r="H15" s="5">
        <f>(COUNTIF(Sheet5!$B$2:$M$13, "&gt;="&amp;($B15-H$2))/144)</f>
        <v>0.10416666666666667</v>
      </c>
      <c r="I15" s="5">
        <f>(COUNTIF(Sheet5!$B$2:$M$13, "&gt;="&amp;($B15-I$2))/144)</f>
        <v>0.14583333333333334</v>
      </c>
      <c r="J15" s="5">
        <f>(COUNTIF(Sheet5!$B$2:$M$13, "&gt;="&amp;($B15-J$2))/144)</f>
        <v>0.19444444444444445</v>
      </c>
      <c r="K15" s="5">
        <f>(COUNTIF(Sheet5!$B$2:$M$13, "&gt;="&amp;($B15-K$2))/144)</f>
        <v>0.25</v>
      </c>
      <c r="L15" s="5">
        <f>(COUNTIF(Sheet5!$B$2:$M$13, "&gt;="&amp;($B15-L$2))/144)</f>
        <v>0.3125</v>
      </c>
      <c r="M15" s="5">
        <f>(COUNTIF(Sheet5!$B$2:$M$13, "&gt;="&amp;($B15-M$2))/144)</f>
        <v>0.38194444444444442</v>
      </c>
      <c r="N15" s="5">
        <f>(COUNTIF(Sheet5!$B$2:$M$13, "&gt;="&amp;($B15-N$2))/144)</f>
        <v>0.45833333333333331</v>
      </c>
      <c r="O15" s="5">
        <f>(COUNTIF(Sheet5!$B$2:$M$13, "&gt;="&amp;($B15-O$2))/144)</f>
        <v>0.54166666666666663</v>
      </c>
      <c r="P15" s="5">
        <f>(COUNTIF(Sheet5!$B$2:$M$13, "&gt;="&amp;($B15-P$2))/144)</f>
        <v>0.61805555555555558</v>
      </c>
      <c r="Q15" s="5">
        <f>(COUNTIF(Sheet5!$B$2:$M$13, "&gt;="&amp;($B15-Q$2))/144)</f>
        <v>0.6875</v>
      </c>
      <c r="R15" s="5">
        <f>(COUNTIF(Sheet5!$B$2:$M$13, "&gt;="&amp;($B15-R$2))/144)</f>
        <v>0.75</v>
      </c>
      <c r="S15" s="5">
        <f>(COUNTIF(Sheet5!$B$2:$M$13, "&gt;="&amp;($B15-S$2))/144)</f>
        <v>0.80555555555555558</v>
      </c>
      <c r="T15" s="5">
        <f>(COUNTIF(Sheet5!$B$2:$M$13, "&gt;="&amp;($B15-T$2))/144)</f>
        <v>0.85416666666666663</v>
      </c>
      <c r="U15" s="5">
        <f>(COUNTIF(Sheet5!$B$2:$M$13, "&gt;="&amp;($B15-U$2))/144)</f>
        <v>0.89583333333333337</v>
      </c>
      <c r="V15" s="5">
        <f>(COUNTIF(Sheet5!$B$2:$M$13, "&gt;="&amp;($B15-V$2))/144)</f>
        <v>0.93055555555555558</v>
      </c>
      <c r="W15" s="5">
        <f>(COUNTIF(Sheet5!$B$2:$M$13, "&gt;="&amp;($B15-W$2))/144)</f>
        <v>0.95833333333333337</v>
      </c>
    </row>
    <row r="16" spans="2:23" x14ac:dyDescent="0.2">
      <c r="B16" s="4">
        <v>19</v>
      </c>
      <c r="C16" s="5">
        <f>(COUNTIF(Sheet5!$B$2:$M$13, "&gt;="&amp;($B16-C$2))/144)</f>
        <v>0</v>
      </c>
      <c r="D16" s="5">
        <f>(COUNTIF(Sheet5!$B$2:$M$13, "&gt;="&amp;($B16-D$2))/144)</f>
        <v>0</v>
      </c>
      <c r="E16" s="5">
        <f>(COUNTIF(Sheet5!$B$2:$M$13, "&gt;="&amp;($B16-E$2))/144)</f>
        <v>6.9444444444444441E-3</v>
      </c>
      <c r="F16" s="5">
        <f>(COUNTIF(Sheet5!$B$2:$M$13, "&gt;="&amp;($B16-F$2))/144)</f>
        <v>2.0833333333333332E-2</v>
      </c>
      <c r="G16" s="5">
        <f>(COUNTIF(Sheet5!$B$2:$M$13, "&gt;="&amp;($B16-G$2))/144)</f>
        <v>4.1666666666666664E-2</v>
      </c>
      <c r="H16" s="5">
        <f>(COUNTIF(Sheet5!$B$2:$M$13, "&gt;="&amp;($B16-H$2))/144)</f>
        <v>6.9444444444444448E-2</v>
      </c>
      <c r="I16" s="5">
        <f>(COUNTIF(Sheet5!$B$2:$M$13, "&gt;="&amp;($B16-I$2))/144)</f>
        <v>0.10416666666666667</v>
      </c>
      <c r="J16" s="5">
        <f>(COUNTIF(Sheet5!$B$2:$M$13, "&gt;="&amp;($B16-J$2))/144)</f>
        <v>0.14583333333333334</v>
      </c>
      <c r="K16" s="5">
        <f>(COUNTIF(Sheet5!$B$2:$M$13, "&gt;="&amp;($B16-K$2))/144)</f>
        <v>0.19444444444444445</v>
      </c>
      <c r="L16" s="5">
        <f>(COUNTIF(Sheet5!$B$2:$M$13, "&gt;="&amp;($B16-L$2))/144)</f>
        <v>0.25</v>
      </c>
      <c r="M16" s="5">
        <f>(COUNTIF(Sheet5!$B$2:$M$13, "&gt;="&amp;($B16-M$2))/144)</f>
        <v>0.3125</v>
      </c>
      <c r="N16" s="5">
        <f>(COUNTIF(Sheet5!$B$2:$M$13, "&gt;="&amp;($B16-N$2))/144)</f>
        <v>0.38194444444444442</v>
      </c>
      <c r="O16" s="5">
        <f>(COUNTIF(Sheet5!$B$2:$M$13, "&gt;="&amp;($B16-O$2))/144)</f>
        <v>0.45833333333333331</v>
      </c>
      <c r="P16" s="5">
        <f>(COUNTIF(Sheet5!$B$2:$M$13, "&gt;="&amp;($B16-P$2))/144)</f>
        <v>0.54166666666666663</v>
      </c>
      <c r="Q16" s="5">
        <f>(COUNTIF(Sheet5!$B$2:$M$13, "&gt;="&amp;($B16-Q$2))/144)</f>
        <v>0.61805555555555558</v>
      </c>
      <c r="R16" s="5">
        <f>(COUNTIF(Sheet5!$B$2:$M$13, "&gt;="&amp;($B16-R$2))/144)</f>
        <v>0.6875</v>
      </c>
      <c r="S16" s="5">
        <f>(COUNTIF(Sheet5!$B$2:$M$13, "&gt;="&amp;($B16-S$2))/144)</f>
        <v>0.75</v>
      </c>
      <c r="T16" s="5">
        <f>(COUNTIF(Sheet5!$B$2:$M$13, "&gt;="&amp;($B16-T$2))/144)</f>
        <v>0.80555555555555558</v>
      </c>
      <c r="U16" s="5">
        <f>(COUNTIF(Sheet5!$B$2:$M$13, "&gt;="&amp;($B16-U$2))/144)</f>
        <v>0.85416666666666663</v>
      </c>
      <c r="V16" s="5">
        <f>(COUNTIF(Sheet5!$B$2:$M$13, "&gt;="&amp;($B16-V$2))/144)</f>
        <v>0.89583333333333337</v>
      </c>
      <c r="W16" s="5">
        <f>(COUNTIF(Sheet5!$B$2:$M$13, "&gt;="&amp;($B16-W$2))/144)</f>
        <v>0.93055555555555558</v>
      </c>
    </row>
    <row r="17" spans="2:23" x14ac:dyDescent="0.2">
      <c r="B17" s="4">
        <v>20</v>
      </c>
      <c r="C17" s="5">
        <f>(COUNTIF(Sheet5!$B$2:$M$13, "&gt;="&amp;($B17-C$2))/144)</f>
        <v>0</v>
      </c>
      <c r="D17" s="5">
        <f>(COUNTIF(Sheet5!$B$2:$M$13, "&gt;="&amp;($B17-D$2))/144)</f>
        <v>0</v>
      </c>
      <c r="E17" s="5">
        <f>(COUNTIF(Sheet5!$B$2:$M$13, "&gt;="&amp;($B17-E$2))/144)</f>
        <v>0</v>
      </c>
      <c r="F17" s="5">
        <f>(COUNTIF(Sheet5!$B$2:$M$13, "&gt;="&amp;($B17-F$2))/144)</f>
        <v>6.9444444444444441E-3</v>
      </c>
      <c r="G17" s="5">
        <f>(COUNTIF(Sheet5!$B$2:$M$13, "&gt;="&amp;($B17-G$2))/144)</f>
        <v>2.0833333333333332E-2</v>
      </c>
      <c r="H17" s="5">
        <f>(COUNTIF(Sheet5!$B$2:$M$13, "&gt;="&amp;($B17-H$2))/144)</f>
        <v>4.1666666666666664E-2</v>
      </c>
      <c r="I17" s="5">
        <f>(COUNTIF(Sheet5!$B$2:$M$13, "&gt;="&amp;($B17-I$2))/144)</f>
        <v>6.9444444444444448E-2</v>
      </c>
      <c r="J17" s="5">
        <f>(COUNTIF(Sheet5!$B$2:$M$13, "&gt;="&amp;($B17-J$2))/144)</f>
        <v>0.10416666666666667</v>
      </c>
      <c r="K17" s="5">
        <f>(COUNTIF(Sheet5!$B$2:$M$13, "&gt;="&amp;($B17-K$2))/144)</f>
        <v>0.14583333333333334</v>
      </c>
      <c r="L17" s="5">
        <f>(COUNTIF(Sheet5!$B$2:$M$13, "&gt;="&amp;($B17-L$2))/144)</f>
        <v>0.19444444444444445</v>
      </c>
      <c r="M17" s="5">
        <f>(COUNTIF(Sheet5!$B$2:$M$13, "&gt;="&amp;($B17-M$2))/144)</f>
        <v>0.25</v>
      </c>
      <c r="N17" s="5">
        <f>(COUNTIF(Sheet5!$B$2:$M$13, "&gt;="&amp;($B17-N$2))/144)</f>
        <v>0.3125</v>
      </c>
      <c r="O17" s="5">
        <f>(COUNTIF(Sheet5!$B$2:$M$13, "&gt;="&amp;($B17-O$2))/144)</f>
        <v>0.38194444444444442</v>
      </c>
      <c r="P17" s="5">
        <f>(COUNTIF(Sheet5!$B$2:$M$13, "&gt;="&amp;($B17-P$2))/144)</f>
        <v>0.45833333333333331</v>
      </c>
      <c r="Q17" s="5">
        <f>(COUNTIF(Sheet5!$B$2:$M$13, "&gt;="&amp;($B17-Q$2))/144)</f>
        <v>0.54166666666666663</v>
      </c>
      <c r="R17" s="5">
        <f>(COUNTIF(Sheet5!$B$2:$M$13, "&gt;="&amp;($B17-R$2))/144)</f>
        <v>0.61805555555555558</v>
      </c>
      <c r="S17" s="5">
        <f>(COUNTIF(Sheet5!$B$2:$M$13, "&gt;="&amp;($B17-S$2))/144)</f>
        <v>0.6875</v>
      </c>
      <c r="T17" s="5">
        <f>(COUNTIF(Sheet5!$B$2:$M$13, "&gt;="&amp;($B17-T$2))/144)</f>
        <v>0.75</v>
      </c>
      <c r="U17" s="5">
        <f>(COUNTIF(Sheet5!$B$2:$M$13, "&gt;="&amp;($B17-U$2))/144)</f>
        <v>0.80555555555555558</v>
      </c>
      <c r="V17" s="5">
        <f>(COUNTIF(Sheet5!$B$2:$M$13, "&gt;="&amp;($B17-V$2))/144)</f>
        <v>0.85416666666666663</v>
      </c>
      <c r="W17" s="5">
        <f>(COUNTIF(Sheet5!$B$2:$M$13, "&gt;="&amp;($B17-W$2))/144)</f>
        <v>0.89583333333333337</v>
      </c>
    </row>
    <row r="18" spans="2:23" x14ac:dyDescent="0.2">
      <c r="B18" s="4">
        <v>21</v>
      </c>
      <c r="C18" s="5">
        <f>(COUNTIF(Sheet5!$B$2:$M$13, "&gt;="&amp;($B18-C$2))/144)</f>
        <v>0</v>
      </c>
      <c r="D18" s="5">
        <f>(COUNTIF(Sheet5!$B$2:$M$13, "&gt;="&amp;($B18-D$2))/144)</f>
        <v>0</v>
      </c>
      <c r="E18" s="5">
        <f>(COUNTIF(Sheet5!$B$2:$M$13, "&gt;="&amp;($B18-E$2))/144)</f>
        <v>0</v>
      </c>
      <c r="F18" s="5">
        <f>(COUNTIF(Sheet5!$B$2:$M$13, "&gt;="&amp;($B18-F$2))/144)</f>
        <v>0</v>
      </c>
      <c r="G18" s="5">
        <f>(COUNTIF(Sheet5!$B$2:$M$13, "&gt;="&amp;($B18-G$2))/144)</f>
        <v>6.9444444444444441E-3</v>
      </c>
      <c r="H18" s="5">
        <f>(COUNTIF(Sheet5!$B$2:$M$13, "&gt;="&amp;($B18-H$2))/144)</f>
        <v>2.0833333333333332E-2</v>
      </c>
      <c r="I18" s="5">
        <f>(COUNTIF(Sheet5!$B$2:$M$13, "&gt;="&amp;($B18-I$2))/144)</f>
        <v>4.1666666666666664E-2</v>
      </c>
      <c r="J18" s="5">
        <f>(COUNTIF(Sheet5!$B$2:$M$13, "&gt;="&amp;($B18-J$2))/144)</f>
        <v>6.9444444444444448E-2</v>
      </c>
      <c r="K18" s="5">
        <f>(COUNTIF(Sheet5!$B$2:$M$13, "&gt;="&amp;($B18-K$2))/144)</f>
        <v>0.10416666666666667</v>
      </c>
      <c r="L18" s="5">
        <f>(COUNTIF(Sheet5!$B$2:$M$13, "&gt;="&amp;($B18-L$2))/144)</f>
        <v>0.14583333333333334</v>
      </c>
      <c r="M18" s="5">
        <f>(COUNTIF(Sheet5!$B$2:$M$13, "&gt;="&amp;($B18-M$2))/144)</f>
        <v>0.19444444444444445</v>
      </c>
      <c r="N18" s="5">
        <f>(COUNTIF(Sheet5!$B$2:$M$13, "&gt;="&amp;($B18-N$2))/144)</f>
        <v>0.25</v>
      </c>
      <c r="O18" s="5">
        <f>(COUNTIF(Sheet5!$B$2:$M$13, "&gt;="&amp;($B18-O$2))/144)</f>
        <v>0.3125</v>
      </c>
      <c r="P18" s="5">
        <f>(COUNTIF(Sheet5!$B$2:$M$13, "&gt;="&amp;($B18-P$2))/144)</f>
        <v>0.38194444444444442</v>
      </c>
      <c r="Q18" s="5">
        <f>(COUNTIF(Sheet5!$B$2:$M$13, "&gt;="&amp;($B18-Q$2))/144)</f>
        <v>0.45833333333333331</v>
      </c>
      <c r="R18" s="5">
        <f>(COUNTIF(Sheet5!$B$2:$M$13, "&gt;="&amp;($B18-R$2))/144)</f>
        <v>0.54166666666666663</v>
      </c>
      <c r="S18" s="5">
        <f>(COUNTIF(Sheet5!$B$2:$M$13, "&gt;="&amp;($B18-S$2))/144)</f>
        <v>0.61805555555555558</v>
      </c>
      <c r="T18" s="5">
        <f>(COUNTIF(Sheet5!$B$2:$M$13, "&gt;="&amp;($B18-T$2))/144)</f>
        <v>0.6875</v>
      </c>
      <c r="U18" s="5">
        <f>(COUNTIF(Sheet5!$B$2:$M$13, "&gt;="&amp;($B18-U$2))/144)</f>
        <v>0.75</v>
      </c>
      <c r="V18" s="5">
        <f>(COUNTIF(Sheet5!$B$2:$M$13, "&gt;="&amp;($B18-V$2))/144)</f>
        <v>0.80555555555555558</v>
      </c>
      <c r="W18" s="5">
        <f>(COUNTIF(Sheet5!$B$2:$M$13, "&gt;="&amp;($B18-W$2))/144)</f>
        <v>0.85416666666666663</v>
      </c>
    </row>
    <row r="19" spans="2:23" x14ac:dyDescent="0.2">
      <c r="B19" s="4">
        <v>22</v>
      </c>
      <c r="C19" s="5">
        <f>(COUNTIF(Sheet5!$B$2:$M$13, "&gt;="&amp;($B19-C$2))/144)</f>
        <v>0</v>
      </c>
      <c r="D19" s="5">
        <f>(COUNTIF(Sheet5!$B$2:$M$13, "&gt;="&amp;($B19-D$2))/144)</f>
        <v>0</v>
      </c>
      <c r="E19" s="5">
        <f>(COUNTIF(Sheet5!$B$2:$M$13, "&gt;="&amp;($B19-E$2))/144)</f>
        <v>0</v>
      </c>
      <c r="F19" s="5">
        <f>(COUNTIF(Sheet5!$B$2:$M$13, "&gt;="&amp;($B19-F$2))/144)</f>
        <v>0</v>
      </c>
      <c r="G19" s="5">
        <f>(COUNTIF(Sheet5!$B$2:$M$13, "&gt;="&amp;($B19-G$2))/144)</f>
        <v>0</v>
      </c>
      <c r="H19" s="5">
        <f>(COUNTIF(Sheet5!$B$2:$M$13, "&gt;="&amp;($B19-H$2))/144)</f>
        <v>6.9444444444444441E-3</v>
      </c>
      <c r="I19" s="5">
        <f>(COUNTIF(Sheet5!$B$2:$M$13, "&gt;="&amp;($B19-I$2))/144)</f>
        <v>2.0833333333333332E-2</v>
      </c>
      <c r="J19" s="5">
        <f>(COUNTIF(Sheet5!$B$2:$M$13, "&gt;="&amp;($B19-J$2))/144)</f>
        <v>4.1666666666666664E-2</v>
      </c>
      <c r="K19" s="5">
        <f>(COUNTIF(Sheet5!$B$2:$M$13, "&gt;="&amp;($B19-K$2))/144)</f>
        <v>6.9444444444444448E-2</v>
      </c>
      <c r="L19" s="5">
        <f>(COUNTIF(Sheet5!$B$2:$M$13, "&gt;="&amp;($B19-L$2))/144)</f>
        <v>0.10416666666666667</v>
      </c>
      <c r="M19" s="5">
        <f>(COUNTIF(Sheet5!$B$2:$M$13, "&gt;="&amp;($B19-M$2))/144)</f>
        <v>0.14583333333333334</v>
      </c>
      <c r="N19" s="5">
        <f>(COUNTIF(Sheet5!$B$2:$M$13, "&gt;="&amp;($B19-N$2))/144)</f>
        <v>0.19444444444444445</v>
      </c>
      <c r="O19" s="5">
        <f>(COUNTIF(Sheet5!$B$2:$M$13, "&gt;="&amp;($B19-O$2))/144)</f>
        <v>0.25</v>
      </c>
      <c r="P19" s="5">
        <f>(COUNTIF(Sheet5!$B$2:$M$13, "&gt;="&amp;($B19-P$2))/144)</f>
        <v>0.3125</v>
      </c>
      <c r="Q19" s="5">
        <f>(COUNTIF(Sheet5!$B$2:$M$13, "&gt;="&amp;($B19-Q$2))/144)</f>
        <v>0.38194444444444442</v>
      </c>
      <c r="R19" s="5">
        <f>(COUNTIF(Sheet5!$B$2:$M$13, "&gt;="&amp;($B19-R$2))/144)</f>
        <v>0.45833333333333331</v>
      </c>
      <c r="S19" s="5">
        <f>(COUNTIF(Sheet5!$B$2:$M$13, "&gt;="&amp;($B19-S$2))/144)</f>
        <v>0.54166666666666663</v>
      </c>
      <c r="T19" s="5">
        <f>(COUNTIF(Sheet5!$B$2:$M$13, "&gt;="&amp;($B19-T$2))/144)</f>
        <v>0.61805555555555558</v>
      </c>
      <c r="U19" s="5">
        <f>(COUNTIF(Sheet5!$B$2:$M$13, "&gt;="&amp;($B19-U$2))/144)</f>
        <v>0.6875</v>
      </c>
      <c r="V19" s="5">
        <f>(COUNTIF(Sheet5!$B$2:$M$13, "&gt;="&amp;($B19-V$2))/144)</f>
        <v>0.75</v>
      </c>
      <c r="W19" s="5">
        <f>(COUNTIF(Sheet5!$B$2:$M$13, "&gt;="&amp;($B19-W$2))/144)</f>
        <v>0.80555555555555558</v>
      </c>
    </row>
    <row r="20" spans="2:23" x14ac:dyDescent="0.2">
      <c r="B20" s="4">
        <v>23</v>
      </c>
      <c r="C20" s="5">
        <f>(COUNTIF(Sheet5!$B$2:$M$13, "&gt;="&amp;($B20-C$2))/144)</f>
        <v>0</v>
      </c>
      <c r="D20" s="5">
        <f>(COUNTIF(Sheet5!$B$2:$M$13, "&gt;="&amp;($B20-D$2))/144)</f>
        <v>0</v>
      </c>
      <c r="E20" s="5">
        <f>(COUNTIF(Sheet5!$B$2:$M$13, "&gt;="&amp;($B20-E$2))/144)</f>
        <v>0</v>
      </c>
      <c r="F20" s="5">
        <f>(COUNTIF(Sheet5!$B$2:$M$13, "&gt;="&amp;($B20-F$2))/144)</f>
        <v>0</v>
      </c>
      <c r="G20" s="5">
        <f>(COUNTIF(Sheet5!$B$2:$M$13, "&gt;="&amp;($B20-G$2))/144)</f>
        <v>0</v>
      </c>
      <c r="H20" s="5">
        <f>(COUNTIF(Sheet5!$B$2:$M$13, "&gt;="&amp;($B20-H$2))/144)</f>
        <v>0</v>
      </c>
      <c r="I20" s="5">
        <f>(COUNTIF(Sheet5!$B$2:$M$13, "&gt;="&amp;($B20-I$2))/144)</f>
        <v>6.9444444444444441E-3</v>
      </c>
      <c r="J20" s="5">
        <f>(COUNTIF(Sheet5!$B$2:$M$13, "&gt;="&amp;($B20-J$2))/144)</f>
        <v>2.0833333333333332E-2</v>
      </c>
      <c r="K20" s="5">
        <f>(COUNTIF(Sheet5!$B$2:$M$13, "&gt;="&amp;($B20-K$2))/144)</f>
        <v>4.1666666666666664E-2</v>
      </c>
      <c r="L20" s="5">
        <f>(COUNTIF(Sheet5!$B$2:$M$13, "&gt;="&amp;($B20-L$2))/144)</f>
        <v>6.9444444444444448E-2</v>
      </c>
      <c r="M20" s="5">
        <f>(COUNTIF(Sheet5!$B$2:$M$13, "&gt;="&amp;($B20-M$2))/144)</f>
        <v>0.10416666666666667</v>
      </c>
      <c r="N20" s="5">
        <f>(COUNTIF(Sheet5!$B$2:$M$13, "&gt;="&amp;($B20-N$2))/144)</f>
        <v>0.14583333333333334</v>
      </c>
      <c r="O20" s="5">
        <f>(COUNTIF(Sheet5!$B$2:$M$13, "&gt;="&amp;($B20-O$2))/144)</f>
        <v>0.19444444444444445</v>
      </c>
      <c r="P20" s="5">
        <f>(COUNTIF(Sheet5!$B$2:$M$13, "&gt;="&amp;($B20-P$2))/144)</f>
        <v>0.25</v>
      </c>
      <c r="Q20" s="5">
        <f>(COUNTIF(Sheet5!$B$2:$M$13, "&gt;="&amp;($B20-Q$2))/144)</f>
        <v>0.3125</v>
      </c>
      <c r="R20" s="5">
        <f>(COUNTIF(Sheet5!$B$2:$M$13, "&gt;="&amp;($B20-R$2))/144)</f>
        <v>0.38194444444444442</v>
      </c>
      <c r="S20" s="5">
        <f>(COUNTIF(Sheet5!$B$2:$M$13, "&gt;="&amp;($B20-S$2))/144)</f>
        <v>0.45833333333333331</v>
      </c>
      <c r="T20" s="5">
        <f>(COUNTIF(Sheet5!$B$2:$M$13, "&gt;="&amp;($B20-T$2))/144)</f>
        <v>0.54166666666666663</v>
      </c>
      <c r="U20" s="5">
        <f>(COUNTIF(Sheet5!$B$2:$M$13, "&gt;="&amp;($B20-U$2))/144)</f>
        <v>0.61805555555555558</v>
      </c>
      <c r="V20" s="5">
        <f>(COUNTIF(Sheet5!$B$2:$M$13, "&gt;="&amp;($B20-V$2))/144)</f>
        <v>0.6875</v>
      </c>
      <c r="W20" s="5">
        <f>(COUNTIF(Sheet5!$B$2:$M$13, "&gt;="&amp;($B20-W$2))/144)</f>
        <v>0.75</v>
      </c>
    </row>
    <row r="21" spans="2:23" x14ac:dyDescent="0.2">
      <c r="B21" s="4">
        <v>24</v>
      </c>
      <c r="C21" s="5">
        <f>(COUNTIF(Sheet5!$B$2:$M$13, "&gt;="&amp;($B21-C$2))/144)</f>
        <v>0</v>
      </c>
      <c r="D21" s="5">
        <f>(COUNTIF(Sheet5!$B$2:$M$13, "&gt;="&amp;($B21-D$2))/144)</f>
        <v>0</v>
      </c>
      <c r="E21" s="5">
        <f>(COUNTIF(Sheet5!$B$2:$M$13, "&gt;="&amp;($B21-E$2))/144)</f>
        <v>0</v>
      </c>
      <c r="F21" s="5">
        <f>(COUNTIF(Sheet5!$B$2:$M$13, "&gt;="&amp;($B21-F$2))/144)</f>
        <v>0</v>
      </c>
      <c r="G21" s="5">
        <f>(COUNTIF(Sheet5!$B$2:$M$13, "&gt;="&amp;($B21-G$2))/144)</f>
        <v>0</v>
      </c>
      <c r="H21" s="5">
        <f>(COUNTIF(Sheet5!$B$2:$M$13, "&gt;="&amp;($B21-H$2))/144)</f>
        <v>0</v>
      </c>
      <c r="I21" s="5">
        <f>(COUNTIF(Sheet5!$B$2:$M$13, "&gt;="&amp;($B21-I$2))/144)</f>
        <v>0</v>
      </c>
      <c r="J21" s="5">
        <f>(COUNTIF(Sheet5!$B$2:$M$13, "&gt;="&amp;($B21-J$2))/144)</f>
        <v>6.9444444444444441E-3</v>
      </c>
      <c r="K21" s="5">
        <f>(COUNTIF(Sheet5!$B$2:$M$13, "&gt;="&amp;($B21-K$2))/144)</f>
        <v>2.0833333333333332E-2</v>
      </c>
      <c r="L21" s="5">
        <f>(COUNTIF(Sheet5!$B$2:$M$13, "&gt;="&amp;($B21-L$2))/144)</f>
        <v>4.1666666666666664E-2</v>
      </c>
      <c r="M21" s="5">
        <f>(COUNTIF(Sheet5!$B$2:$M$13, "&gt;="&amp;($B21-M$2))/144)</f>
        <v>6.9444444444444448E-2</v>
      </c>
      <c r="N21" s="5">
        <f>(COUNTIF(Sheet5!$B$2:$M$13, "&gt;="&amp;($B21-N$2))/144)</f>
        <v>0.10416666666666667</v>
      </c>
      <c r="O21" s="5">
        <f>(COUNTIF(Sheet5!$B$2:$M$13, "&gt;="&amp;($B21-O$2))/144)</f>
        <v>0.14583333333333334</v>
      </c>
      <c r="P21" s="5">
        <f>(COUNTIF(Sheet5!$B$2:$M$13, "&gt;="&amp;($B21-P$2))/144)</f>
        <v>0.19444444444444445</v>
      </c>
      <c r="Q21" s="5">
        <f>(COUNTIF(Sheet5!$B$2:$M$13, "&gt;="&amp;($B21-Q$2))/144)</f>
        <v>0.25</v>
      </c>
      <c r="R21" s="5">
        <f>(COUNTIF(Sheet5!$B$2:$M$13, "&gt;="&amp;($B21-R$2))/144)</f>
        <v>0.3125</v>
      </c>
      <c r="S21" s="5">
        <f>(COUNTIF(Sheet5!$B$2:$M$13, "&gt;="&amp;($B21-S$2))/144)</f>
        <v>0.38194444444444442</v>
      </c>
      <c r="T21" s="5">
        <f>(COUNTIF(Sheet5!$B$2:$M$13, "&gt;="&amp;($B21-T$2))/144)</f>
        <v>0.45833333333333331</v>
      </c>
      <c r="U21" s="5">
        <f>(COUNTIF(Sheet5!$B$2:$M$13, "&gt;="&amp;($B21-U$2))/144)</f>
        <v>0.54166666666666663</v>
      </c>
      <c r="V21" s="5">
        <f>(COUNTIF(Sheet5!$B$2:$M$13, "&gt;="&amp;($B21-V$2))/144)</f>
        <v>0.61805555555555558</v>
      </c>
      <c r="W21" s="5">
        <f>(COUNTIF(Sheet5!$B$2:$M$13, "&gt;="&amp;($B21-W$2))/144)</f>
        <v>0.6875</v>
      </c>
    </row>
    <row r="22" spans="2:23" x14ac:dyDescent="0.2">
      <c r="B22" s="4">
        <v>25</v>
      </c>
      <c r="C22" s="5">
        <f>(COUNTIF(Sheet5!$B$2:$M$13, "&gt;="&amp;($B22-C$2))/144)</f>
        <v>0</v>
      </c>
      <c r="D22" s="5">
        <f>(COUNTIF(Sheet5!$B$2:$M$13, "&gt;="&amp;($B22-D$2))/144)</f>
        <v>0</v>
      </c>
      <c r="E22" s="5">
        <f>(COUNTIF(Sheet5!$B$2:$M$13, "&gt;="&amp;($B22-E$2))/144)</f>
        <v>0</v>
      </c>
      <c r="F22" s="5">
        <f>(COUNTIF(Sheet5!$B$2:$M$13, "&gt;="&amp;($B22-F$2))/144)</f>
        <v>0</v>
      </c>
      <c r="G22" s="5">
        <f>(COUNTIF(Sheet5!$B$2:$M$13, "&gt;="&amp;($B22-G$2))/144)</f>
        <v>0</v>
      </c>
      <c r="H22" s="5">
        <f>(COUNTIF(Sheet5!$B$2:$M$13, "&gt;="&amp;($B22-H$2))/144)</f>
        <v>0</v>
      </c>
      <c r="I22" s="5">
        <f>(COUNTIF(Sheet5!$B$2:$M$13, "&gt;="&amp;($B22-I$2))/144)</f>
        <v>0</v>
      </c>
      <c r="J22" s="5">
        <f>(COUNTIF(Sheet5!$B$2:$M$13, "&gt;="&amp;($B22-J$2))/144)</f>
        <v>0</v>
      </c>
      <c r="K22" s="5">
        <f>(COUNTIF(Sheet5!$B$2:$M$13, "&gt;="&amp;($B22-K$2))/144)</f>
        <v>6.9444444444444441E-3</v>
      </c>
      <c r="L22" s="5">
        <f>(COUNTIF(Sheet5!$B$2:$M$13, "&gt;="&amp;($B22-L$2))/144)</f>
        <v>2.0833333333333332E-2</v>
      </c>
      <c r="M22" s="5">
        <f>(COUNTIF(Sheet5!$B$2:$M$13, "&gt;="&amp;($B22-M$2))/144)</f>
        <v>4.1666666666666664E-2</v>
      </c>
      <c r="N22" s="5">
        <f>(COUNTIF(Sheet5!$B$2:$M$13, "&gt;="&amp;($B22-N$2))/144)</f>
        <v>6.9444444444444448E-2</v>
      </c>
      <c r="O22" s="5">
        <f>(COUNTIF(Sheet5!$B$2:$M$13, "&gt;="&amp;($B22-O$2))/144)</f>
        <v>0.10416666666666667</v>
      </c>
      <c r="P22" s="5">
        <f>(COUNTIF(Sheet5!$B$2:$M$13, "&gt;="&amp;($B22-P$2))/144)</f>
        <v>0.14583333333333334</v>
      </c>
      <c r="Q22" s="5">
        <f>(COUNTIF(Sheet5!$B$2:$M$13, "&gt;="&amp;($B22-Q$2))/144)</f>
        <v>0.19444444444444445</v>
      </c>
      <c r="R22" s="5">
        <f>(COUNTIF(Sheet5!$B$2:$M$13, "&gt;="&amp;($B22-R$2))/144)</f>
        <v>0.25</v>
      </c>
      <c r="S22" s="5">
        <f>(COUNTIF(Sheet5!$B$2:$M$13, "&gt;="&amp;($B22-S$2))/144)</f>
        <v>0.3125</v>
      </c>
      <c r="T22" s="5">
        <f>(COUNTIF(Sheet5!$B$2:$M$13, "&gt;="&amp;($B22-T$2))/144)</f>
        <v>0.38194444444444442</v>
      </c>
      <c r="U22" s="5">
        <f>(COUNTIF(Sheet5!$B$2:$M$13, "&gt;="&amp;($B22-U$2))/144)</f>
        <v>0.45833333333333331</v>
      </c>
      <c r="V22" s="5">
        <f>(COUNTIF(Sheet5!$B$2:$M$13, "&gt;="&amp;($B22-V$2))/144)</f>
        <v>0.54166666666666663</v>
      </c>
      <c r="W22" s="5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Q20" sqref="Q20"/>
    </sheetView>
  </sheetViews>
  <sheetFormatPr defaultRowHeight="12.75" x14ac:dyDescent="0.2"/>
  <cols>
    <col min="1" max="1" width="4.5703125" style="4" customWidth="1"/>
    <col min="2" max="2" width="4.140625" style="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4" customFormat="1" x14ac:dyDescent="0.2"/>
    <row r="2" spans="2:23" s="4" customFormat="1" x14ac:dyDescent="0.2">
      <c r="C2" s="4">
        <v>-5</v>
      </c>
      <c r="D2" s="4">
        <v>-4</v>
      </c>
      <c r="E2" s="4">
        <v>-3</v>
      </c>
      <c r="F2" s="4">
        <v>-2</v>
      </c>
      <c r="G2" s="4">
        <v>-1</v>
      </c>
      <c r="H2" s="4">
        <v>0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</row>
    <row r="3" spans="2:23" s="4" customFormat="1" x14ac:dyDescent="0.2">
      <c r="B3" s="4">
        <v>6</v>
      </c>
      <c r="C3" s="5">
        <f>(COUNTIF(Sheet2!$B$2:$K$11, "&gt;="&amp;($B3-C$2))/100)</f>
        <v>0.55000000000000004</v>
      </c>
      <c r="D3" s="5">
        <f>(COUNTIF(Sheet2!$B$2:$K$11, "&gt;="&amp;($B3-D$2))/100)</f>
        <v>0.64</v>
      </c>
      <c r="E3" s="5">
        <f>(COUNTIF(Sheet2!$B$2:$K$11, "&gt;="&amp;($B3-E$2))/100)</f>
        <v>0.72</v>
      </c>
      <c r="F3" s="5">
        <f>(COUNTIF(Sheet2!$B$2:$K$11, "&gt;="&amp;($B3-F$2))/100)</f>
        <v>0.79</v>
      </c>
      <c r="G3" s="5">
        <f>(COUNTIF(Sheet2!$B$2:$K$11, "&gt;="&amp;($B3-G$2))/100)</f>
        <v>0.85</v>
      </c>
      <c r="H3" s="5">
        <f>(COUNTIF(Sheet2!$B$2:$K$11, "&gt;="&amp;($B3-H$2))/100)</f>
        <v>0.9</v>
      </c>
      <c r="I3" s="5">
        <f>(COUNTIF(Sheet2!$B$2:$K$11, "&gt;="&amp;($B3-I$2))/100)</f>
        <v>0.94</v>
      </c>
      <c r="J3" s="5">
        <f>(COUNTIF(Sheet2!$B$2:$K$11, "&gt;="&amp;($B3-J$2))/100)</f>
        <v>0.97</v>
      </c>
      <c r="K3" s="5">
        <f>(COUNTIF(Sheet2!$B$2:$K$11, "&gt;="&amp;($B3-K$2))/100)</f>
        <v>0.99</v>
      </c>
      <c r="L3" s="5">
        <f>(COUNTIF(Sheet2!$B$2:$K$11, "&gt;="&amp;($B3-L$2))/100)</f>
        <v>1</v>
      </c>
      <c r="M3" s="5">
        <f>(COUNTIF(Sheet2!$B$2:$K$11, "&gt;="&amp;($B3-M$2))/100)</f>
        <v>1</v>
      </c>
      <c r="N3" s="5">
        <f>(COUNTIF(Sheet2!$B$2:$K$11, "&gt;="&amp;($B3-N$2))/100)</f>
        <v>1</v>
      </c>
      <c r="O3" s="5">
        <f>(COUNTIF(Sheet2!$B$2:$K$11, "&gt;="&amp;($B3-O$2))/100)</f>
        <v>1</v>
      </c>
      <c r="P3" s="5">
        <f>(COUNTIF(Sheet2!$B$2:$K$11, "&gt;="&amp;($B3-P$2))/100)</f>
        <v>1</v>
      </c>
      <c r="Q3" s="5">
        <f>(COUNTIF(Sheet2!$B$2:$K$11, "&gt;="&amp;($B3-Q$2))/100)</f>
        <v>1</v>
      </c>
      <c r="R3" s="5">
        <f>(COUNTIF(Sheet2!$B$2:$K$11, "&gt;="&amp;($B3-R$2))/100)</f>
        <v>1</v>
      </c>
      <c r="S3" s="5">
        <f>(COUNTIF(Sheet2!$B$2:$K$11, "&gt;="&amp;($B3-S$2))/100)</f>
        <v>1</v>
      </c>
      <c r="T3" s="5">
        <f>(COUNTIF(Sheet2!$B$2:$K$11, "&gt;="&amp;($B3-T$2))/100)</f>
        <v>1</v>
      </c>
      <c r="U3" s="5">
        <f>(COUNTIF(Sheet2!$B$2:$K$11, "&gt;="&amp;($B3-U$2))/100)</f>
        <v>1</v>
      </c>
      <c r="V3" s="5">
        <f>(COUNTIF(Sheet2!$B$2:$K$11, "&gt;="&amp;($B3-V$2))/100)</f>
        <v>1</v>
      </c>
      <c r="W3" s="5">
        <f>(COUNTIF(Sheet2!$B$2:$K$11, "&gt;="&amp;($B3-W$2))/100)</f>
        <v>1</v>
      </c>
    </row>
    <row r="4" spans="2:23" s="4" customFormat="1" x14ac:dyDescent="0.2">
      <c r="B4" s="4">
        <v>7</v>
      </c>
      <c r="C4" s="5">
        <f>(COUNTIF(Sheet2!$B$2:$K$11, "&gt;="&amp;($B4-C$2))/100)</f>
        <v>0.45</v>
      </c>
      <c r="D4" s="5">
        <f>(COUNTIF(Sheet2!$B$2:$K$11, "&gt;="&amp;($B4-D$2))/100)</f>
        <v>0.55000000000000004</v>
      </c>
      <c r="E4" s="5">
        <f>(COUNTIF(Sheet2!$B$2:$K$11, "&gt;="&amp;($B4-E$2))/100)</f>
        <v>0.64</v>
      </c>
      <c r="F4" s="5">
        <f>(COUNTIF(Sheet2!$B$2:$K$11, "&gt;="&amp;($B4-F$2))/100)</f>
        <v>0.72</v>
      </c>
      <c r="G4" s="5">
        <f>(COUNTIF(Sheet2!$B$2:$K$11, "&gt;="&amp;($B4-G$2))/100)</f>
        <v>0.79</v>
      </c>
      <c r="H4" s="5">
        <f>(COUNTIF(Sheet2!$B$2:$K$11, "&gt;="&amp;($B4-H$2))/100)</f>
        <v>0.85</v>
      </c>
      <c r="I4" s="5">
        <f>(COUNTIF(Sheet2!$B$2:$K$11, "&gt;="&amp;($B4-I$2))/100)</f>
        <v>0.9</v>
      </c>
      <c r="J4" s="5">
        <f>(COUNTIF(Sheet2!$B$2:$K$11, "&gt;="&amp;($B4-J$2))/100)</f>
        <v>0.94</v>
      </c>
      <c r="K4" s="5">
        <f>(COUNTIF(Sheet2!$B$2:$K$11, "&gt;="&amp;($B4-K$2))/100)</f>
        <v>0.97</v>
      </c>
      <c r="L4" s="5">
        <f>(COUNTIF(Sheet2!$B$2:$K$11, "&gt;="&amp;($B4-L$2))/100)</f>
        <v>0.99</v>
      </c>
      <c r="M4" s="5">
        <f>(COUNTIF(Sheet2!$B$2:$K$11, "&gt;="&amp;($B4-M$2))/100)</f>
        <v>1</v>
      </c>
      <c r="N4" s="5">
        <f>(COUNTIF(Sheet2!$B$2:$K$11, "&gt;="&amp;($B4-N$2))/100)</f>
        <v>1</v>
      </c>
      <c r="O4" s="5">
        <f>(COUNTIF(Sheet2!$B$2:$K$11, "&gt;="&amp;($B4-O$2))/100)</f>
        <v>1</v>
      </c>
      <c r="P4" s="5">
        <f>(COUNTIF(Sheet2!$B$2:$K$11, "&gt;="&amp;($B4-P$2))/100)</f>
        <v>1</v>
      </c>
      <c r="Q4" s="5">
        <f>(COUNTIF(Sheet2!$B$2:$K$11, "&gt;="&amp;($B4-Q$2))/100)</f>
        <v>1</v>
      </c>
      <c r="R4" s="5">
        <f>(COUNTIF(Sheet2!$B$2:$K$11, "&gt;="&amp;($B4-R$2))/100)</f>
        <v>1</v>
      </c>
      <c r="S4" s="5">
        <f>(COUNTIF(Sheet2!$B$2:$K$11, "&gt;="&amp;($B4-S$2))/100)</f>
        <v>1</v>
      </c>
      <c r="T4" s="5">
        <f>(COUNTIF(Sheet2!$B$2:$K$11, "&gt;="&amp;($B4-T$2))/100)</f>
        <v>1</v>
      </c>
      <c r="U4" s="5">
        <f>(COUNTIF(Sheet2!$B$2:$K$11, "&gt;="&amp;($B4-U$2))/100)</f>
        <v>1</v>
      </c>
      <c r="V4" s="5">
        <f>(COUNTIF(Sheet2!$B$2:$K$11, "&gt;="&amp;($B4-V$2))/100)</f>
        <v>1</v>
      </c>
      <c r="W4" s="5">
        <f>(COUNTIF(Sheet2!$B$2:$K$11, "&gt;="&amp;($B4-W$2))/100)</f>
        <v>1</v>
      </c>
    </row>
    <row r="5" spans="2:23" s="4" customFormat="1" x14ac:dyDescent="0.2">
      <c r="B5" s="4">
        <v>8</v>
      </c>
      <c r="C5" s="5">
        <f>(COUNTIF(Sheet2!$B$2:$K$11, "&gt;="&amp;($B5-C$2))/100)</f>
        <v>0.36</v>
      </c>
      <c r="D5" s="5">
        <f>(COUNTIF(Sheet2!$B$2:$K$11, "&gt;="&amp;($B5-D$2))/100)</f>
        <v>0.45</v>
      </c>
      <c r="E5" s="5">
        <f>(COUNTIF(Sheet2!$B$2:$K$11, "&gt;="&amp;($B5-E$2))/100)</f>
        <v>0.55000000000000004</v>
      </c>
      <c r="F5" s="5">
        <f>(COUNTIF(Sheet2!$B$2:$K$11, "&gt;="&amp;($B5-F$2))/100)</f>
        <v>0.64</v>
      </c>
      <c r="G5" s="5">
        <f>(COUNTIF(Sheet2!$B$2:$K$11, "&gt;="&amp;($B5-G$2))/100)</f>
        <v>0.72</v>
      </c>
      <c r="H5" s="5">
        <f>(COUNTIF(Sheet2!$B$2:$K$11, "&gt;="&amp;($B5-H$2))/100)</f>
        <v>0.79</v>
      </c>
      <c r="I5" s="5">
        <f>(COUNTIF(Sheet2!$B$2:$K$11, "&gt;="&amp;($B5-I$2))/100)</f>
        <v>0.85</v>
      </c>
      <c r="J5" s="5">
        <f>(COUNTIF(Sheet2!$B$2:$K$11, "&gt;="&amp;($B5-J$2))/100)</f>
        <v>0.9</v>
      </c>
      <c r="K5" s="5">
        <f>(COUNTIF(Sheet2!$B$2:$K$11, "&gt;="&amp;($B5-K$2))/100)</f>
        <v>0.94</v>
      </c>
      <c r="L5" s="5">
        <f>(COUNTIF(Sheet2!$B$2:$K$11, "&gt;="&amp;($B5-L$2))/100)</f>
        <v>0.97</v>
      </c>
      <c r="M5" s="5">
        <f>(COUNTIF(Sheet2!$B$2:$K$11, "&gt;="&amp;($B5-M$2))/100)</f>
        <v>0.99</v>
      </c>
      <c r="N5" s="5">
        <f>(COUNTIF(Sheet2!$B$2:$K$11, "&gt;="&amp;($B5-N$2))/100)</f>
        <v>1</v>
      </c>
      <c r="O5" s="5">
        <f>(COUNTIF(Sheet2!$B$2:$K$11, "&gt;="&amp;($B5-O$2))/100)</f>
        <v>1</v>
      </c>
      <c r="P5" s="5">
        <f>(COUNTIF(Sheet2!$B$2:$K$11, "&gt;="&amp;($B5-P$2))/100)</f>
        <v>1</v>
      </c>
      <c r="Q5" s="5">
        <f>(COUNTIF(Sheet2!$B$2:$K$11, "&gt;="&amp;($B5-Q$2))/100)</f>
        <v>1</v>
      </c>
      <c r="R5" s="5">
        <f>(COUNTIF(Sheet2!$B$2:$K$11, "&gt;="&amp;($B5-R$2))/100)</f>
        <v>1</v>
      </c>
      <c r="S5" s="5">
        <f>(COUNTIF(Sheet2!$B$2:$K$11, "&gt;="&amp;($B5-S$2))/100)</f>
        <v>1</v>
      </c>
      <c r="T5" s="5">
        <f>(COUNTIF(Sheet2!$B$2:$K$11, "&gt;="&amp;($B5-T$2))/100)</f>
        <v>1</v>
      </c>
      <c r="U5" s="5">
        <f>(COUNTIF(Sheet2!$B$2:$K$11, "&gt;="&amp;($B5-U$2))/100)</f>
        <v>1</v>
      </c>
      <c r="V5" s="5">
        <f>(COUNTIF(Sheet2!$B$2:$K$11, "&gt;="&amp;($B5-V$2))/100)</f>
        <v>1</v>
      </c>
      <c r="W5" s="5">
        <f>(COUNTIF(Sheet2!$B$2:$K$11, "&gt;="&amp;($B5-W$2))/100)</f>
        <v>1</v>
      </c>
    </row>
    <row r="6" spans="2:23" s="4" customFormat="1" x14ac:dyDescent="0.2">
      <c r="B6" s="4">
        <v>9</v>
      </c>
      <c r="C6" s="5">
        <f>(COUNTIF(Sheet2!$B$2:$K$11, "&gt;="&amp;($B6-C$2))/100)</f>
        <v>0.28000000000000003</v>
      </c>
      <c r="D6" s="5">
        <f>(COUNTIF(Sheet2!$B$2:$K$11, "&gt;="&amp;($B6-D$2))/100)</f>
        <v>0.36</v>
      </c>
      <c r="E6" s="5">
        <f>(COUNTIF(Sheet2!$B$2:$K$11, "&gt;="&amp;($B6-E$2))/100)</f>
        <v>0.45</v>
      </c>
      <c r="F6" s="5">
        <f>(COUNTIF(Sheet2!$B$2:$K$11, "&gt;="&amp;($B6-F$2))/100)</f>
        <v>0.55000000000000004</v>
      </c>
      <c r="G6" s="5">
        <f>(COUNTIF(Sheet2!$B$2:$K$11, "&gt;="&amp;($B6-G$2))/100)</f>
        <v>0.64</v>
      </c>
      <c r="H6" s="5">
        <f>(COUNTIF(Sheet2!$B$2:$K$11, "&gt;="&amp;($B6-H$2))/100)</f>
        <v>0.72</v>
      </c>
      <c r="I6" s="5">
        <f>(COUNTIF(Sheet2!$B$2:$K$11, "&gt;="&amp;($B6-I$2))/100)</f>
        <v>0.79</v>
      </c>
      <c r="J6" s="5">
        <f>(COUNTIF(Sheet2!$B$2:$K$11, "&gt;="&amp;($B6-J$2))/100)</f>
        <v>0.85</v>
      </c>
      <c r="K6" s="5">
        <f>(COUNTIF(Sheet2!$B$2:$K$11, "&gt;="&amp;($B6-K$2))/100)</f>
        <v>0.9</v>
      </c>
      <c r="L6" s="5">
        <f>(COUNTIF(Sheet2!$B$2:$K$11, "&gt;="&amp;($B6-L$2))/100)</f>
        <v>0.94</v>
      </c>
      <c r="M6" s="5">
        <f>(COUNTIF(Sheet2!$B$2:$K$11, "&gt;="&amp;($B6-M$2))/100)</f>
        <v>0.97</v>
      </c>
      <c r="N6" s="5">
        <f>(COUNTIF(Sheet2!$B$2:$K$11, "&gt;="&amp;($B6-N$2))/100)</f>
        <v>0.99</v>
      </c>
      <c r="O6" s="5">
        <f>(COUNTIF(Sheet2!$B$2:$K$11, "&gt;="&amp;($B6-O$2))/100)</f>
        <v>1</v>
      </c>
      <c r="P6" s="5">
        <f>(COUNTIF(Sheet2!$B$2:$K$11, "&gt;="&amp;($B6-P$2))/100)</f>
        <v>1</v>
      </c>
      <c r="Q6" s="5">
        <f>(COUNTIF(Sheet2!$B$2:$K$11, "&gt;="&amp;($B6-Q$2))/100)</f>
        <v>1</v>
      </c>
      <c r="R6" s="5">
        <f>(COUNTIF(Sheet2!$B$2:$K$11, "&gt;="&amp;($B6-R$2))/100)</f>
        <v>1</v>
      </c>
      <c r="S6" s="5">
        <f>(COUNTIF(Sheet2!$B$2:$K$11, "&gt;="&amp;($B6-S$2))/100)</f>
        <v>1</v>
      </c>
      <c r="T6" s="5">
        <f>(COUNTIF(Sheet2!$B$2:$K$11, "&gt;="&amp;($B6-T$2))/100)</f>
        <v>1</v>
      </c>
      <c r="U6" s="5">
        <f>(COUNTIF(Sheet2!$B$2:$K$11, "&gt;="&amp;($B6-U$2))/100)</f>
        <v>1</v>
      </c>
      <c r="V6" s="5">
        <f>(COUNTIF(Sheet2!$B$2:$K$11, "&gt;="&amp;($B6-V$2))/100)</f>
        <v>1</v>
      </c>
      <c r="W6" s="5">
        <f>(COUNTIF(Sheet2!$B$2:$K$11, "&gt;="&amp;($B6-W$2))/100)</f>
        <v>1</v>
      </c>
    </row>
    <row r="7" spans="2:23" s="4" customFormat="1" x14ac:dyDescent="0.2">
      <c r="B7" s="4">
        <v>10</v>
      </c>
      <c r="C7" s="5">
        <f>(COUNTIF(Sheet2!$B$2:$K$11, "&gt;="&amp;($B7-C$2))/100)</f>
        <v>0.21</v>
      </c>
      <c r="D7" s="5">
        <f>(COUNTIF(Sheet2!$B$2:$K$11, "&gt;="&amp;($B7-D$2))/100)</f>
        <v>0.28000000000000003</v>
      </c>
      <c r="E7" s="5">
        <f>(COUNTIF(Sheet2!$B$2:$K$11, "&gt;="&amp;($B7-E$2))/100)</f>
        <v>0.36</v>
      </c>
      <c r="F7" s="5">
        <f>(COUNTIF(Sheet2!$B$2:$K$11, "&gt;="&amp;($B7-F$2))/100)</f>
        <v>0.45</v>
      </c>
      <c r="G7" s="5">
        <f>(COUNTIF(Sheet2!$B$2:$K$11, "&gt;="&amp;($B7-G$2))/100)</f>
        <v>0.55000000000000004</v>
      </c>
      <c r="H7" s="5">
        <f>(COUNTIF(Sheet2!$B$2:$K$11, "&gt;="&amp;($B7-H$2))/100)</f>
        <v>0.64</v>
      </c>
      <c r="I7" s="5">
        <f>(COUNTIF(Sheet2!$B$2:$K$11, "&gt;="&amp;($B7-I$2))/100)</f>
        <v>0.72</v>
      </c>
      <c r="J7" s="5">
        <f>(COUNTIF(Sheet2!$B$2:$K$11, "&gt;="&amp;($B7-J$2))/100)</f>
        <v>0.79</v>
      </c>
      <c r="K7" s="5">
        <f>(COUNTIF(Sheet2!$B$2:$K$11, "&gt;="&amp;($B7-K$2))/100)</f>
        <v>0.85</v>
      </c>
      <c r="L7" s="5">
        <f>(COUNTIF(Sheet2!$B$2:$K$11, "&gt;="&amp;($B7-L$2))/100)</f>
        <v>0.9</v>
      </c>
      <c r="M7" s="5">
        <f>(COUNTIF(Sheet2!$B$2:$K$11, "&gt;="&amp;($B7-M$2))/100)</f>
        <v>0.94</v>
      </c>
      <c r="N7" s="5">
        <f>(COUNTIF(Sheet2!$B$2:$K$11, "&gt;="&amp;($B7-N$2))/100)</f>
        <v>0.97</v>
      </c>
      <c r="O7" s="5">
        <f>(COUNTIF(Sheet2!$B$2:$K$11, "&gt;="&amp;($B7-O$2))/100)</f>
        <v>0.99</v>
      </c>
      <c r="P7" s="5">
        <f>(COUNTIF(Sheet2!$B$2:$K$11, "&gt;="&amp;($B7-P$2))/100)</f>
        <v>1</v>
      </c>
      <c r="Q7" s="5">
        <f>(COUNTIF(Sheet2!$B$2:$K$11, "&gt;="&amp;($B7-Q$2))/100)</f>
        <v>1</v>
      </c>
      <c r="R7" s="5">
        <f>(COUNTIF(Sheet2!$B$2:$K$11, "&gt;="&amp;($B7-R$2))/100)</f>
        <v>1</v>
      </c>
      <c r="S7" s="5">
        <f>(COUNTIF(Sheet2!$B$2:$K$11, "&gt;="&amp;($B7-S$2))/100)</f>
        <v>1</v>
      </c>
      <c r="T7" s="5">
        <f>(COUNTIF(Sheet2!$B$2:$K$11, "&gt;="&amp;($B7-T$2))/100)</f>
        <v>1</v>
      </c>
      <c r="U7" s="5">
        <f>(COUNTIF(Sheet2!$B$2:$K$11, "&gt;="&amp;($B7-U$2))/100)</f>
        <v>1</v>
      </c>
      <c r="V7" s="5">
        <f>(COUNTIF(Sheet2!$B$2:$K$11, "&gt;="&amp;($B7-V$2))/100)</f>
        <v>1</v>
      </c>
      <c r="W7" s="5">
        <f>(COUNTIF(Sheet2!$B$2:$K$11, "&gt;="&amp;($B7-W$2))/100)</f>
        <v>1</v>
      </c>
    </row>
    <row r="8" spans="2:23" x14ac:dyDescent="0.2">
      <c r="B8" s="4">
        <v>11</v>
      </c>
      <c r="C8" s="5">
        <f>(COUNTIF(Sheet2!$B$2:$K$11, "&gt;="&amp;($B8-C$2))/100)</f>
        <v>0.15</v>
      </c>
      <c r="D8" s="5">
        <f>(COUNTIF(Sheet2!$B$2:$K$11, "&gt;="&amp;($B8-D$2))/100)</f>
        <v>0.21</v>
      </c>
      <c r="E8" s="5">
        <f>(COUNTIF(Sheet2!$B$2:$K$11, "&gt;="&amp;($B8-E$2))/100)</f>
        <v>0.28000000000000003</v>
      </c>
      <c r="F8" s="5">
        <f>(COUNTIF(Sheet2!$B$2:$K$11, "&gt;="&amp;($B8-F$2))/100)</f>
        <v>0.36</v>
      </c>
      <c r="G8" s="5">
        <f>(COUNTIF(Sheet2!$B$2:$K$11, "&gt;="&amp;($B8-G$2))/100)</f>
        <v>0.45</v>
      </c>
      <c r="H8" s="6">
        <f>(COUNTIF(Sheet2!$B$2:$K$11, "&gt;="&amp;($B8-H$2))/100)</f>
        <v>0.55000000000000004</v>
      </c>
      <c r="I8" s="5">
        <f>(COUNTIF(Sheet2!$B$2:$K$11, "&gt;="&amp;($B8-I$2))/100)</f>
        <v>0.64</v>
      </c>
      <c r="J8" s="5">
        <f>(COUNTIF(Sheet2!$B$2:$K$11, "&gt;="&amp;($B8-J$2))/100)</f>
        <v>0.72</v>
      </c>
      <c r="K8" s="5">
        <f>(COUNTIF(Sheet2!$B$2:$K$11, "&gt;="&amp;($B8-K$2))/100)</f>
        <v>0.79</v>
      </c>
      <c r="L8" s="5">
        <f>(COUNTIF(Sheet2!$B$2:$K$11, "&gt;="&amp;($B8-L$2))/100)</f>
        <v>0.85</v>
      </c>
      <c r="M8" s="5">
        <f>(COUNTIF(Sheet2!$B$2:$K$11, "&gt;="&amp;($B8-M$2))/100)</f>
        <v>0.9</v>
      </c>
      <c r="N8" s="5">
        <f>(COUNTIF(Sheet2!$B$2:$K$11, "&gt;="&amp;($B8-N$2))/100)</f>
        <v>0.94</v>
      </c>
      <c r="O8" s="5">
        <f>(COUNTIF(Sheet2!$B$2:$K$11, "&gt;="&amp;($B8-O$2))/100)</f>
        <v>0.97</v>
      </c>
      <c r="P8" s="5">
        <f>(COUNTIF(Sheet2!$B$2:$K$11, "&gt;="&amp;($B8-P$2))/100)</f>
        <v>0.99</v>
      </c>
      <c r="Q8" s="5">
        <f>(COUNTIF(Sheet2!$B$2:$K$11, "&gt;="&amp;($B8-Q$2))/100)</f>
        <v>1</v>
      </c>
      <c r="R8" s="5">
        <f>(COUNTIF(Sheet2!$B$2:$K$11, "&gt;="&amp;($B8-R$2))/100)</f>
        <v>1</v>
      </c>
      <c r="S8" s="5">
        <f>(COUNTIF(Sheet2!$B$2:$K$11, "&gt;="&amp;($B8-S$2))/100)</f>
        <v>1</v>
      </c>
      <c r="T8" s="5">
        <f>(COUNTIF(Sheet2!$B$2:$K$11, "&gt;="&amp;($B8-T$2))/100)</f>
        <v>1</v>
      </c>
      <c r="U8" s="5">
        <f>(COUNTIF(Sheet2!$B$2:$K$11, "&gt;="&amp;($B8-U$2))/100)</f>
        <v>1</v>
      </c>
      <c r="V8" s="5">
        <f>(COUNTIF(Sheet2!$B$2:$K$11, "&gt;="&amp;($B8-V$2))/100)</f>
        <v>1</v>
      </c>
      <c r="W8" s="5">
        <f>(COUNTIF(Sheet2!$B$2:$K$11, "&gt;="&amp;($B8-W$2))/100)</f>
        <v>1</v>
      </c>
    </row>
    <row r="9" spans="2:23" x14ac:dyDescent="0.2">
      <c r="B9" s="4">
        <v>12</v>
      </c>
      <c r="C9" s="5">
        <f>(COUNTIF(Sheet2!$B$2:$K$11, "&gt;="&amp;($B9-C$2))/100)</f>
        <v>0.1</v>
      </c>
      <c r="D9" s="5">
        <f>(COUNTIF(Sheet2!$B$2:$K$11, "&gt;="&amp;($B9-D$2))/100)</f>
        <v>0.15</v>
      </c>
      <c r="E9" s="5">
        <f>(COUNTIF(Sheet2!$B$2:$K$11, "&gt;="&amp;($B9-E$2))/100)</f>
        <v>0.21</v>
      </c>
      <c r="F9" s="5">
        <f>(COUNTIF(Sheet2!$B$2:$K$11, "&gt;="&amp;($B9-F$2))/100)</f>
        <v>0.28000000000000003</v>
      </c>
      <c r="G9" s="5">
        <f>(COUNTIF(Sheet2!$B$2:$K$11, "&gt;="&amp;($B9-G$2))/100)</f>
        <v>0.36</v>
      </c>
      <c r="H9" s="5">
        <f>(COUNTIF(Sheet2!$B$2:$K$11, "&gt;="&amp;($B9-H$2))/100)</f>
        <v>0.45</v>
      </c>
      <c r="I9" s="5">
        <f>(COUNTIF(Sheet2!$B$2:$K$11, "&gt;="&amp;($B9-I$2))/100)</f>
        <v>0.55000000000000004</v>
      </c>
      <c r="J9" s="5">
        <f>(COUNTIF(Sheet2!$B$2:$K$11, "&gt;="&amp;($B9-J$2))/100)</f>
        <v>0.64</v>
      </c>
      <c r="K9" s="5">
        <f>(COUNTIF(Sheet2!$B$2:$K$11, "&gt;="&amp;($B9-K$2))/100)</f>
        <v>0.72</v>
      </c>
      <c r="L9" s="5">
        <f>(COUNTIF(Sheet2!$B$2:$K$11, "&gt;="&amp;($B9-L$2))/100)</f>
        <v>0.79</v>
      </c>
      <c r="M9" s="5">
        <f>(COUNTIF(Sheet2!$B$2:$K$11, "&gt;="&amp;($B9-M$2))/100)</f>
        <v>0.85</v>
      </c>
      <c r="N9" s="5">
        <f>(COUNTIF(Sheet2!$B$2:$K$11, "&gt;="&amp;($B9-N$2))/100)</f>
        <v>0.9</v>
      </c>
      <c r="O9" s="5">
        <f>(COUNTIF(Sheet2!$B$2:$K$11, "&gt;="&amp;($B9-O$2))/100)</f>
        <v>0.94</v>
      </c>
      <c r="P9" s="5">
        <f>(COUNTIF(Sheet2!$B$2:$K$11, "&gt;="&amp;($B9-P$2))/100)</f>
        <v>0.97</v>
      </c>
      <c r="Q9" s="5">
        <f>(COUNTIF(Sheet2!$B$2:$K$11, "&gt;="&amp;($B9-Q$2))/100)</f>
        <v>0.99</v>
      </c>
      <c r="R9" s="5">
        <f>(COUNTIF(Sheet2!$B$2:$K$11, "&gt;="&amp;($B9-R$2))/100)</f>
        <v>1</v>
      </c>
      <c r="S9" s="5">
        <f>(COUNTIF(Sheet2!$B$2:$K$11, "&gt;="&amp;($B9-S$2))/100)</f>
        <v>1</v>
      </c>
      <c r="T9" s="5">
        <f>(COUNTIF(Sheet2!$B$2:$K$11, "&gt;="&amp;($B9-T$2))/100)</f>
        <v>1</v>
      </c>
      <c r="U9" s="5">
        <f>(COUNTIF(Sheet2!$B$2:$K$11, "&gt;="&amp;($B9-U$2))/100)</f>
        <v>1</v>
      </c>
      <c r="V9" s="5">
        <f>(COUNTIF(Sheet2!$B$2:$K$11, "&gt;="&amp;($B9-V$2))/100)</f>
        <v>1</v>
      </c>
      <c r="W9" s="5">
        <f>(COUNTIF(Sheet2!$B$2:$K$11, "&gt;="&amp;($B9-W$2))/100)</f>
        <v>1</v>
      </c>
    </row>
    <row r="10" spans="2:23" x14ac:dyDescent="0.2">
      <c r="B10" s="4">
        <v>13</v>
      </c>
      <c r="C10" s="5">
        <f>(COUNTIF(Sheet2!$B$2:$K$11, "&gt;="&amp;($B10-C$2))/100)</f>
        <v>0.06</v>
      </c>
      <c r="D10" s="5">
        <f>(COUNTIF(Sheet2!$B$2:$K$11, "&gt;="&amp;($B10-D$2))/100)</f>
        <v>0.1</v>
      </c>
      <c r="E10" s="5">
        <f>(COUNTIF(Sheet2!$B$2:$K$11, "&gt;="&amp;($B10-E$2))/100)</f>
        <v>0.15</v>
      </c>
      <c r="F10" s="5">
        <f>(COUNTIF(Sheet2!$B$2:$K$11, "&gt;="&amp;($B10-F$2))/100)</f>
        <v>0.21</v>
      </c>
      <c r="G10" s="5">
        <f>(COUNTIF(Sheet2!$B$2:$K$11, "&gt;="&amp;($B10-G$2))/100)</f>
        <v>0.28000000000000003</v>
      </c>
      <c r="H10" s="5">
        <f>(COUNTIF(Sheet2!$B$2:$K$11, "&gt;="&amp;($B10-H$2))/100)</f>
        <v>0.36</v>
      </c>
      <c r="I10" s="5">
        <f>(COUNTIF(Sheet2!$B$2:$K$11, "&gt;="&amp;($B10-I$2))/100)</f>
        <v>0.45</v>
      </c>
      <c r="J10" s="5">
        <f>(COUNTIF(Sheet2!$B$2:$K$11, "&gt;="&amp;($B10-J$2))/100)</f>
        <v>0.55000000000000004</v>
      </c>
      <c r="K10" s="5">
        <f>(COUNTIF(Sheet2!$B$2:$K$11, "&gt;="&amp;($B10-K$2))/100)</f>
        <v>0.64</v>
      </c>
      <c r="L10" s="5">
        <f>(COUNTIF(Sheet2!$B$2:$K$11, "&gt;="&amp;($B10-L$2))/100)</f>
        <v>0.72</v>
      </c>
      <c r="M10" s="5">
        <f>(COUNTIF(Sheet2!$B$2:$K$11, "&gt;="&amp;($B10-M$2))/100)</f>
        <v>0.79</v>
      </c>
      <c r="N10" s="5">
        <f>(COUNTIF(Sheet2!$B$2:$K$11, "&gt;="&amp;($B10-N$2))/100)</f>
        <v>0.85</v>
      </c>
      <c r="O10" s="5">
        <f>(COUNTIF(Sheet2!$B$2:$K$11, "&gt;="&amp;($B10-O$2))/100)</f>
        <v>0.9</v>
      </c>
      <c r="P10" s="5">
        <f>(COUNTIF(Sheet2!$B$2:$K$11, "&gt;="&amp;($B10-P$2))/100)</f>
        <v>0.94</v>
      </c>
      <c r="Q10" s="5">
        <f>(COUNTIF(Sheet2!$B$2:$K$11, "&gt;="&amp;($B10-Q$2))/100)</f>
        <v>0.97</v>
      </c>
      <c r="R10" s="5">
        <f>(COUNTIF(Sheet2!$B$2:$K$11, "&gt;="&amp;($B10-R$2))/100)</f>
        <v>0.99</v>
      </c>
      <c r="S10" s="5">
        <f>(COUNTIF(Sheet2!$B$2:$K$11, "&gt;="&amp;($B10-S$2))/100)</f>
        <v>1</v>
      </c>
      <c r="T10" s="5">
        <f>(COUNTIF(Sheet2!$B$2:$K$11, "&gt;="&amp;($B10-T$2))/100)</f>
        <v>1</v>
      </c>
      <c r="U10" s="5">
        <f>(COUNTIF(Sheet2!$B$2:$K$11, "&gt;="&amp;($B10-U$2))/100)</f>
        <v>1</v>
      </c>
      <c r="V10" s="5">
        <f>(COUNTIF(Sheet2!$B$2:$K$11, "&gt;="&amp;($B10-V$2))/100)</f>
        <v>1</v>
      </c>
      <c r="W10" s="5">
        <f>(COUNTIF(Sheet2!$B$2:$K$11, "&gt;="&amp;($B10-W$2))/100)</f>
        <v>1</v>
      </c>
    </row>
    <row r="11" spans="2:23" x14ac:dyDescent="0.2">
      <c r="B11" s="4">
        <v>14</v>
      </c>
      <c r="C11" s="5">
        <f>(COUNTIF(Sheet2!$B$2:$K$11, "&gt;="&amp;($B11-C$2))/100)</f>
        <v>0.03</v>
      </c>
      <c r="D11" s="5">
        <f>(COUNTIF(Sheet2!$B$2:$K$11, "&gt;="&amp;($B11-D$2))/100)</f>
        <v>0.06</v>
      </c>
      <c r="E11" s="5">
        <f>(COUNTIF(Sheet2!$B$2:$K$11, "&gt;="&amp;($B11-E$2))/100)</f>
        <v>0.1</v>
      </c>
      <c r="F11" s="5">
        <f>(COUNTIF(Sheet2!$B$2:$K$11, "&gt;="&amp;($B11-F$2))/100)</f>
        <v>0.15</v>
      </c>
      <c r="G11" s="5">
        <f>(COUNTIF(Sheet2!$B$2:$K$11, "&gt;="&amp;($B11-G$2))/100)</f>
        <v>0.21</v>
      </c>
      <c r="H11" s="5">
        <f>(COUNTIF(Sheet2!$B$2:$K$11, "&gt;="&amp;($B11-H$2))/100)</f>
        <v>0.28000000000000003</v>
      </c>
      <c r="I11" s="5">
        <f>(COUNTIF(Sheet2!$B$2:$K$11, "&gt;="&amp;($B11-I$2))/100)</f>
        <v>0.36</v>
      </c>
      <c r="J11" s="5">
        <f>(COUNTIF(Sheet2!$B$2:$K$11, "&gt;="&amp;($B11-J$2))/100)</f>
        <v>0.45</v>
      </c>
      <c r="K11" s="5">
        <f>(COUNTIF(Sheet2!$B$2:$K$11, "&gt;="&amp;($B11-K$2))/100)</f>
        <v>0.55000000000000004</v>
      </c>
      <c r="L11" s="5">
        <f>(COUNTIF(Sheet2!$B$2:$K$11, "&gt;="&amp;($B11-L$2))/100)</f>
        <v>0.64</v>
      </c>
      <c r="M11" s="5">
        <f>(COUNTIF(Sheet2!$B$2:$K$11, "&gt;="&amp;($B11-M$2))/100)</f>
        <v>0.72</v>
      </c>
      <c r="N11" s="5">
        <f>(COUNTIF(Sheet2!$B$2:$K$11, "&gt;="&amp;($B11-N$2))/100)</f>
        <v>0.79</v>
      </c>
      <c r="O11" s="5">
        <f>(COUNTIF(Sheet2!$B$2:$K$11, "&gt;="&amp;($B11-O$2))/100)</f>
        <v>0.85</v>
      </c>
      <c r="P11" s="5">
        <f>(COUNTIF(Sheet2!$B$2:$K$11, "&gt;="&amp;($B11-P$2))/100)</f>
        <v>0.9</v>
      </c>
      <c r="Q11" s="5">
        <f>(COUNTIF(Sheet2!$B$2:$K$11, "&gt;="&amp;($B11-Q$2))/100)</f>
        <v>0.94</v>
      </c>
      <c r="R11" s="5">
        <f>(COUNTIF(Sheet2!$B$2:$K$11, "&gt;="&amp;($B11-R$2))/100)</f>
        <v>0.97</v>
      </c>
      <c r="S11" s="5">
        <f>(COUNTIF(Sheet2!$B$2:$K$11, "&gt;="&amp;($B11-S$2))/100)</f>
        <v>0.99</v>
      </c>
      <c r="T11" s="5">
        <f>(COUNTIF(Sheet2!$B$2:$K$11, "&gt;="&amp;($B11-T$2))/100)</f>
        <v>1</v>
      </c>
      <c r="U11" s="5">
        <f>(COUNTIF(Sheet2!$B$2:$K$11, "&gt;="&amp;($B11-U$2))/100)</f>
        <v>1</v>
      </c>
      <c r="V11" s="5">
        <f>(COUNTIF(Sheet2!$B$2:$K$11, "&gt;="&amp;($B11-V$2))/100)</f>
        <v>1</v>
      </c>
      <c r="W11" s="5">
        <f>(COUNTIF(Sheet2!$B$2:$K$11, "&gt;="&amp;($B11-W$2))/100)</f>
        <v>1</v>
      </c>
    </row>
    <row r="12" spans="2:23" x14ac:dyDescent="0.2">
      <c r="B12" s="4">
        <v>15</v>
      </c>
      <c r="C12" s="5">
        <f>(COUNTIF(Sheet2!$B$2:$K$11, "&gt;="&amp;($B12-C$2))/100)</f>
        <v>0.01</v>
      </c>
      <c r="D12" s="5">
        <f>(COUNTIF(Sheet2!$B$2:$K$11, "&gt;="&amp;($B12-D$2))/100)</f>
        <v>0.03</v>
      </c>
      <c r="E12" s="5">
        <f>(COUNTIF(Sheet2!$B$2:$K$11, "&gt;="&amp;($B12-E$2))/100)</f>
        <v>0.06</v>
      </c>
      <c r="F12" s="5">
        <f>(COUNTIF(Sheet2!$B$2:$K$11, "&gt;="&amp;($B12-F$2))/100)</f>
        <v>0.1</v>
      </c>
      <c r="G12" s="5">
        <f>(COUNTIF(Sheet2!$B$2:$K$11, "&gt;="&amp;($B12-G$2))/100)</f>
        <v>0.15</v>
      </c>
      <c r="H12" s="5">
        <f>(COUNTIF(Sheet2!$B$2:$K$11, "&gt;="&amp;($B12-H$2))/100)</f>
        <v>0.21</v>
      </c>
      <c r="I12" s="5">
        <f>(COUNTIF(Sheet2!$B$2:$K$11, "&gt;="&amp;($B12-I$2))/100)</f>
        <v>0.28000000000000003</v>
      </c>
      <c r="J12" s="5">
        <f>(COUNTIF(Sheet2!$B$2:$K$11, "&gt;="&amp;($B12-J$2))/100)</f>
        <v>0.36</v>
      </c>
      <c r="K12" s="5">
        <f>(COUNTIF(Sheet2!$B$2:$K$11, "&gt;="&amp;($B12-K$2))/100)</f>
        <v>0.45</v>
      </c>
      <c r="L12" s="5">
        <f>(COUNTIF(Sheet2!$B$2:$K$11, "&gt;="&amp;($B12-L$2))/100)</f>
        <v>0.55000000000000004</v>
      </c>
      <c r="M12" s="5">
        <f>(COUNTIF(Sheet2!$B$2:$K$11, "&gt;="&amp;($B12-M$2))/100)</f>
        <v>0.64</v>
      </c>
      <c r="N12" s="5">
        <f>(COUNTIF(Sheet2!$B$2:$K$11, "&gt;="&amp;($B12-N$2))/100)</f>
        <v>0.72</v>
      </c>
      <c r="O12" s="5">
        <f>(COUNTIF(Sheet2!$B$2:$K$11, "&gt;="&amp;($B12-O$2))/100)</f>
        <v>0.79</v>
      </c>
      <c r="P12" s="5">
        <f>(COUNTIF(Sheet2!$B$2:$K$11, "&gt;="&amp;($B12-P$2))/100)</f>
        <v>0.85</v>
      </c>
      <c r="Q12" s="5">
        <f>(COUNTIF(Sheet2!$B$2:$K$11, "&gt;="&amp;($B12-Q$2))/100)</f>
        <v>0.9</v>
      </c>
      <c r="R12" s="5">
        <f>(COUNTIF(Sheet2!$B$2:$K$11, "&gt;="&amp;($B12-R$2))/100)</f>
        <v>0.94</v>
      </c>
      <c r="S12" s="5">
        <f>(COUNTIF(Sheet2!$B$2:$K$11, "&gt;="&amp;($B12-S$2))/100)</f>
        <v>0.97</v>
      </c>
      <c r="T12" s="5">
        <f>(COUNTIF(Sheet2!$B$2:$K$11, "&gt;="&amp;($B12-T$2))/100)</f>
        <v>0.99</v>
      </c>
      <c r="U12" s="5">
        <f>(COUNTIF(Sheet2!$B$2:$K$11, "&gt;="&amp;($B12-U$2))/100)</f>
        <v>1</v>
      </c>
      <c r="V12" s="5">
        <f>(COUNTIF(Sheet2!$B$2:$K$11, "&gt;="&amp;($B12-V$2))/100)</f>
        <v>1</v>
      </c>
      <c r="W12" s="5">
        <f>(COUNTIF(Sheet2!$B$2:$K$11, "&gt;="&amp;($B12-W$2))/100)</f>
        <v>1</v>
      </c>
    </row>
    <row r="13" spans="2:23" x14ac:dyDescent="0.2">
      <c r="B13" s="4">
        <v>16</v>
      </c>
      <c r="C13" s="5">
        <f>(COUNTIF(Sheet2!$B$2:$K$11, "&gt;="&amp;($B13-C$2))/100)</f>
        <v>0</v>
      </c>
      <c r="D13" s="5">
        <f>(COUNTIF(Sheet2!$B$2:$K$11, "&gt;="&amp;($B13-D$2))/100)</f>
        <v>0.01</v>
      </c>
      <c r="E13" s="5">
        <f>(COUNTIF(Sheet2!$B$2:$K$11, "&gt;="&amp;($B13-E$2))/100)</f>
        <v>0.03</v>
      </c>
      <c r="F13" s="5">
        <f>(COUNTIF(Sheet2!$B$2:$K$11, "&gt;="&amp;($B13-F$2))/100)</f>
        <v>0.06</v>
      </c>
      <c r="G13" s="5">
        <f>(COUNTIF(Sheet2!$B$2:$K$11, "&gt;="&amp;($B13-G$2))/100)</f>
        <v>0.1</v>
      </c>
      <c r="H13" s="5">
        <f>(COUNTIF(Sheet2!$B$2:$K$11, "&gt;="&amp;($B13-H$2))/100)</f>
        <v>0.15</v>
      </c>
      <c r="I13" s="5">
        <f>(COUNTIF(Sheet2!$B$2:$K$11, "&gt;="&amp;($B13-I$2))/100)</f>
        <v>0.21</v>
      </c>
      <c r="J13" s="5">
        <f>(COUNTIF(Sheet2!$B$2:$K$11, "&gt;="&amp;($B13-J$2))/100)</f>
        <v>0.28000000000000003</v>
      </c>
      <c r="K13" s="5">
        <f>(COUNTIF(Sheet2!$B$2:$K$11, "&gt;="&amp;($B13-K$2))/100)</f>
        <v>0.36</v>
      </c>
      <c r="L13" s="5">
        <f>(COUNTIF(Sheet2!$B$2:$K$11, "&gt;="&amp;($B13-L$2))/100)</f>
        <v>0.45</v>
      </c>
      <c r="M13" s="5">
        <f>(COUNTIF(Sheet2!$B$2:$K$11, "&gt;="&amp;($B13-M$2))/100)</f>
        <v>0.55000000000000004</v>
      </c>
      <c r="N13" s="5">
        <f>(COUNTIF(Sheet2!$B$2:$K$11, "&gt;="&amp;($B13-N$2))/100)</f>
        <v>0.64</v>
      </c>
      <c r="O13" s="5">
        <f>(COUNTIF(Sheet2!$B$2:$K$11, "&gt;="&amp;($B13-O$2))/100)</f>
        <v>0.72</v>
      </c>
      <c r="P13" s="5">
        <f>(COUNTIF(Sheet2!$B$2:$K$11, "&gt;="&amp;($B13-P$2))/100)</f>
        <v>0.79</v>
      </c>
      <c r="Q13" s="5">
        <f>(COUNTIF(Sheet2!$B$2:$K$11, "&gt;="&amp;($B13-Q$2))/100)</f>
        <v>0.85</v>
      </c>
      <c r="R13" s="5">
        <f>(COUNTIF(Sheet2!$B$2:$K$11, "&gt;="&amp;($B13-R$2))/100)</f>
        <v>0.9</v>
      </c>
      <c r="S13" s="5">
        <f>(COUNTIF(Sheet2!$B$2:$K$11, "&gt;="&amp;($B13-S$2))/100)</f>
        <v>0.94</v>
      </c>
      <c r="T13" s="5">
        <f>(COUNTIF(Sheet2!$B$2:$K$11, "&gt;="&amp;($B13-T$2))/100)</f>
        <v>0.97</v>
      </c>
      <c r="U13" s="5">
        <f>(COUNTIF(Sheet2!$B$2:$K$11, "&gt;="&amp;($B13-U$2))/100)</f>
        <v>0.99</v>
      </c>
      <c r="V13" s="5">
        <f>(COUNTIF(Sheet2!$B$2:$K$11, "&gt;="&amp;($B13-V$2))/100)</f>
        <v>1</v>
      </c>
      <c r="W13" s="5">
        <f>(COUNTIF(Sheet2!$B$2:$K$11, "&gt;="&amp;($B13-W$2))/100)</f>
        <v>1</v>
      </c>
    </row>
    <row r="14" spans="2:23" x14ac:dyDescent="0.2">
      <c r="B14" s="4">
        <v>17</v>
      </c>
      <c r="C14" s="5">
        <f>(COUNTIF(Sheet2!$B$2:$K$11, "&gt;="&amp;($B14-C$2))/100)</f>
        <v>0</v>
      </c>
      <c r="D14" s="5">
        <f>(COUNTIF(Sheet2!$B$2:$K$11, "&gt;="&amp;($B14-D$2))/100)</f>
        <v>0</v>
      </c>
      <c r="E14" s="5">
        <f>(COUNTIF(Sheet2!$B$2:$K$11, "&gt;="&amp;($B14-E$2))/100)</f>
        <v>0.01</v>
      </c>
      <c r="F14" s="5">
        <f>(COUNTIF(Sheet2!$B$2:$K$11, "&gt;="&amp;($B14-F$2))/100)</f>
        <v>0.03</v>
      </c>
      <c r="G14" s="5">
        <f>(COUNTIF(Sheet2!$B$2:$K$11, "&gt;="&amp;($B14-G$2))/100)</f>
        <v>0.06</v>
      </c>
      <c r="H14" s="5">
        <f>(COUNTIF(Sheet2!$B$2:$K$11, "&gt;="&amp;($B14-H$2))/100)</f>
        <v>0.1</v>
      </c>
      <c r="I14" s="5">
        <f>(COUNTIF(Sheet2!$B$2:$K$11, "&gt;="&amp;($B14-I$2))/100)</f>
        <v>0.15</v>
      </c>
      <c r="J14" s="5">
        <f>(COUNTIF(Sheet2!$B$2:$K$11, "&gt;="&amp;($B14-J$2))/100)</f>
        <v>0.21</v>
      </c>
      <c r="K14" s="5">
        <f>(COUNTIF(Sheet2!$B$2:$K$11, "&gt;="&amp;($B14-K$2))/100)</f>
        <v>0.28000000000000003</v>
      </c>
      <c r="L14" s="5">
        <f>(COUNTIF(Sheet2!$B$2:$K$11, "&gt;="&amp;($B14-L$2))/100)</f>
        <v>0.36</v>
      </c>
      <c r="M14" s="5">
        <f>(COUNTIF(Sheet2!$B$2:$K$11, "&gt;="&amp;($B14-M$2))/100)</f>
        <v>0.45</v>
      </c>
      <c r="N14" s="5">
        <f>(COUNTIF(Sheet2!$B$2:$K$11, "&gt;="&amp;($B14-N$2))/100)</f>
        <v>0.55000000000000004</v>
      </c>
      <c r="O14" s="5">
        <f>(COUNTIF(Sheet2!$B$2:$K$11, "&gt;="&amp;($B14-O$2))/100)</f>
        <v>0.64</v>
      </c>
      <c r="P14" s="5">
        <f>(COUNTIF(Sheet2!$B$2:$K$11, "&gt;="&amp;($B14-P$2))/100)</f>
        <v>0.72</v>
      </c>
      <c r="Q14" s="5">
        <f>(COUNTIF(Sheet2!$B$2:$K$11, "&gt;="&amp;($B14-Q$2))/100)</f>
        <v>0.79</v>
      </c>
      <c r="R14" s="5">
        <f>(COUNTIF(Sheet2!$B$2:$K$11, "&gt;="&amp;($B14-R$2))/100)</f>
        <v>0.85</v>
      </c>
      <c r="S14" s="5">
        <f>(COUNTIF(Sheet2!$B$2:$K$11, "&gt;="&amp;($B14-S$2))/100)</f>
        <v>0.9</v>
      </c>
      <c r="T14" s="5">
        <f>(COUNTIF(Sheet2!$B$2:$K$11, "&gt;="&amp;($B14-T$2))/100)</f>
        <v>0.94</v>
      </c>
      <c r="U14" s="5">
        <f>(COUNTIF(Sheet2!$B$2:$K$11, "&gt;="&amp;($B14-U$2))/100)</f>
        <v>0.97</v>
      </c>
      <c r="V14" s="5">
        <f>(COUNTIF(Sheet2!$B$2:$K$11, "&gt;="&amp;($B14-V$2))/100)</f>
        <v>0.99</v>
      </c>
      <c r="W14" s="5">
        <f>(COUNTIF(Sheet2!$B$2:$K$11, "&gt;="&amp;($B14-W$2))/100)</f>
        <v>1</v>
      </c>
    </row>
    <row r="15" spans="2:23" x14ac:dyDescent="0.2">
      <c r="B15" s="4">
        <v>18</v>
      </c>
      <c r="C15" s="5">
        <f>(COUNTIF(Sheet2!$B$2:$K$11, "&gt;="&amp;($B15-C$2))/100)</f>
        <v>0</v>
      </c>
      <c r="D15" s="5">
        <f>(COUNTIF(Sheet2!$B$2:$K$11, "&gt;="&amp;($B15-D$2))/100)</f>
        <v>0</v>
      </c>
      <c r="E15" s="5">
        <f>(COUNTIF(Sheet2!$B$2:$K$11, "&gt;="&amp;($B15-E$2))/100)</f>
        <v>0</v>
      </c>
      <c r="F15" s="5">
        <f>(COUNTIF(Sheet2!$B$2:$K$11, "&gt;="&amp;($B15-F$2))/100)</f>
        <v>0.01</v>
      </c>
      <c r="G15" s="5">
        <f>(COUNTIF(Sheet2!$B$2:$K$11, "&gt;="&amp;($B15-G$2))/100)</f>
        <v>0.03</v>
      </c>
      <c r="H15" s="5">
        <f>(COUNTIF(Sheet2!$B$2:$K$11, "&gt;="&amp;($B15-H$2))/100)</f>
        <v>0.06</v>
      </c>
      <c r="I15" s="5">
        <f>(COUNTIF(Sheet2!$B$2:$K$11, "&gt;="&amp;($B15-I$2))/100)</f>
        <v>0.1</v>
      </c>
      <c r="J15" s="5">
        <f>(COUNTIF(Sheet2!$B$2:$K$11, "&gt;="&amp;($B15-J$2))/100)</f>
        <v>0.15</v>
      </c>
      <c r="K15" s="5">
        <f>(COUNTIF(Sheet2!$B$2:$K$11, "&gt;="&amp;($B15-K$2))/100)</f>
        <v>0.21</v>
      </c>
      <c r="L15" s="5">
        <f>(COUNTIF(Sheet2!$B$2:$K$11, "&gt;="&amp;($B15-L$2))/100)</f>
        <v>0.28000000000000003</v>
      </c>
      <c r="M15" s="5">
        <f>(COUNTIF(Sheet2!$B$2:$K$11, "&gt;="&amp;($B15-M$2))/100)</f>
        <v>0.36</v>
      </c>
      <c r="N15" s="5">
        <f>(COUNTIF(Sheet2!$B$2:$K$11, "&gt;="&amp;($B15-N$2))/100)</f>
        <v>0.45</v>
      </c>
      <c r="O15" s="5">
        <f>(COUNTIF(Sheet2!$B$2:$K$11, "&gt;="&amp;($B15-O$2))/100)</f>
        <v>0.55000000000000004</v>
      </c>
      <c r="P15" s="5">
        <f>(COUNTIF(Sheet2!$B$2:$K$11, "&gt;="&amp;($B15-P$2))/100)</f>
        <v>0.64</v>
      </c>
      <c r="Q15" s="5">
        <f>(COUNTIF(Sheet2!$B$2:$K$11, "&gt;="&amp;($B15-Q$2))/100)</f>
        <v>0.72</v>
      </c>
      <c r="R15" s="5">
        <f>(COUNTIF(Sheet2!$B$2:$K$11, "&gt;="&amp;($B15-R$2))/100)</f>
        <v>0.79</v>
      </c>
      <c r="S15" s="5">
        <f>(COUNTIF(Sheet2!$B$2:$K$11, "&gt;="&amp;($B15-S$2))/100)</f>
        <v>0.85</v>
      </c>
      <c r="T15" s="5">
        <f>(COUNTIF(Sheet2!$B$2:$K$11, "&gt;="&amp;($B15-T$2))/100)</f>
        <v>0.9</v>
      </c>
      <c r="U15" s="5">
        <f>(COUNTIF(Sheet2!$B$2:$K$11, "&gt;="&amp;($B15-U$2))/100)</f>
        <v>0.94</v>
      </c>
      <c r="V15" s="5">
        <f>(COUNTIF(Sheet2!$B$2:$K$11, "&gt;="&amp;($B15-V$2))/100)</f>
        <v>0.97</v>
      </c>
      <c r="W15" s="5">
        <f>(COUNTIF(Sheet2!$B$2:$K$11, "&gt;="&amp;($B15-W$2))/100)</f>
        <v>0.99</v>
      </c>
    </row>
    <row r="16" spans="2:23" x14ac:dyDescent="0.2">
      <c r="B16" s="4">
        <v>19</v>
      </c>
      <c r="C16" s="5">
        <f>(COUNTIF(Sheet2!$B$2:$K$11, "&gt;="&amp;($B16-C$2))/100)</f>
        <v>0</v>
      </c>
      <c r="D16" s="5">
        <f>(COUNTIF(Sheet2!$B$2:$K$11, "&gt;="&amp;($B16-D$2))/100)</f>
        <v>0</v>
      </c>
      <c r="E16" s="5">
        <f>(COUNTIF(Sheet2!$B$2:$K$11, "&gt;="&amp;($B16-E$2))/100)</f>
        <v>0</v>
      </c>
      <c r="F16" s="5">
        <f>(COUNTIF(Sheet2!$B$2:$K$11, "&gt;="&amp;($B16-F$2))/100)</f>
        <v>0</v>
      </c>
      <c r="G16" s="5">
        <f>(COUNTIF(Sheet2!$B$2:$K$11, "&gt;="&amp;($B16-G$2))/100)</f>
        <v>0.01</v>
      </c>
      <c r="H16" s="5">
        <f>(COUNTIF(Sheet2!$B$2:$K$11, "&gt;="&amp;($B16-H$2))/100)</f>
        <v>0.03</v>
      </c>
      <c r="I16" s="5">
        <f>(COUNTIF(Sheet2!$B$2:$K$11, "&gt;="&amp;($B16-I$2))/100)</f>
        <v>0.06</v>
      </c>
      <c r="J16" s="5">
        <f>(COUNTIF(Sheet2!$B$2:$K$11, "&gt;="&amp;($B16-J$2))/100)</f>
        <v>0.1</v>
      </c>
      <c r="K16" s="5">
        <f>(COUNTIF(Sheet2!$B$2:$K$11, "&gt;="&amp;($B16-K$2))/100)</f>
        <v>0.15</v>
      </c>
      <c r="L16" s="5">
        <f>(COUNTIF(Sheet2!$B$2:$K$11, "&gt;="&amp;($B16-L$2))/100)</f>
        <v>0.21</v>
      </c>
      <c r="M16" s="5">
        <f>(COUNTIF(Sheet2!$B$2:$K$11, "&gt;="&amp;($B16-M$2))/100)</f>
        <v>0.28000000000000003</v>
      </c>
      <c r="N16" s="5">
        <f>(COUNTIF(Sheet2!$B$2:$K$11, "&gt;="&amp;($B16-N$2))/100)</f>
        <v>0.36</v>
      </c>
      <c r="O16" s="5">
        <f>(COUNTIF(Sheet2!$B$2:$K$11, "&gt;="&amp;($B16-O$2))/100)</f>
        <v>0.45</v>
      </c>
      <c r="P16" s="5">
        <f>(COUNTIF(Sheet2!$B$2:$K$11, "&gt;="&amp;($B16-P$2))/100)</f>
        <v>0.55000000000000004</v>
      </c>
      <c r="Q16" s="5">
        <f>(COUNTIF(Sheet2!$B$2:$K$11, "&gt;="&amp;($B16-Q$2))/100)</f>
        <v>0.64</v>
      </c>
      <c r="R16" s="5">
        <f>(COUNTIF(Sheet2!$B$2:$K$11, "&gt;="&amp;($B16-R$2))/100)</f>
        <v>0.72</v>
      </c>
      <c r="S16" s="5">
        <f>(COUNTIF(Sheet2!$B$2:$K$11, "&gt;="&amp;($B16-S$2))/100)</f>
        <v>0.79</v>
      </c>
      <c r="T16" s="5">
        <f>(COUNTIF(Sheet2!$B$2:$K$11, "&gt;="&amp;($B16-T$2))/100)</f>
        <v>0.85</v>
      </c>
      <c r="U16" s="5">
        <f>(COUNTIF(Sheet2!$B$2:$K$11, "&gt;="&amp;($B16-U$2))/100)</f>
        <v>0.9</v>
      </c>
      <c r="V16" s="5">
        <f>(COUNTIF(Sheet2!$B$2:$K$11, "&gt;="&amp;($B16-V$2))/100)</f>
        <v>0.94</v>
      </c>
      <c r="W16" s="5">
        <f>(COUNTIF(Sheet2!$B$2:$K$11, "&gt;="&amp;($B16-W$2))/100)</f>
        <v>0.97</v>
      </c>
    </row>
    <row r="17" spans="2:23" x14ac:dyDescent="0.2">
      <c r="B17" s="4">
        <v>20</v>
      </c>
      <c r="C17" s="5">
        <f>(COUNTIF(Sheet2!$B$2:$K$11, "&gt;="&amp;($B17-C$2))/100)</f>
        <v>0</v>
      </c>
      <c r="D17" s="5">
        <f>(COUNTIF(Sheet2!$B$2:$K$11, "&gt;="&amp;($B17-D$2))/100)</f>
        <v>0</v>
      </c>
      <c r="E17" s="5">
        <f>(COUNTIF(Sheet2!$B$2:$K$11, "&gt;="&amp;($B17-E$2))/100)</f>
        <v>0</v>
      </c>
      <c r="F17" s="5">
        <f>(COUNTIF(Sheet2!$B$2:$K$11, "&gt;="&amp;($B17-F$2))/100)</f>
        <v>0</v>
      </c>
      <c r="G17" s="5">
        <f>(COUNTIF(Sheet2!$B$2:$K$11, "&gt;="&amp;($B17-G$2))/100)</f>
        <v>0</v>
      </c>
      <c r="H17" s="5">
        <f>(COUNTIF(Sheet2!$B$2:$K$11, "&gt;="&amp;($B17-H$2))/100)</f>
        <v>0.01</v>
      </c>
      <c r="I17" s="5">
        <f>(COUNTIF(Sheet2!$B$2:$K$11, "&gt;="&amp;($B17-I$2))/100)</f>
        <v>0.03</v>
      </c>
      <c r="J17" s="5">
        <f>(COUNTIF(Sheet2!$B$2:$K$11, "&gt;="&amp;($B17-J$2))/100)</f>
        <v>0.06</v>
      </c>
      <c r="K17" s="5">
        <f>(COUNTIF(Sheet2!$B$2:$K$11, "&gt;="&amp;($B17-K$2))/100)</f>
        <v>0.1</v>
      </c>
      <c r="L17" s="5">
        <f>(COUNTIF(Sheet2!$B$2:$K$11, "&gt;="&amp;($B17-L$2))/100)</f>
        <v>0.15</v>
      </c>
      <c r="M17" s="5">
        <f>(COUNTIF(Sheet2!$B$2:$K$11, "&gt;="&amp;($B17-M$2))/100)</f>
        <v>0.21</v>
      </c>
      <c r="N17" s="5">
        <f>(COUNTIF(Sheet2!$B$2:$K$11, "&gt;="&amp;($B17-N$2))/100)</f>
        <v>0.28000000000000003</v>
      </c>
      <c r="O17" s="5">
        <f>(COUNTIF(Sheet2!$B$2:$K$11, "&gt;="&amp;($B17-O$2))/100)</f>
        <v>0.36</v>
      </c>
      <c r="P17" s="5">
        <f>(COUNTIF(Sheet2!$B$2:$K$11, "&gt;="&amp;($B17-P$2))/100)</f>
        <v>0.45</v>
      </c>
      <c r="Q17" s="5">
        <f>(COUNTIF(Sheet2!$B$2:$K$11, "&gt;="&amp;($B17-Q$2))/100)</f>
        <v>0.55000000000000004</v>
      </c>
      <c r="R17" s="5">
        <f>(COUNTIF(Sheet2!$B$2:$K$11, "&gt;="&amp;($B17-R$2))/100)</f>
        <v>0.64</v>
      </c>
      <c r="S17" s="5">
        <f>(COUNTIF(Sheet2!$B$2:$K$11, "&gt;="&amp;($B17-S$2))/100)</f>
        <v>0.72</v>
      </c>
      <c r="T17" s="5">
        <f>(COUNTIF(Sheet2!$B$2:$K$11, "&gt;="&amp;($B17-T$2))/100)</f>
        <v>0.79</v>
      </c>
      <c r="U17" s="5">
        <f>(COUNTIF(Sheet2!$B$2:$K$11, "&gt;="&amp;($B17-U$2))/100)</f>
        <v>0.85</v>
      </c>
      <c r="V17" s="5">
        <f>(COUNTIF(Sheet2!$B$2:$K$11, "&gt;="&amp;($B17-V$2))/100)</f>
        <v>0.9</v>
      </c>
      <c r="W17" s="5">
        <f>(COUNTIF(Sheet2!$B$2:$K$11, "&gt;="&amp;($B17-W$2))/100)</f>
        <v>0.94</v>
      </c>
    </row>
    <row r="18" spans="2:23" x14ac:dyDescent="0.2">
      <c r="B18" s="4">
        <v>21</v>
      </c>
      <c r="C18" s="5">
        <f>(COUNTIF(Sheet2!$B$2:$K$11, "&gt;="&amp;($B18-C$2))/100)</f>
        <v>0</v>
      </c>
      <c r="D18" s="5">
        <f>(COUNTIF(Sheet2!$B$2:$K$11, "&gt;="&amp;($B18-D$2))/100)</f>
        <v>0</v>
      </c>
      <c r="E18" s="5">
        <f>(COUNTIF(Sheet2!$B$2:$K$11, "&gt;="&amp;($B18-E$2))/100)</f>
        <v>0</v>
      </c>
      <c r="F18" s="5">
        <f>(COUNTIF(Sheet2!$B$2:$K$11, "&gt;="&amp;($B18-F$2))/100)</f>
        <v>0</v>
      </c>
      <c r="G18" s="5">
        <f>(COUNTIF(Sheet2!$B$2:$K$11, "&gt;="&amp;($B18-G$2))/100)</f>
        <v>0</v>
      </c>
      <c r="H18" s="5">
        <f>(COUNTIF(Sheet2!$B$2:$K$11, "&gt;="&amp;($B18-H$2))/100)</f>
        <v>0</v>
      </c>
      <c r="I18" s="5">
        <f>(COUNTIF(Sheet2!$B$2:$K$11, "&gt;="&amp;($B18-I$2))/100)</f>
        <v>0.01</v>
      </c>
      <c r="J18" s="5">
        <f>(COUNTIF(Sheet2!$B$2:$K$11, "&gt;="&amp;($B18-J$2))/100)</f>
        <v>0.03</v>
      </c>
      <c r="K18" s="5">
        <f>(COUNTIF(Sheet2!$B$2:$K$11, "&gt;="&amp;($B18-K$2))/100)</f>
        <v>0.06</v>
      </c>
      <c r="L18" s="5">
        <f>(COUNTIF(Sheet2!$B$2:$K$11, "&gt;="&amp;($B18-L$2))/100)</f>
        <v>0.1</v>
      </c>
      <c r="M18" s="5">
        <f>(COUNTIF(Sheet2!$B$2:$K$11, "&gt;="&amp;($B18-M$2))/100)</f>
        <v>0.15</v>
      </c>
      <c r="N18" s="5">
        <f>(COUNTIF(Sheet2!$B$2:$K$11, "&gt;="&amp;($B18-N$2))/100)</f>
        <v>0.21</v>
      </c>
      <c r="O18" s="5">
        <f>(COUNTIF(Sheet2!$B$2:$K$11, "&gt;="&amp;($B18-O$2))/100)</f>
        <v>0.28000000000000003</v>
      </c>
      <c r="P18" s="5">
        <f>(COUNTIF(Sheet2!$B$2:$K$11, "&gt;="&amp;($B18-P$2))/100)</f>
        <v>0.36</v>
      </c>
      <c r="Q18" s="5">
        <f>(COUNTIF(Sheet2!$B$2:$K$11, "&gt;="&amp;($B18-Q$2))/100)</f>
        <v>0.45</v>
      </c>
      <c r="R18" s="5">
        <f>(COUNTIF(Sheet2!$B$2:$K$11, "&gt;="&amp;($B18-R$2))/100)</f>
        <v>0.55000000000000004</v>
      </c>
      <c r="S18" s="5">
        <f>(COUNTIF(Sheet2!$B$2:$K$11, "&gt;="&amp;($B18-S$2))/100)</f>
        <v>0.64</v>
      </c>
      <c r="T18" s="5">
        <f>(COUNTIF(Sheet2!$B$2:$K$11, "&gt;="&amp;($B18-T$2))/100)</f>
        <v>0.72</v>
      </c>
      <c r="U18" s="5">
        <f>(COUNTIF(Sheet2!$B$2:$K$11, "&gt;="&amp;($B18-U$2))/100)</f>
        <v>0.79</v>
      </c>
      <c r="V18" s="5">
        <f>(COUNTIF(Sheet2!$B$2:$K$11, "&gt;="&amp;($B18-V$2))/100)</f>
        <v>0.85</v>
      </c>
      <c r="W18" s="5">
        <f>(COUNTIF(Sheet2!$B$2:$K$11, "&gt;="&amp;($B18-W$2))/100)</f>
        <v>0.9</v>
      </c>
    </row>
    <row r="19" spans="2:23" x14ac:dyDescent="0.2">
      <c r="B19" s="4">
        <v>22</v>
      </c>
      <c r="C19" s="5">
        <f>(COUNTIF(Sheet2!$B$2:$K$11, "&gt;="&amp;($B19-C$2))/100)</f>
        <v>0</v>
      </c>
      <c r="D19" s="5">
        <f>(COUNTIF(Sheet2!$B$2:$K$11, "&gt;="&amp;($B19-D$2))/100)</f>
        <v>0</v>
      </c>
      <c r="E19" s="5">
        <f>(COUNTIF(Sheet2!$B$2:$K$11, "&gt;="&amp;($B19-E$2))/100)</f>
        <v>0</v>
      </c>
      <c r="F19" s="5">
        <f>(COUNTIF(Sheet2!$B$2:$K$11, "&gt;="&amp;($B19-F$2))/100)</f>
        <v>0</v>
      </c>
      <c r="G19" s="5">
        <f>(COUNTIF(Sheet2!$B$2:$K$11, "&gt;="&amp;($B19-G$2))/100)</f>
        <v>0</v>
      </c>
      <c r="H19" s="5">
        <f>(COUNTIF(Sheet2!$B$2:$K$11, "&gt;="&amp;($B19-H$2))/100)</f>
        <v>0</v>
      </c>
      <c r="I19" s="5">
        <f>(COUNTIF(Sheet2!$B$2:$K$11, "&gt;="&amp;($B19-I$2))/100)</f>
        <v>0</v>
      </c>
      <c r="J19" s="5">
        <f>(COUNTIF(Sheet2!$B$2:$K$11, "&gt;="&amp;($B19-J$2))/100)</f>
        <v>0.01</v>
      </c>
      <c r="K19" s="5">
        <f>(COUNTIF(Sheet2!$B$2:$K$11, "&gt;="&amp;($B19-K$2))/100)</f>
        <v>0.03</v>
      </c>
      <c r="L19" s="5">
        <f>(COUNTIF(Sheet2!$B$2:$K$11, "&gt;="&amp;($B19-L$2))/100)</f>
        <v>0.06</v>
      </c>
      <c r="M19" s="5">
        <f>(COUNTIF(Sheet2!$B$2:$K$11, "&gt;="&amp;($B19-M$2))/100)</f>
        <v>0.1</v>
      </c>
      <c r="N19" s="5">
        <f>(COUNTIF(Sheet2!$B$2:$K$11, "&gt;="&amp;($B19-N$2))/100)</f>
        <v>0.15</v>
      </c>
      <c r="O19" s="5">
        <f>(COUNTIF(Sheet2!$B$2:$K$11, "&gt;="&amp;($B19-O$2))/100)</f>
        <v>0.21</v>
      </c>
      <c r="P19" s="5">
        <f>(COUNTIF(Sheet2!$B$2:$K$11, "&gt;="&amp;($B19-P$2))/100)</f>
        <v>0.28000000000000003</v>
      </c>
      <c r="Q19" s="5">
        <f>(COUNTIF(Sheet2!$B$2:$K$11, "&gt;="&amp;($B19-Q$2))/100)</f>
        <v>0.36</v>
      </c>
      <c r="R19" s="5">
        <f>(COUNTIF(Sheet2!$B$2:$K$11, "&gt;="&amp;($B19-R$2))/100)</f>
        <v>0.45</v>
      </c>
      <c r="S19" s="5">
        <f>(COUNTIF(Sheet2!$B$2:$K$11, "&gt;="&amp;($B19-S$2))/100)</f>
        <v>0.55000000000000004</v>
      </c>
      <c r="T19" s="5">
        <f>(COUNTIF(Sheet2!$B$2:$K$11, "&gt;="&amp;($B19-T$2))/100)</f>
        <v>0.64</v>
      </c>
      <c r="U19" s="5">
        <f>(COUNTIF(Sheet2!$B$2:$K$11, "&gt;="&amp;($B19-U$2))/100)</f>
        <v>0.72</v>
      </c>
      <c r="V19" s="5">
        <f>(COUNTIF(Sheet2!$B$2:$K$11, "&gt;="&amp;($B19-V$2))/100)</f>
        <v>0.79</v>
      </c>
      <c r="W19" s="5">
        <f>(COUNTIF(Sheet2!$B$2:$K$11, "&gt;="&amp;($B19-W$2))/100)</f>
        <v>0.85</v>
      </c>
    </row>
    <row r="20" spans="2:23" x14ac:dyDescent="0.2">
      <c r="B20" s="4">
        <v>23</v>
      </c>
      <c r="C20" s="5">
        <f>(COUNTIF(Sheet2!$B$2:$K$11, "&gt;="&amp;($B20-C$2))/100)</f>
        <v>0</v>
      </c>
      <c r="D20" s="5">
        <f>(COUNTIF(Sheet2!$B$2:$K$11, "&gt;="&amp;($B20-D$2))/100)</f>
        <v>0</v>
      </c>
      <c r="E20" s="5">
        <f>(COUNTIF(Sheet2!$B$2:$K$11, "&gt;="&amp;($B20-E$2))/100)</f>
        <v>0</v>
      </c>
      <c r="F20" s="5">
        <f>(COUNTIF(Sheet2!$B$2:$K$11, "&gt;="&amp;($B20-F$2))/100)</f>
        <v>0</v>
      </c>
      <c r="G20" s="5">
        <f>(COUNTIF(Sheet2!$B$2:$K$11, "&gt;="&amp;($B20-G$2))/100)</f>
        <v>0</v>
      </c>
      <c r="H20" s="5">
        <f>(COUNTIF(Sheet2!$B$2:$K$11, "&gt;="&amp;($B20-H$2))/100)</f>
        <v>0</v>
      </c>
      <c r="I20" s="5">
        <f>(COUNTIF(Sheet2!$B$2:$K$11, "&gt;="&amp;($B20-I$2))/100)</f>
        <v>0</v>
      </c>
      <c r="J20" s="5">
        <f>(COUNTIF(Sheet2!$B$2:$K$11, "&gt;="&amp;($B20-J$2))/100)</f>
        <v>0</v>
      </c>
      <c r="K20" s="5">
        <f>(COUNTIF(Sheet2!$B$2:$K$11, "&gt;="&amp;($B20-K$2))/100)</f>
        <v>0.01</v>
      </c>
      <c r="L20" s="5">
        <f>(COUNTIF(Sheet2!$B$2:$K$11, "&gt;="&amp;($B20-L$2))/100)</f>
        <v>0.03</v>
      </c>
      <c r="M20" s="5">
        <f>(COUNTIF(Sheet2!$B$2:$K$11, "&gt;="&amp;($B20-M$2))/100)</f>
        <v>0.06</v>
      </c>
      <c r="N20" s="5">
        <f>(COUNTIF(Sheet2!$B$2:$K$11, "&gt;="&amp;($B20-N$2))/100)</f>
        <v>0.1</v>
      </c>
      <c r="O20" s="5">
        <f>(COUNTIF(Sheet2!$B$2:$K$11, "&gt;="&amp;($B20-O$2))/100)</f>
        <v>0.15</v>
      </c>
      <c r="P20" s="5">
        <f>(COUNTIF(Sheet2!$B$2:$K$11, "&gt;="&amp;($B20-P$2))/100)</f>
        <v>0.21</v>
      </c>
      <c r="Q20" s="5">
        <f>(COUNTIF(Sheet2!$B$2:$K$11, "&gt;="&amp;($B20-Q$2))/100)</f>
        <v>0.28000000000000003</v>
      </c>
      <c r="R20" s="5">
        <f>(COUNTIF(Sheet2!$B$2:$K$11, "&gt;="&amp;($B20-R$2))/100)</f>
        <v>0.36</v>
      </c>
      <c r="S20" s="5">
        <f>(COUNTIF(Sheet2!$B$2:$K$11, "&gt;="&amp;($B20-S$2))/100)</f>
        <v>0.45</v>
      </c>
      <c r="T20" s="5">
        <f>(COUNTIF(Sheet2!$B$2:$K$11, "&gt;="&amp;($B20-T$2))/100)</f>
        <v>0.55000000000000004</v>
      </c>
      <c r="U20" s="5">
        <f>(COUNTIF(Sheet2!$B$2:$K$11, "&gt;="&amp;($B20-U$2))/100)</f>
        <v>0.64</v>
      </c>
      <c r="V20" s="5">
        <f>(COUNTIF(Sheet2!$B$2:$K$11, "&gt;="&amp;($B20-V$2))/100)</f>
        <v>0.72</v>
      </c>
      <c r="W20" s="5">
        <f>(COUNTIF(Sheet2!$B$2:$K$11, "&gt;="&amp;($B20-W$2))/100)</f>
        <v>0.79</v>
      </c>
    </row>
    <row r="21" spans="2:23" x14ac:dyDescent="0.2">
      <c r="B21" s="4">
        <v>24</v>
      </c>
      <c r="C21" s="5">
        <f>(COUNTIF(Sheet2!$B$2:$K$11, "&gt;="&amp;($B21-C$2))/100)</f>
        <v>0</v>
      </c>
      <c r="D21" s="5">
        <f>(COUNTIF(Sheet2!$B$2:$K$11, "&gt;="&amp;($B21-D$2))/100)</f>
        <v>0</v>
      </c>
      <c r="E21" s="5">
        <f>(COUNTIF(Sheet2!$B$2:$K$11, "&gt;="&amp;($B21-E$2))/100)</f>
        <v>0</v>
      </c>
      <c r="F21" s="5">
        <f>(COUNTIF(Sheet2!$B$2:$K$11, "&gt;="&amp;($B21-F$2))/100)</f>
        <v>0</v>
      </c>
      <c r="G21" s="5">
        <f>(COUNTIF(Sheet2!$B$2:$K$11, "&gt;="&amp;($B21-G$2))/100)</f>
        <v>0</v>
      </c>
      <c r="H21" s="5">
        <f>(COUNTIF(Sheet2!$B$2:$K$11, "&gt;="&amp;($B21-H$2))/100)</f>
        <v>0</v>
      </c>
      <c r="I21" s="5">
        <f>(COUNTIF(Sheet2!$B$2:$K$11, "&gt;="&amp;($B21-I$2))/100)</f>
        <v>0</v>
      </c>
      <c r="J21" s="5">
        <f>(COUNTIF(Sheet2!$B$2:$K$11, "&gt;="&amp;($B21-J$2))/100)</f>
        <v>0</v>
      </c>
      <c r="K21" s="5">
        <f>(COUNTIF(Sheet2!$B$2:$K$11, "&gt;="&amp;($B21-K$2))/100)</f>
        <v>0</v>
      </c>
      <c r="L21" s="5">
        <f>(COUNTIF(Sheet2!$B$2:$K$11, "&gt;="&amp;($B21-L$2))/100)</f>
        <v>0.01</v>
      </c>
      <c r="M21" s="5">
        <f>(COUNTIF(Sheet2!$B$2:$K$11, "&gt;="&amp;($B21-M$2))/100)</f>
        <v>0.03</v>
      </c>
      <c r="N21" s="5">
        <f>(COUNTIF(Sheet2!$B$2:$K$11, "&gt;="&amp;($B21-N$2))/100)</f>
        <v>0.06</v>
      </c>
      <c r="O21" s="5">
        <f>(COUNTIF(Sheet2!$B$2:$K$11, "&gt;="&amp;($B21-O$2))/100)</f>
        <v>0.1</v>
      </c>
      <c r="P21" s="5">
        <f>(COUNTIF(Sheet2!$B$2:$K$11, "&gt;="&amp;($B21-P$2))/100)</f>
        <v>0.15</v>
      </c>
      <c r="Q21" s="5">
        <f>(COUNTIF(Sheet2!$B$2:$K$11, "&gt;="&amp;($B21-Q$2))/100)</f>
        <v>0.21</v>
      </c>
      <c r="R21" s="5">
        <f>(COUNTIF(Sheet2!$B$2:$K$11, "&gt;="&amp;($B21-R$2))/100)</f>
        <v>0.28000000000000003</v>
      </c>
      <c r="S21" s="5">
        <f>(COUNTIF(Sheet2!$B$2:$K$11, "&gt;="&amp;($B21-S$2))/100)</f>
        <v>0.36</v>
      </c>
      <c r="T21" s="5">
        <f>(COUNTIF(Sheet2!$B$2:$K$11, "&gt;="&amp;($B21-T$2))/100)</f>
        <v>0.45</v>
      </c>
      <c r="U21" s="5">
        <f>(COUNTIF(Sheet2!$B$2:$K$11, "&gt;="&amp;($B21-U$2))/100)</f>
        <v>0.55000000000000004</v>
      </c>
      <c r="V21" s="5">
        <f>(COUNTIF(Sheet2!$B$2:$K$11, "&gt;="&amp;($B21-V$2))/100)</f>
        <v>0.64</v>
      </c>
      <c r="W21" s="5">
        <f>(COUNTIF(Sheet2!$B$2:$K$11, "&gt;="&amp;($B21-W$2))/100)</f>
        <v>0.72</v>
      </c>
    </row>
    <row r="22" spans="2:23" x14ac:dyDescent="0.2">
      <c r="B22" s="4">
        <v>25</v>
      </c>
      <c r="C22" s="5">
        <f>(COUNTIF(Sheet2!$B$2:$K$11, "&gt;="&amp;($B22-C$2))/100)</f>
        <v>0</v>
      </c>
      <c r="D22" s="5">
        <f>(COUNTIF(Sheet2!$B$2:$K$11, "&gt;="&amp;($B22-D$2))/100)</f>
        <v>0</v>
      </c>
      <c r="E22" s="5">
        <f>(COUNTIF(Sheet2!$B$2:$K$11, "&gt;="&amp;($B22-E$2))/100)</f>
        <v>0</v>
      </c>
      <c r="F22" s="5">
        <f>(COUNTIF(Sheet2!$B$2:$K$11, "&gt;="&amp;($B22-F$2))/100)</f>
        <v>0</v>
      </c>
      <c r="G22" s="5">
        <f>(COUNTIF(Sheet2!$B$2:$K$11, "&gt;="&amp;($B22-G$2))/100)</f>
        <v>0</v>
      </c>
      <c r="H22" s="5">
        <f>(COUNTIF(Sheet2!$B$2:$K$11, "&gt;="&amp;($B22-H$2))/100)</f>
        <v>0</v>
      </c>
      <c r="I22" s="5">
        <f>(COUNTIF(Sheet2!$B$2:$K$11, "&gt;="&amp;($B22-I$2))/100)</f>
        <v>0</v>
      </c>
      <c r="J22" s="5">
        <f>(COUNTIF(Sheet2!$B$2:$K$11, "&gt;="&amp;($B22-J$2))/100)</f>
        <v>0</v>
      </c>
      <c r="K22" s="5">
        <f>(COUNTIF(Sheet2!$B$2:$K$11, "&gt;="&amp;($B22-K$2))/100)</f>
        <v>0</v>
      </c>
      <c r="L22" s="5">
        <f>(COUNTIF(Sheet2!$B$2:$K$11, "&gt;="&amp;($B22-L$2))/100)</f>
        <v>0</v>
      </c>
      <c r="M22" s="5">
        <f>(COUNTIF(Sheet2!$B$2:$K$11, "&gt;="&amp;($B22-M$2))/100)</f>
        <v>0.01</v>
      </c>
      <c r="N22" s="5">
        <f>(COUNTIF(Sheet2!$B$2:$K$11, "&gt;="&amp;($B22-N$2))/100)</f>
        <v>0.03</v>
      </c>
      <c r="O22" s="5">
        <f>(COUNTIF(Sheet2!$B$2:$K$11, "&gt;="&amp;($B22-O$2))/100)</f>
        <v>0.06</v>
      </c>
      <c r="P22" s="5">
        <f>(COUNTIF(Sheet2!$B$2:$K$11, "&gt;="&amp;($B22-P$2))/100)</f>
        <v>0.1</v>
      </c>
      <c r="Q22" s="5">
        <f>(COUNTIF(Sheet2!$B$2:$K$11, "&gt;="&amp;($B22-Q$2))/100)</f>
        <v>0.15</v>
      </c>
      <c r="R22" s="5">
        <f>(COUNTIF(Sheet2!$B$2:$K$11, "&gt;="&amp;($B22-R$2))/100)</f>
        <v>0.21</v>
      </c>
      <c r="S22" s="5">
        <f>(COUNTIF(Sheet2!$B$2:$K$11, "&gt;="&amp;($B22-S$2))/100)</f>
        <v>0.28000000000000003</v>
      </c>
      <c r="T22" s="5">
        <f>(COUNTIF(Sheet2!$B$2:$K$11, "&gt;="&amp;($B22-T$2))/100)</f>
        <v>0.36</v>
      </c>
      <c r="U22" s="5">
        <f>(COUNTIF(Sheet2!$B$2:$K$11, "&gt;="&amp;($B22-U$2))/100)</f>
        <v>0.45</v>
      </c>
      <c r="V22" s="5">
        <f>(COUNTIF(Sheet2!$B$2:$K$11, "&gt;="&amp;($B22-V$2))/100)</f>
        <v>0.55000000000000004</v>
      </c>
      <c r="W22" s="5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130" zoomScaleNormal="130" workbookViewId="0">
      <selection activeCell="P20" sqref="P20"/>
    </sheetView>
  </sheetViews>
  <sheetFormatPr defaultRowHeight="12.75" x14ac:dyDescent="0.2"/>
  <cols>
    <col min="1" max="1" width="4.7109375" style="4" customWidth="1"/>
    <col min="2" max="2" width="4.140625" style="4" customWidth="1"/>
    <col min="3" max="11" width="5.140625" customWidth="1"/>
    <col min="12" max="23" width="6.140625" customWidth="1"/>
    <col min="24" max="1025" width="4.5703125" customWidth="1"/>
  </cols>
  <sheetData>
    <row r="1" spans="2:23" s="4" customFormat="1" x14ac:dyDescent="0.2"/>
    <row r="2" spans="2:23" s="4" customFormat="1" x14ac:dyDescent="0.2"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</row>
    <row r="3" spans="2:23" s="4" customFormat="1" x14ac:dyDescent="0.2">
      <c r="B3" s="4">
        <v>55</v>
      </c>
      <c r="C3" s="5">
        <f t="shared" ref="C3:L12" si="0">IF(AND(100&gt;(C$2+$B3), 0&lt;(C$2+$B3)), C$2+$B3, IF(0&lt;(C$2+$B3),100,0))/100</f>
        <v>0.55000000000000004</v>
      </c>
      <c r="D3" s="5">
        <f t="shared" si="0"/>
        <v>0.6</v>
      </c>
      <c r="E3" s="5">
        <f t="shared" si="0"/>
        <v>0.65</v>
      </c>
      <c r="F3" s="5">
        <f t="shared" si="0"/>
        <v>0.7</v>
      </c>
      <c r="G3" s="5">
        <f t="shared" si="0"/>
        <v>0.75</v>
      </c>
      <c r="H3" s="5">
        <f t="shared" si="0"/>
        <v>0.8</v>
      </c>
      <c r="I3" s="5">
        <f t="shared" si="0"/>
        <v>0.85</v>
      </c>
      <c r="J3" s="5">
        <f t="shared" si="0"/>
        <v>0.9</v>
      </c>
      <c r="K3" s="5">
        <f t="shared" si="0"/>
        <v>0.95</v>
      </c>
      <c r="L3" s="5">
        <f t="shared" si="0"/>
        <v>1</v>
      </c>
      <c r="M3" s="5">
        <f t="shared" ref="M3:W12" si="1">IF(AND(100&gt;(M$2+$B3), 0&lt;(M$2+$B3)), M$2+$B3, IF(0&lt;(M$2+$B3),100,0))/100</f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</row>
    <row r="4" spans="2:23" s="4" customFormat="1" x14ac:dyDescent="0.2">
      <c r="B4" s="4">
        <v>50</v>
      </c>
      <c r="C4" s="5">
        <f t="shared" si="0"/>
        <v>0.5</v>
      </c>
      <c r="D4" s="5">
        <f t="shared" si="0"/>
        <v>0.55000000000000004</v>
      </c>
      <c r="E4" s="5">
        <f t="shared" si="0"/>
        <v>0.6</v>
      </c>
      <c r="F4" s="5">
        <f t="shared" si="0"/>
        <v>0.65</v>
      </c>
      <c r="G4" s="5">
        <f t="shared" si="0"/>
        <v>0.7</v>
      </c>
      <c r="H4" s="5">
        <f t="shared" si="0"/>
        <v>0.75</v>
      </c>
      <c r="I4" s="5">
        <f t="shared" si="0"/>
        <v>0.8</v>
      </c>
      <c r="J4" s="5">
        <f t="shared" si="0"/>
        <v>0.85</v>
      </c>
      <c r="K4" s="5">
        <f t="shared" si="0"/>
        <v>0.9</v>
      </c>
      <c r="L4" s="5">
        <f t="shared" si="0"/>
        <v>0.95</v>
      </c>
      <c r="M4" s="5">
        <f t="shared" si="1"/>
        <v>1</v>
      </c>
      <c r="N4" s="5">
        <f t="shared" si="1"/>
        <v>1</v>
      </c>
      <c r="O4" s="5">
        <f t="shared" si="1"/>
        <v>1</v>
      </c>
      <c r="P4" s="5">
        <f t="shared" si="1"/>
        <v>1</v>
      </c>
      <c r="Q4" s="5">
        <f t="shared" si="1"/>
        <v>1</v>
      </c>
      <c r="R4" s="5">
        <f t="shared" si="1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</row>
    <row r="5" spans="2:23" s="4" customFormat="1" x14ac:dyDescent="0.2">
      <c r="B5" s="4">
        <v>45</v>
      </c>
      <c r="C5" s="5">
        <f t="shared" si="0"/>
        <v>0.45</v>
      </c>
      <c r="D5" s="5">
        <f t="shared" si="0"/>
        <v>0.5</v>
      </c>
      <c r="E5" s="5">
        <f t="shared" si="0"/>
        <v>0.55000000000000004</v>
      </c>
      <c r="F5" s="5">
        <f t="shared" si="0"/>
        <v>0.6</v>
      </c>
      <c r="G5" s="5">
        <f t="shared" si="0"/>
        <v>0.65</v>
      </c>
      <c r="H5" s="5">
        <f t="shared" si="0"/>
        <v>0.7</v>
      </c>
      <c r="I5" s="5">
        <f t="shared" si="0"/>
        <v>0.75</v>
      </c>
      <c r="J5" s="5">
        <f t="shared" si="0"/>
        <v>0.8</v>
      </c>
      <c r="K5" s="5">
        <f t="shared" si="0"/>
        <v>0.85</v>
      </c>
      <c r="L5" s="5">
        <f t="shared" si="0"/>
        <v>0.9</v>
      </c>
      <c r="M5" s="5">
        <f t="shared" si="1"/>
        <v>0.95</v>
      </c>
      <c r="N5" s="5">
        <f t="shared" si="1"/>
        <v>1</v>
      </c>
      <c r="O5" s="5">
        <f t="shared" si="1"/>
        <v>1</v>
      </c>
      <c r="P5" s="5">
        <f t="shared" si="1"/>
        <v>1</v>
      </c>
      <c r="Q5" s="5">
        <f t="shared" si="1"/>
        <v>1</v>
      </c>
      <c r="R5" s="5">
        <f t="shared" si="1"/>
        <v>1</v>
      </c>
      <c r="S5" s="5">
        <f t="shared" si="1"/>
        <v>1</v>
      </c>
      <c r="T5" s="5">
        <f t="shared" si="1"/>
        <v>1</v>
      </c>
      <c r="U5" s="5">
        <f t="shared" si="1"/>
        <v>1</v>
      </c>
      <c r="V5" s="5">
        <f t="shared" si="1"/>
        <v>1</v>
      </c>
      <c r="W5" s="5">
        <f t="shared" si="1"/>
        <v>1</v>
      </c>
    </row>
    <row r="6" spans="2:23" s="4" customFormat="1" x14ac:dyDescent="0.2">
      <c r="B6" s="4">
        <v>40</v>
      </c>
      <c r="C6" s="5">
        <f t="shared" si="0"/>
        <v>0.4</v>
      </c>
      <c r="D6" s="5">
        <f t="shared" si="0"/>
        <v>0.45</v>
      </c>
      <c r="E6" s="5">
        <f t="shared" si="0"/>
        <v>0.5</v>
      </c>
      <c r="F6" s="5">
        <f t="shared" si="0"/>
        <v>0.55000000000000004</v>
      </c>
      <c r="G6" s="5">
        <f t="shared" si="0"/>
        <v>0.6</v>
      </c>
      <c r="H6" s="5">
        <f t="shared" si="0"/>
        <v>0.65</v>
      </c>
      <c r="I6" s="5">
        <f t="shared" si="0"/>
        <v>0.7</v>
      </c>
      <c r="J6" s="5">
        <f t="shared" si="0"/>
        <v>0.75</v>
      </c>
      <c r="K6" s="5">
        <f t="shared" si="0"/>
        <v>0.8</v>
      </c>
      <c r="L6" s="5">
        <f t="shared" si="0"/>
        <v>0.85</v>
      </c>
      <c r="M6" s="5">
        <f t="shared" si="1"/>
        <v>0.9</v>
      </c>
      <c r="N6" s="5">
        <f t="shared" si="1"/>
        <v>0.95</v>
      </c>
      <c r="O6" s="5">
        <f t="shared" si="1"/>
        <v>1</v>
      </c>
      <c r="P6" s="5">
        <f t="shared" si="1"/>
        <v>1</v>
      </c>
      <c r="Q6" s="5">
        <f t="shared" si="1"/>
        <v>1</v>
      </c>
      <c r="R6" s="5">
        <f t="shared" si="1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</row>
    <row r="7" spans="2:23" s="4" customFormat="1" x14ac:dyDescent="0.2">
      <c r="B7" s="4">
        <v>35</v>
      </c>
      <c r="C7" s="5">
        <f t="shared" si="0"/>
        <v>0.35</v>
      </c>
      <c r="D7" s="5">
        <f t="shared" si="0"/>
        <v>0.4</v>
      </c>
      <c r="E7" s="5">
        <f t="shared" si="0"/>
        <v>0.45</v>
      </c>
      <c r="F7" s="5">
        <f t="shared" si="0"/>
        <v>0.5</v>
      </c>
      <c r="G7" s="5">
        <f t="shared" si="0"/>
        <v>0.55000000000000004</v>
      </c>
      <c r="H7" s="5">
        <f t="shared" si="0"/>
        <v>0.6</v>
      </c>
      <c r="I7" s="5">
        <f t="shared" si="0"/>
        <v>0.65</v>
      </c>
      <c r="J7" s="5">
        <f t="shared" si="0"/>
        <v>0.7</v>
      </c>
      <c r="K7" s="5">
        <f t="shared" si="0"/>
        <v>0.75</v>
      </c>
      <c r="L7" s="5">
        <f t="shared" si="0"/>
        <v>0.8</v>
      </c>
      <c r="M7" s="5">
        <f t="shared" si="1"/>
        <v>0.85</v>
      </c>
      <c r="N7" s="5">
        <f t="shared" si="1"/>
        <v>0.9</v>
      </c>
      <c r="O7" s="5">
        <f t="shared" si="1"/>
        <v>0.95</v>
      </c>
      <c r="P7" s="5">
        <f t="shared" si="1"/>
        <v>1</v>
      </c>
      <c r="Q7" s="5">
        <f t="shared" si="1"/>
        <v>1</v>
      </c>
      <c r="R7" s="5">
        <f t="shared" si="1"/>
        <v>1</v>
      </c>
      <c r="S7" s="5">
        <f t="shared" si="1"/>
        <v>1</v>
      </c>
      <c r="T7" s="5">
        <f t="shared" si="1"/>
        <v>1</v>
      </c>
      <c r="U7" s="5">
        <f t="shared" si="1"/>
        <v>1</v>
      </c>
      <c r="V7" s="5">
        <f t="shared" si="1"/>
        <v>1</v>
      </c>
      <c r="W7" s="5">
        <f t="shared" si="1"/>
        <v>1</v>
      </c>
    </row>
    <row r="8" spans="2:23" x14ac:dyDescent="0.2">
      <c r="B8" s="4">
        <v>30</v>
      </c>
      <c r="C8" s="5">
        <f t="shared" si="0"/>
        <v>0.3</v>
      </c>
      <c r="D8" s="5">
        <f t="shared" si="0"/>
        <v>0.35</v>
      </c>
      <c r="E8" s="5">
        <f t="shared" si="0"/>
        <v>0.4</v>
      </c>
      <c r="F8" s="5">
        <f t="shared" si="0"/>
        <v>0.45</v>
      </c>
      <c r="G8" s="5">
        <f t="shared" si="0"/>
        <v>0.5</v>
      </c>
      <c r="H8" s="5">
        <f t="shared" si="0"/>
        <v>0.55000000000000004</v>
      </c>
      <c r="I8" s="5">
        <f t="shared" si="0"/>
        <v>0.6</v>
      </c>
      <c r="J8" s="5">
        <f t="shared" si="0"/>
        <v>0.65</v>
      </c>
      <c r="K8" s="5">
        <f t="shared" si="0"/>
        <v>0.7</v>
      </c>
      <c r="L8" s="5">
        <f t="shared" si="0"/>
        <v>0.75</v>
      </c>
      <c r="M8" s="5">
        <f t="shared" si="1"/>
        <v>0.8</v>
      </c>
      <c r="N8" s="5">
        <f t="shared" si="1"/>
        <v>0.85</v>
      </c>
      <c r="O8" s="5">
        <f t="shared" si="1"/>
        <v>0.9</v>
      </c>
      <c r="P8" s="5">
        <f t="shared" si="1"/>
        <v>0.95</v>
      </c>
      <c r="Q8" s="5">
        <f t="shared" si="1"/>
        <v>1</v>
      </c>
      <c r="R8" s="5">
        <f t="shared" si="1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</row>
    <row r="9" spans="2:23" x14ac:dyDescent="0.2">
      <c r="B9" s="4">
        <v>25</v>
      </c>
      <c r="C9" s="5">
        <f t="shared" si="0"/>
        <v>0.25</v>
      </c>
      <c r="D9" s="5">
        <f t="shared" si="0"/>
        <v>0.3</v>
      </c>
      <c r="E9" s="5">
        <f t="shared" si="0"/>
        <v>0.35</v>
      </c>
      <c r="F9" s="5">
        <f t="shared" si="0"/>
        <v>0.4</v>
      </c>
      <c r="G9" s="5">
        <f t="shared" si="0"/>
        <v>0.45</v>
      </c>
      <c r="H9" s="5">
        <f t="shared" si="0"/>
        <v>0.5</v>
      </c>
      <c r="I9" s="5">
        <f t="shared" si="0"/>
        <v>0.55000000000000004</v>
      </c>
      <c r="J9" s="5">
        <f t="shared" si="0"/>
        <v>0.6</v>
      </c>
      <c r="K9" s="5">
        <f t="shared" si="0"/>
        <v>0.65</v>
      </c>
      <c r="L9" s="5">
        <f t="shared" si="0"/>
        <v>0.7</v>
      </c>
      <c r="M9" s="5">
        <f t="shared" si="1"/>
        <v>0.75</v>
      </c>
      <c r="N9" s="5">
        <f t="shared" si="1"/>
        <v>0.8</v>
      </c>
      <c r="O9" s="5">
        <f t="shared" si="1"/>
        <v>0.85</v>
      </c>
      <c r="P9" s="5">
        <f t="shared" si="1"/>
        <v>0.9</v>
      </c>
      <c r="Q9" s="5">
        <f t="shared" si="1"/>
        <v>0.95</v>
      </c>
      <c r="R9" s="5">
        <f t="shared" si="1"/>
        <v>1</v>
      </c>
      <c r="S9" s="5">
        <f t="shared" si="1"/>
        <v>1</v>
      </c>
      <c r="T9" s="5">
        <f t="shared" si="1"/>
        <v>1</v>
      </c>
      <c r="U9" s="5">
        <f t="shared" si="1"/>
        <v>1</v>
      </c>
      <c r="V9" s="5">
        <f t="shared" si="1"/>
        <v>1</v>
      </c>
      <c r="W9" s="5">
        <f t="shared" si="1"/>
        <v>1</v>
      </c>
    </row>
    <row r="10" spans="2:23" x14ac:dyDescent="0.2">
      <c r="B10" s="4">
        <v>20</v>
      </c>
      <c r="C10" s="5">
        <f t="shared" si="0"/>
        <v>0.2</v>
      </c>
      <c r="D10" s="5">
        <f t="shared" si="0"/>
        <v>0.25</v>
      </c>
      <c r="E10" s="5">
        <f t="shared" si="0"/>
        <v>0.3</v>
      </c>
      <c r="F10" s="5">
        <f t="shared" si="0"/>
        <v>0.35</v>
      </c>
      <c r="G10" s="5">
        <f t="shared" si="0"/>
        <v>0.4</v>
      </c>
      <c r="H10" s="5">
        <f t="shared" si="0"/>
        <v>0.45</v>
      </c>
      <c r="I10" s="5">
        <f t="shared" si="0"/>
        <v>0.5</v>
      </c>
      <c r="J10" s="5">
        <f t="shared" si="0"/>
        <v>0.55000000000000004</v>
      </c>
      <c r="K10" s="5">
        <f t="shared" si="0"/>
        <v>0.6</v>
      </c>
      <c r="L10" s="5">
        <f t="shared" si="0"/>
        <v>0.65</v>
      </c>
      <c r="M10" s="5">
        <f t="shared" si="1"/>
        <v>0.7</v>
      </c>
      <c r="N10" s="5">
        <f t="shared" si="1"/>
        <v>0.75</v>
      </c>
      <c r="O10" s="5">
        <f t="shared" si="1"/>
        <v>0.8</v>
      </c>
      <c r="P10" s="5">
        <f t="shared" si="1"/>
        <v>0.85</v>
      </c>
      <c r="Q10" s="5">
        <f t="shared" si="1"/>
        <v>0.9</v>
      </c>
      <c r="R10" s="5">
        <f t="shared" si="1"/>
        <v>0.95</v>
      </c>
      <c r="S10" s="5">
        <f t="shared" si="1"/>
        <v>1</v>
      </c>
      <c r="T10" s="5">
        <f t="shared" si="1"/>
        <v>1</v>
      </c>
      <c r="U10" s="5">
        <f t="shared" si="1"/>
        <v>1</v>
      </c>
      <c r="V10" s="5">
        <f t="shared" si="1"/>
        <v>1</v>
      </c>
      <c r="W10" s="5">
        <f t="shared" si="1"/>
        <v>1</v>
      </c>
    </row>
    <row r="11" spans="2:23" x14ac:dyDescent="0.2">
      <c r="B11" s="4">
        <v>15</v>
      </c>
      <c r="C11" s="5">
        <f t="shared" si="0"/>
        <v>0.15</v>
      </c>
      <c r="D11" s="5">
        <f t="shared" si="0"/>
        <v>0.2</v>
      </c>
      <c r="E11" s="5">
        <f t="shared" si="0"/>
        <v>0.25</v>
      </c>
      <c r="F11" s="5">
        <f t="shared" si="0"/>
        <v>0.3</v>
      </c>
      <c r="G11" s="5">
        <f t="shared" si="0"/>
        <v>0.35</v>
      </c>
      <c r="H11" s="5">
        <f t="shared" si="0"/>
        <v>0.4</v>
      </c>
      <c r="I11" s="5">
        <f t="shared" si="0"/>
        <v>0.45</v>
      </c>
      <c r="J11" s="5">
        <f t="shared" si="0"/>
        <v>0.5</v>
      </c>
      <c r="K11" s="5">
        <f t="shared" si="0"/>
        <v>0.55000000000000004</v>
      </c>
      <c r="L11" s="5">
        <f t="shared" si="0"/>
        <v>0.6</v>
      </c>
      <c r="M11" s="5">
        <f t="shared" si="1"/>
        <v>0.65</v>
      </c>
      <c r="N11" s="5">
        <f t="shared" si="1"/>
        <v>0.7</v>
      </c>
      <c r="O11" s="5">
        <f t="shared" si="1"/>
        <v>0.75</v>
      </c>
      <c r="P11" s="5">
        <f t="shared" si="1"/>
        <v>0.8</v>
      </c>
      <c r="Q11" s="5">
        <f t="shared" si="1"/>
        <v>0.85</v>
      </c>
      <c r="R11" s="5">
        <f t="shared" si="1"/>
        <v>0.9</v>
      </c>
      <c r="S11" s="5">
        <f t="shared" si="1"/>
        <v>0.95</v>
      </c>
      <c r="T11" s="5">
        <f t="shared" si="1"/>
        <v>1</v>
      </c>
      <c r="U11" s="5">
        <f t="shared" si="1"/>
        <v>1</v>
      </c>
      <c r="V11" s="5">
        <f t="shared" si="1"/>
        <v>1</v>
      </c>
      <c r="W11" s="5">
        <f t="shared" si="1"/>
        <v>1</v>
      </c>
    </row>
    <row r="12" spans="2:23" x14ac:dyDescent="0.2">
      <c r="B12" s="4">
        <v>10</v>
      </c>
      <c r="C12" s="5">
        <f t="shared" si="0"/>
        <v>0.1</v>
      </c>
      <c r="D12" s="5">
        <f t="shared" si="0"/>
        <v>0.15</v>
      </c>
      <c r="E12" s="5">
        <f t="shared" si="0"/>
        <v>0.2</v>
      </c>
      <c r="F12" s="5">
        <f t="shared" si="0"/>
        <v>0.25</v>
      </c>
      <c r="G12" s="5">
        <f t="shared" si="0"/>
        <v>0.3</v>
      </c>
      <c r="H12" s="5">
        <f t="shared" si="0"/>
        <v>0.35</v>
      </c>
      <c r="I12" s="5">
        <f t="shared" si="0"/>
        <v>0.4</v>
      </c>
      <c r="J12" s="5">
        <f t="shared" si="0"/>
        <v>0.45</v>
      </c>
      <c r="K12" s="5">
        <f t="shared" si="0"/>
        <v>0.5</v>
      </c>
      <c r="L12" s="5">
        <f t="shared" si="0"/>
        <v>0.55000000000000004</v>
      </c>
      <c r="M12" s="5">
        <f t="shared" si="1"/>
        <v>0.6</v>
      </c>
      <c r="N12" s="5">
        <f t="shared" si="1"/>
        <v>0.65</v>
      </c>
      <c r="O12" s="5">
        <f t="shared" si="1"/>
        <v>0.7</v>
      </c>
      <c r="P12" s="5">
        <f t="shared" si="1"/>
        <v>0.75</v>
      </c>
      <c r="Q12" s="5">
        <f t="shared" si="1"/>
        <v>0.8</v>
      </c>
      <c r="R12" s="5">
        <f t="shared" si="1"/>
        <v>0.85</v>
      </c>
      <c r="S12" s="5">
        <f t="shared" si="1"/>
        <v>0.9</v>
      </c>
      <c r="T12" s="5">
        <f t="shared" si="1"/>
        <v>0.95</v>
      </c>
      <c r="U12" s="5">
        <f t="shared" si="1"/>
        <v>1</v>
      </c>
      <c r="V12" s="5">
        <f t="shared" si="1"/>
        <v>1</v>
      </c>
      <c r="W12" s="5">
        <f t="shared" si="1"/>
        <v>1</v>
      </c>
    </row>
    <row r="13" spans="2:23" x14ac:dyDescent="0.2">
      <c r="B13" s="4">
        <v>5</v>
      </c>
      <c r="C13" s="5">
        <f t="shared" ref="C13:L27" si="2">IF(AND(100&gt;(C$2+$B13), 0&lt;(C$2+$B13)), C$2+$B13, IF(0&lt;(C$2+$B13),100,0))/100</f>
        <v>0.05</v>
      </c>
      <c r="D13" s="5">
        <f t="shared" si="2"/>
        <v>0.1</v>
      </c>
      <c r="E13" s="5">
        <f t="shared" si="2"/>
        <v>0.15</v>
      </c>
      <c r="F13" s="5">
        <f t="shared" si="2"/>
        <v>0.2</v>
      </c>
      <c r="G13" s="5">
        <f t="shared" si="2"/>
        <v>0.25</v>
      </c>
      <c r="H13" s="5">
        <f t="shared" si="2"/>
        <v>0.3</v>
      </c>
      <c r="I13" s="5">
        <f t="shared" si="2"/>
        <v>0.35</v>
      </c>
      <c r="J13" s="5">
        <f t="shared" si="2"/>
        <v>0.4</v>
      </c>
      <c r="K13" s="5">
        <f t="shared" si="2"/>
        <v>0.45</v>
      </c>
      <c r="L13" s="5">
        <f t="shared" si="2"/>
        <v>0.5</v>
      </c>
      <c r="M13" s="5">
        <f t="shared" ref="M13:W27" si="3">IF(AND(100&gt;(M$2+$B13), 0&lt;(M$2+$B13)), M$2+$B13, IF(0&lt;(M$2+$B13),100,0))/100</f>
        <v>0.55000000000000004</v>
      </c>
      <c r="N13" s="5">
        <f t="shared" si="3"/>
        <v>0.6</v>
      </c>
      <c r="O13" s="5">
        <f t="shared" si="3"/>
        <v>0.65</v>
      </c>
      <c r="P13" s="5">
        <f t="shared" si="3"/>
        <v>0.7</v>
      </c>
      <c r="Q13" s="5">
        <f t="shared" si="3"/>
        <v>0.75</v>
      </c>
      <c r="R13" s="5">
        <f t="shared" si="3"/>
        <v>0.8</v>
      </c>
      <c r="S13" s="5">
        <f t="shared" si="3"/>
        <v>0.85</v>
      </c>
      <c r="T13" s="5">
        <f t="shared" si="3"/>
        <v>0.9</v>
      </c>
      <c r="U13" s="5">
        <f t="shared" si="3"/>
        <v>0.95</v>
      </c>
      <c r="V13" s="5">
        <f t="shared" si="3"/>
        <v>1</v>
      </c>
      <c r="W13" s="5">
        <f t="shared" si="3"/>
        <v>1</v>
      </c>
    </row>
    <row r="14" spans="2:23" x14ac:dyDescent="0.2">
      <c r="B14" s="4">
        <v>0</v>
      </c>
      <c r="C14" s="5">
        <f t="shared" si="2"/>
        <v>0</v>
      </c>
      <c r="D14" s="5">
        <f t="shared" si="2"/>
        <v>0.05</v>
      </c>
      <c r="E14" s="5">
        <f t="shared" si="2"/>
        <v>0.1</v>
      </c>
      <c r="F14" s="5">
        <f t="shared" si="2"/>
        <v>0.15</v>
      </c>
      <c r="G14" s="5">
        <f t="shared" si="2"/>
        <v>0.2</v>
      </c>
      <c r="H14" s="5">
        <f t="shared" si="2"/>
        <v>0.25</v>
      </c>
      <c r="I14" s="5">
        <f t="shared" si="2"/>
        <v>0.3</v>
      </c>
      <c r="J14" s="5">
        <f t="shared" si="2"/>
        <v>0.35</v>
      </c>
      <c r="K14" s="5">
        <f t="shared" si="2"/>
        <v>0.4</v>
      </c>
      <c r="L14" s="5">
        <f t="shared" si="2"/>
        <v>0.45</v>
      </c>
      <c r="M14" s="5">
        <f t="shared" si="3"/>
        <v>0.5</v>
      </c>
      <c r="N14" s="6">
        <f t="shared" si="3"/>
        <v>0.55000000000000004</v>
      </c>
      <c r="O14" s="5">
        <f t="shared" si="3"/>
        <v>0.6</v>
      </c>
      <c r="P14" s="5">
        <f t="shared" si="3"/>
        <v>0.65</v>
      </c>
      <c r="Q14" s="5">
        <f t="shared" si="3"/>
        <v>0.7</v>
      </c>
      <c r="R14" s="5">
        <f t="shared" si="3"/>
        <v>0.75</v>
      </c>
      <c r="S14" s="5">
        <f t="shared" si="3"/>
        <v>0.8</v>
      </c>
      <c r="T14" s="5">
        <f t="shared" si="3"/>
        <v>0.85</v>
      </c>
      <c r="U14" s="5">
        <f t="shared" si="3"/>
        <v>0.9</v>
      </c>
      <c r="V14" s="5">
        <f t="shared" si="3"/>
        <v>0.95</v>
      </c>
      <c r="W14" s="5">
        <f t="shared" si="3"/>
        <v>1</v>
      </c>
    </row>
    <row r="15" spans="2:23" x14ac:dyDescent="0.2">
      <c r="B15" s="4">
        <v>-5</v>
      </c>
      <c r="C15" s="5">
        <f t="shared" si="2"/>
        <v>0</v>
      </c>
      <c r="D15" s="5">
        <f t="shared" si="2"/>
        <v>0</v>
      </c>
      <c r="E15" s="5">
        <f t="shared" si="2"/>
        <v>0.05</v>
      </c>
      <c r="F15" s="5">
        <f t="shared" si="2"/>
        <v>0.1</v>
      </c>
      <c r="G15" s="5">
        <f t="shared" si="2"/>
        <v>0.15</v>
      </c>
      <c r="H15" s="5">
        <f t="shared" si="2"/>
        <v>0.2</v>
      </c>
      <c r="I15" s="5">
        <f t="shared" si="2"/>
        <v>0.25</v>
      </c>
      <c r="J15" s="5">
        <f t="shared" si="2"/>
        <v>0.3</v>
      </c>
      <c r="K15" s="5">
        <f t="shared" si="2"/>
        <v>0.35</v>
      </c>
      <c r="L15" s="5">
        <f t="shared" si="2"/>
        <v>0.4</v>
      </c>
      <c r="M15" s="5">
        <f t="shared" si="3"/>
        <v>0.45</v>
      </c>
      <c r="N15" s="5">
        <f t="shared" si="3"/>
        <v>0.5</v>
      </c>
      <c r="O15" s="5">
        <f t="shared" si="3"/>
        <v>0.55000000000000004</v>
      </c>
      <c r="P15" s="5">
        <f t="shared" si="3"/>
        <v>0.6</v>
      </c>
      <c r="Q15" s="5">
        <f t="shared" si="3"/>
        <v>0.65</v>
      </c>
      <c r="R15" s="5">
        <f t="shared" si="3"/>
        <v>0.7</v>
      </c>
      <c r="S15" s="5">
        <f t="shared" si="3"/>
        <v>0.75</v>
      </c>
      <c r="T15" s="5">
        <f t="shared" si="3"/>
        <v>0.8</v>
      </c>
      <c r="U15" s="5">
        <f t="shared" si="3"/>
        <v>0.85</v>
      </c>
      <c r="V15" s="5">
        <f t="shared" si="3"/>
        <v>0.9</v>
      </c>
      <c r="W15" s="5">
        <f t="shared" si="3"/>
        <v>0.95</v>
      </c>
    </row>
    <row r="16" spans="2:23" x14ac:dyDescent="0.2">
      <c r="B16" s="4">
        <v>-10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0.05</v>
      </c>
      <c r="G16" s="5">
        <f t="shared" si="2"/>
        <v>0.1</v>
      </c>
      <c r="H16" s="5">
        <f t="shared" si="2"/>
        <v>0.15</v>
      </c>
      <c r="I16" s="5">
        <f t="shared" si="2"/>
        <v>0.2</v>
      </c>
      <c r="J16" s="5">
        <f t="shared" si="2"/>
        <v>0.25</v>
      </c>
      <c r="K16" s="5">
        <f t="shared" si="2"/>
        <v>0.3</v>
      </c>
      <c r="L16" s="5">
        <f t="shared" si="2"/>
        <v>0.35</v>
      </c>
      <c r="M16" s="5">
        <f t="shared" si="3"/>
        <v>0.4</v>
      </c>
      <c r="N16" s="5">
        <f t="shared" si="3"/>
        <v>0.45</v>
      </c>
      <c r="O16" s="5">
        <f t="shared" si="3"/>
        <v>0.5</v>
      </c>
      <c r="P16" s="5">
        <f t="shared" si="3"/>
        <v>0.55000000000000004</v>
      </c>
      <c r="Q16" s="5">
        <f t="shared" si="3"/>
        <v>0.6</v>
      </c>
      <c r="R16" s="5">
        <f t="shared" si="3"/>
        <v>0.65</v>
      </c>
      <c r="S16" s="5">
        <f t="shared" si="3"/>
        <v>0.7</v>
      </c>
      <c r="T16" s="5">
        <f t="shared" si="3"/>
        <v>0.75</v>
      </c>
      <c r="U16" s="5">
        <f t="shared" si="3"/>
        <v>0.8</v>
      </c>
      <c r="V16" s="5">
        <f t="shared" si="3"/>
        <v>0.85</v>
      </c>
      <c r="W16" s="5">
        <f t="shared" si="3"/>
        <v>0.9</v>
      </c>
    </row>
    <row r="17" spans="2:23" x14ac:dyDescent="0.2">
      <c r="B17" s="4">
        <v>-15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0.05</v>
      </c>
      <c r="H17" s="5">
        <f t="shared" si="2"/>
        <v>0.1</v>
      </c>
      <c r="I17" s="5">
        <f t="shared" si="2"/>
        <v>0.15</v>
      </c>
      <c r="J17" s="5">
        <f t="shared" si="2"/>
        <v>0.2</v>
      </c>
      <c r="K17" s="5">
        <f t="shared" si="2"/>
        <v>0.25</v>
      </c>
      <c r="L17" s="5">
        <f t="shared" si="2"/>
        <v>0.3</v>
      </c>
      <c r="M17" s="5">
        <f t="shared" si="3"/>
        <v>0.35</v>
      </c>
      <c r="N17" s="5">
        <f t="shared" si="3"/>
        <v>0.4</v>
      </c>
      <c r="O17" s="5">
        <f t="shared" si="3"/>
        <v>0.45</v>
      </c>
      <c r="P17" s="5">
        <f t="shared" si="3"/>
        <v>0.5</v>
      </c>
      <c r="Q17" s="5">
        <f t="shared" si="3"/>
        <v>0.55000000000000004</v>
      </c>
      <c r="R17" s="5">
        <f t="shared" si="3"/>
        <v>0.6</v>
      </c>
      <c r="S17" s="5">
        <f t="shared" si="3"/>
        <v>0.65</v>
      </c>
      <c r="T17" s="5">
        <f t="shared" si="3"/>
        <v>0.7</v>
      </c>
      <c r="U17" s="5">
        <f t="shared" si="3"/>
        <v>0.75</v>
      </c>
      <c r="V17" s="5">
        <f t="shared" si="3"/>
        <v>0.8</v>
      </c>
      <c r="W17" s="5">
        <f t="shared" si="3"/>
        <v>0.85</v>
      </c>
    </row>
    <row r="18" spans="2:23" x14ac:dyDescent="0.2">
      <c r="B18" s="4">
        <v>-20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0.05</v>
      </c>
      <c r="I18" s="5">
        <f t="shared" si="2"/>
        <v>0.1</v>
      </c>
      <c r="J18" s="5">
        <f t="shared" si="2"/>
        <v>0.15</v>
      </c>
      <c r="K18" s="5">
        <f t="shared" si="2"/>
        <v>0.2</v>
      </c>
      <c r="L18" s="5">
        <f t="shared" si="2"/>
        <v>0.25</v>
      </c>
      <c r="M18" s="5">
        <f t="shared" si="3"/>
        <v>0.3</v>
      </c>
      <c r="N18" s="5">
        <f t="shared" si="3"/>
        <v>0.35</v>
      </c>
      <c r="O18" s="5">
        <f t="shared" si="3"/>
        <v>0.4</v>
      </c>
      <c r="P18" s="5">
        <f t="shared" si="3"/>
        <v>0.45</v>
      </c>
      <c r="Q18" s="5">
        <f t="shared" si="3"/>
        <v>0.5</v>
      </c>
      <c r="R18" s="5">
        <f t="shared" si="3"/>
        <v>0.55000000000000004</v>
      </c>
      <c r="S18" s="5">
        <f t="shared" si="3"/>
        <v>0.6</v>
      </c>
      <c r="T18" s="5">
        <f t="shared" si="3"/>
        <v>0.65</v>
      </c>
      <c r="U18" s="5">
        <f t="shared" si="3"/>
        <v>0.7</v>
      </c>
      <c r="V18" s="5">
        <f t="shared" si="3"/>
        <v>0.75</v>
      </c>
      <c r="W18" s="5">
        <f t="shared" si="3"/>
        <v>0.8</v>
      </c>
    </row>
    <row r="19" spans="2:23" x14ac:dyDescent="0.2">
      <c r="B19" s="4">
        <v>-25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0</v>
      </c>
      <c r="I19" s="5">
        <f t="shared" si="2"/>
        <v>0.05</v>
      </c>
      <c r="J19" s="5">
        <f t="shared" si="2"/>
        <v>0.1</v>
      </c>
      <c r="K19" s="5">
        <f t="shared" si="2"/>
        <v>0.15</v>
      </c>
      <c r="L19" s="5">
        <f t="shared" si="2"/>
        <v>0.2</v>
      </c>
      <c r="M19" s="5">
        <f t="shared" si="3"/>
        <v>0.25</v>
      </c>
      <c r="N19" s="5">
        <f t="shared" si="3"/>
        <v>0.3</v>
      </c>
      <c r="O19" s="5">
        <f t="shared" si="3"/>
        <v>0.35</v>
      </c>
      <c r="P19" s="5">
        <f t="shared" si="3"/>
        <v>0.4</v>
      </c>
      <c r="Q19" s="5">
        <f t="shared" si="3"/>
        <v>0.45</v>
      </c>
      <c r="R19" s="5">
        <f t="shared" si="3"/>
        <v>0.5</v>
      </c>
      <c r="S19" s="5">
        <f t="shared" si="3"/>
        <v>0.55000000000000004</v>
      </c>
      <c r="T19" s="5">
        <f t="shared" si="3"/>
        <v>0.6</v>
      </c>
      <c r="U19" s="5">
        <f t="shared" si="3"/>
        <v>0.65</v>
      </c>
      <c r="V19" s="5">
        <f t="shared" si="3"/>
        <v>0.7</v>
      </c>
      <c r="W19" s="5">
        <f t="shared" si="3"/>
        <v>0.75</v>
      </c>
    </row>
    <row r="20" spans="2:23" x14ac:dyDescent="0.2">
      <c r="B20" s="4">
        <v>-30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0.05</v>
      </c>
      <c r="K20" s="5">
        <f t="shared" si="2"/>
        <v>0.1</v>
      </c>
      <c r="L20" s="5">
        <f t="shared" si="2"/>
        <v>0.15</v>
      </c>
      <c r="M20" s="5">
        <f t="shared" si="3"/>
        <v>0.2</v>
      </c>
      <c r="N20" s="5">
        <f t="shared" si="3"/>
        <v>0.25</v>
      </c>
      <c r="O20" s="5">
        <f t="shared" si="3"/>
        <v>0.3</v>
      </c>
      <c r="P20" s="5">
        <f t="shared" si="3"/>
        <v>0.35</v>
      </c>
      <c r="Q20" s="5">
        <f t="shared" si="3"/>
        <v>0.4</v>
      </c>
      <c r="R20" s="5">
        <f t="shared" si="3"/>
        <v>0.45</v>
      </c>
      <c r="S20" s="5">
        <f t="shared" si="3"/>
        <v>0.5</v>
      </c>
      <c r="T20" s="5">
        <f t="shared" si="3"/>
        <v>0.55000000000000004</v>
      </c>
      <c r="U20" s="5">
        <f t="shared" si="3"/>
        <v>0.6</v>
      </c>
      <c r="V20" s="5">
        <f t="shared" si="3"/>
        <v>0.65</v>
      </c>
      <c r="W20" s="5">
        <f t="shared" si="3"/>
        <v>0.7</v>
      </c>
    </row>
    <row r="21" spans="2:23" x14ac:dyDescent="0.2">
      <c r="B21" s="4">
        <v>-35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0.05</v>
      </c>
      <c r="L21" s="5">
        <f t="shared" si="2"/>
        <v>0.1</v>
      </c>
      <c r="M21" s="5">
        <f t="shared" si="3"/>
        <v>0.15</v>
      </c>
      <c r="N21" s="5">
        <f t="shared" si="3"/>
        <v>0.2</v>
      </c>
      <c r="O21" s="5">
        <f t="shared" si="3"/>
        <v>0.25</v>
      </c>
      <c r="P21" s="5">
        <f t="shared" si="3"/>
        <v>0.3</v>
      </c>
      <c r="Q21" s="5">
        <f t="shared" si="3"/>
        <v>0.35</v>
      </c>
      <c r="R21" s="5">
        <f t="shared" si="3"/>
        <v>0.4</v>
      </c>
      <c r="S21" s="5">
        <f t="shared" si="3"/>
        <v>0.45</v>
      </c>
      <c r="T21" s="5">
        <f t="shared" si="3"/>
        <v>0.5</v>
      </c>
      <c r="U21" s="5">
        <f t="shared" si="3"/>
        <v>0.55000000000000004</v>
      </c>
      <c r="V21" s="5">
        <f t="shared" si="3"/>
        <v>0.6</v>
      </c>
      <c r="W21" s="5">
        <f t="shared" si="3"/>
        <v>0.65</v>
      </c>
    </row>
    <row r="22" spans="2:23" x14ac:dyDescent="0.2">
      <c r="B22" s="4">
        <v>-40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0.05</v>
      </c>
      <c r="M22" s="5">
        <f t="shared" si="3"/>
        <v>0.1</v>
      </c>
      <c r="N22" s="5">
        <f t="shared" si="3"/>
        <v>0.15</v>
      </c>
      <c r="O22" s="5">
        <f t="shared" si="3"/>
        <v>0.2</v>
      </c>
      <c r="P22" s="5">
        <f t="shared" si="3"/>
        <v>0.25</v>
      </c>
      <c r="Q22" s="5">
        <f t="shared" si="3"/>
        <v>0.3</v>
      </c>
      <c r="R22" s="5">
        <f t="shared" si="3"/>
        <v>0.35</v>
      </c>
      <c r="S22" s="5">
        <f t="shared" si="3"/>
        <v>0.4</v>
      </c>
      <c r="T22" s="5">
        <f t="shared" si="3"/>
        <v>0.45</v>
      </c>
      <c r="U22" s="5">
        <f t="shared" si="3"/>
        <v>0.5</v>
      </c>
      <c r="V22" s="5">
        <f t="shared" si="3"/>
        <v>0.55000000000000004</v>
      </c>
      <c r="W22" s="5">
        <f t="shared" si="3"/>
        <v>0.6</v>
      </c>
    </row>
    <row r="23" spans="2:23" x14ac:dyDescent="0.2">
      <c r="B23" s="4">
        <v>-45</v>
      </c>
      <c r="C23" s="5">
        <f t="shared" si="2"/>
        <v>0</v>
      </c>
      <c r="D23" s="5">
        <f t="shared" si="2"/>
        <v>0</v>
      </c>
      <c r="E23" s="5">
        <f t="shared" si="2"/>
        <v>0</v>
      </c>
      <c r="F23" s="5">
        <f t="shared" si="2"/>
        <v>0</v>
      </c>
      <c r="G23" s="5">
        <f t="shared" si="2"/>
        <v>0</v>
      </c>
      <c r="H23" s="5">
        <f t="shared" si="2"/>
        <v>0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3"/>
        <v>0.05</v>
      </c>
      <c r="N23" s="5">
        <f t="shared" si="3"/>
        <v>0.1</v>
      </c>
      <c r="O23" s="5">
        <f t="shared" si="3"/>
        <v>0.15</v>
      </c>
      <c r="P23" s="5">
        <f t="shared" si="3"/>
        <v>0.2</v>
      </c>
      <c r="Q23" s="5">
        <f t="shared" si="3"/>
        <v>0.25</v>
      </c>
      <c r="R23" s="5">
        <f t="shared" si="3"/>
        <v>0.3</v>
      </c>
      <c r="S23" s="5">
        <f t="shared" si="3"/>
        <v>0.35</v>
      </c>
      <c r="T23" s="5">
        <f t="shared" si="3"/>
        <v>0.4</v>
      </c>
      <c r="U23" s="5">
        <f t="shared" si="3"/>
        <v>0.45</v>
      </c>
      <c r="V23" s="5">
        <f t="shared" si="3"/>
        <v>0.5</v>
      </c>
      <c r="W23" s="5">
        <f t="shared" si="3"/>
        <v>0.55000000000000004</v>
      </c>
    </row>
    <row r="24" spans="2:23" x14ac:dyDescent="0.2">
      <c r="B24" s="4">
        <v>-50</v>
      </c>
      <c r="C24" s="5">
        <f t="shared" si="2"/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  <c r="I24" s="5">
        <f t="shared" si="2"/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  <c r="M24" s="5">
        <f t="shared" si="3"/>
        <v>0</v>
      </c>
      <c r="N24" s="5">
        <f t="shared" si="3"/>
        <v>0.05</v>
      </c>
      <c r="O24" s="5">
        <f t="shared" si="3"/>
        <v>0.1</v>
      </c>
      <c r="P24" s="5">
        <f t="shared" si="3"/>
        <v>0.15</v>
      </c>
      <c r="Q24" s="5">
        <f t="shared" si="3"/>
        <v>0.2</v>
      </c>
      <c r="R24" s="5">
        <f t="shared" si="3"/>
        <v>0.25</v>
      </c>
      <c r="S24" s="5">
        <f t="shared" si="3"/>
        <v>0.3</v>
      </c>
      <c r="T24" s="5">
        <f t="shared" si="3"/>
        <v>0.35</v>
      </c>
      <c r="U24" s="5">
        <f t="shared" si="3"/>
        <v>0.4</v>
      </c>
      <c r="V24" s="5">
        <f t="shared" si="3"/>
        <v>0.45</v>
      </c>
      <c r="W24" s="5">
        <f t="shared" si="3"/>
        <v>0.5</v>
      </c>
    </row>
    <row r="25" spans="2:23" x14ac:dyDescent="0.2">
      <c r="B25" s="4">
        <v>-55</v>
      </c>
      <c r="C25" s="5">
        <f t="shared" si="2"/>
        <v>0</v>
      </c>
      <c r="D25" s="5">
        <f t="shared" si="2"/>
        <v>0</v>
      </c>
      <c r="E25" s="5">
        <f t="shared" si="2"/>
        <v>0</v>
      </c>
      <c r="F25" s="5">
        <f t="shared" si="2"/>
        <v>0</v>
      </c>
      <c r="G25" s="5">
        <f t="shared" si="2"/>
        <v>0</v>
      </c>
      <c r="H25" s="5">
        <f t="shared" si="2"/>
        <v>0</v>
      </c>
      <c r="I25" s="5">
        <f t="shared" si="2"/>
        <v>0</v>
      </c>
      <c r="J25" s="5">
        <f t="shared" si="2"/>
        <v>0</v>
      </c>
      <c r="K25" s="5">
        <f t="shared" si="2"/>
        <v>0</v>
      </c>
      <c r="L25" s="5">
        <f t="shared" si="2"/>
        <v>0</v>
      </c>
      <c r="M25" s="5">
        <f t="shared" si="3"/>
        <v>0</v>
      </c>
      <c r="N25" s="5">
        <f t="shared" si="3"/>
        <v>0</v>
      </c>
      <c r="O25" s="5">
        <f t="shared" si="3"/>
        <v>0.05</v>
      </c>
      <c r="P25" s="5">
        <f t="shared" si="3"/>
        <v>0.1</v>
      </c>
      <c r="Q25" s="5">
        <f t="shared" si="3"/>
        <v>0.15</v>
      </c>
      <c r="R25" s="5">
        <f t="shared" si="3"/>
        <v>0.2</v>
      </c>
      <c r="S25" s="5">
        <f t="shared" si="3"/>
        <v>0.25</v>
      </c>
      <c r="T25" s="5">
        <f t="shared" si="3"/>
        <v>0.3</v>
      </c>
      <c r="U25" s="5">
        <f t="shared" si="3"/>
        <v>0.35</v>
      </c>
      <c r="V25" s="5">
        <f t="shared" si="3"/>
        <v>0.4</v>
      </c>
      <c r="W25" s="5">
        <f t="shared" si="3"/>
        <v>0.45</v>
      </c>
    </row>
    <row r="26" spans="2:23" x14ac:dyDescent="0.2">
      <c r="B26" s="4">
        <v>-60</v>
      </c>
      <c r="C26" s="5">
        <f t="shared" si="2"/>
        <v>0</v>
      </c>
      <c r="D26" s="5">
        <f t="shared" si="2"/>
        <v>0</v>
      </c>
      <c r="E26" s="5">
        <f t="shared" si="2"/>
        <v>0</v>
      </c>
      <c r="F26" s="5">
        <f t="shared" si="2"/>
        <v>0</v>
      </c>
      <c r="G26" s="5">
        <f t="shared" si="2"/>
        <v>0</v>
      </c>
      <c r="H26" s="5">
        <f t="shared" si="2"/>
        <v>0</v>
      </c>
      <c r="I26" s="5">
        <f t="shared" si="2"/>
        <v>0</v>
      </c>
      <c r="J26" s="5">
        <f t="shared" si="2"/>
        <v>0</v>
      </c>
      <c r="K26" s="5">
        <f t="shared" si="2"/>
        <v>0</v>
      </c>
      <c r="L26" s="5">
        <f t="shared" si="2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0.05</v>
      </c>
      <c r="Q26" s="5">
        <f t="shared" si="3"/>
        <v>0.1</v>
      </c>
      <c r="R26" s="5">
        <f t="shared" si="3"/>
        <v>0.15</v>
      </c>
      <c r="S26" s="5">
        <f t="shared" si="3"/>
        <v>0.2</v>
      </c>
      <c r="T26" s="5">
        <f t="shared" si="3"/>
        <v>0.25</v>
      </c>
      <c r="U26" s="5">
        <f t="shared" si="3"/>
        <v>0.3</v>
      </c>
      <c r="V26" s="5">
        <f t="shared" si="3"/>
        <v>0.35</v>
      </c>
      <c r="W26" s="5">
        <f t="shared" si="3"/>
        <v>0.4</v>
      </c>
    </row>
    <row r="27" spans="2:23" x14ac:dyDescent="0.2">
      <c r="B27" s="4">
        <v>-65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  <c r="P27" s="5">
        <f t="shared" si="3"/>
        <v>0</v>
      </c>
      <c r="Q27" s="5">
        <f t="shared" si="3"/>
        <v>0.05</v>
      </c>
      <c r="R27" s="5">
        <f t="shared" si="3"/>
        <v>0.1</v>
      </c>
      <c r="S27" s="5">
        <f t="shared" si="3"/>
        <v>0.15</v>
      </c>
      <c r="T27" s="5">
        <f t="shared" si="3"/>
        <v>0.2</v>
      </c>
      <c r="U27" s="5">
        <f t="shared" si="3"/>
        <v>0.25</v>
      </c>
      <c r="V27" s="5">
        <f t="shared" si="3"/>
        <v>0.3</v>
      </c>
      <c r="W27" s="5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115" zoomScaleNormal="115" workbookViewId="0">
      <selection activeCell="H20" sqref="H20"/>
    </sheetView>
  </sheetViews>
  <sheetFormatPr defaultRowHeight="12.75" x14ac:dyDescent="0.2"/>
  <cols>
    <col min="1" max="1" width="11.5703125" style="4"/>
    <col min="2" max="2" width="3.5703125" style="4" customWidth="1"/>
    <col min="3" max="12" width="5.140625" customWidth="1"/>
    <col min="13" max="23" width="6.140625" customWidth="1"/>
    <col min="24" max="1025" width="8.7109375" customWidth="1"/>
  </cols>
  <sheetData>
    <row r="1" spans="2:23" s="4" customFormat="1" x14ac:dyDescent="0.2"/>
    <row r="2" spans="2:23" s="4" customFormat="1" x14ac:dyDescent="0.2">
      <c r="C2" s="4">
        <v>-5</v>
      </c>
      <c r="D2" s="4">
        <v>-4</v>
      </c>
      <c r="E2" s="4">
        <v>-3</v>
      </c>
      <c r="F2" s="4">
        <v>-2</v>
      </c>
      <c r="G2" s="4">
        <v>-1</v>
      </c>
      <c r="H2" s="4">
        <v>0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</row>
    <row r="3" spans="2:23" s="4" customFormat="1" x14ac:dyDescent="0.2">
      <c r="B3" s="4">
        <v>6</v>
      </c>
      <c r="C3" s="5">
        <f t="shared" ref="C3:L12" si="0">IF(1-(($B3-C$2-1)/20) &gt; 0, IF(1-(($B3-C$2-1)/20) &lt; 1, 1-(($B3-C$2-1)/20), 1), 0)</f>
        <v>0.5</v>
      </c>
      <c r="D3" s="5">
        <f t="shared" si="0"/>
        <v>0.55000000000000004</v>
      </c>
      <c r="E3" s="5">
        <f t="shared" si="0"/>
        <v>0.6</v>
      </c>
      <c r="F3" s="5">
        <f t="shared" si="0"/>
        <v>0.65</v>
      </c>
      <c r="G3" s="5">
        <f t="shared" si="0"/>
        <v>0.7</v>
      </c>
      <c r="H3" s="5">
        <f t="shared" si="0"/>
        <v>0.75</v>
      </c>
      <c r="I3" s="5">
        <f t="shared" si="0"/>
        <v>0.8</v>
      </c>
      <c r="J3" s="5">
        <f t="shared" si="0"/>
        <v>0.85</v>
      </c>
      <c r="K3" s="5">
        <f t="shared" si="0"/>
        <v>0.9</v>
      </c>
      <c r="L3" s="5">
        <f t="shared" si="0"/>
        <v>0.95</v>
      </c>
      <c r="M3" s="5">
        <f t="shared" ref="M3:W12" si="1">IF(1-(($B3-M$2-1)/20) &gt; 0, IF(1-(($B3-M$2-1)/20) &lt; 1, 1-(($B3-M$2-1)/20), 1), 0)</f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</row>
    <row r="4" spans="2:23" s="4" customFormat="1" x14ac:dyDescent="0.2">
      <c r="B4" s="4">
        <v>7</v>
      </c>
      <c r="C4" s="5">
        <f t="shared" si="0"/>
        <v>0.44999999999999996</v>
      </c>
      <c r="D4" s="5">
        <f t="shared" si="0"/>
        <v>0.5</v>
      </c>
      <c r="E4" s="5">
        <f t="shared" si="0"/>
        <v>0.55000000000000004</v>
      </c>
      <c r="F4" s="5">
        <f t="shared" si="0"/>
        <v>0.6</v>
      </c>
      <c r="G4" s="5">
        <f t="shared" si="0"/>
        <v>0.65</v>
      </c>
      <c r="H4" s="5">
        <f t="shared" si="0"/>
        <v>0.7</v>
      </c>
      <c r="I4" s="5">
        <f t="shared" si="0"/>
        <v>0.75</v>
      </c>
      <c r="J4" s="5">
        <f t="shared" si="0"/>
        <v>0.8</v>
      </c>
      <c r="K4" s="5">
        <f t="shared" si="0"/>
        <v>0.85</v>
      </c>
      <c r="L4" s="5">
        <f t="shared" si="0"/>
        <v>0.9</v>
      </c>
      <c r="M4" s="5">
        <f t="shared" si="1"/>
        <v>0.95</v>
      </c>
      <c r="N4" s="5">
        <f t="shared" si="1"/>
        <v>1</v>
      </c>
      <c r="O4" s="5">
        <f t="shared" si="1"/>
        <v>1</v>
      </c>
      <c r="P4" s="5">
        <f t="shared" si="1"/>
        <v>1</v>
      </c>
      <c r="Q4" s="5">
        <f t="shared" si="1"/>
        <v>1</v>
      </c>
      <c r="R4" s="5">
        <f t="shared" si="1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</row>
    <row r="5" spans="2:23" s="4" customFormat="1" x14ac:dyDescent="0.2">
      <c r="B5" s="4">
        <v>8</v>
      </c>
      <c r="C5" s="5">
        <f t="shared" si="0"/>
        <v>0.4</v>
      </c>
      <c r="D5" s="5">
        <f t="shared" si="0"/>
        <v>0.44999999999999996</v>
      </c>
      <c r="E5" s="5">
        <f t="shared" si="0"/>
        <v>0.5</v>
      </c>
      <c r="F5" s="5">
        <f t="shared" si="0"/>
        <v>0.55000000000000004</v>
      </c>
      <c r="G5" s="5">
        <f t="shared" si="0"/>
        <v>0.6</v>
      </c>
      <c r="H5" s="5">
        <f t="shared" si="0"/>
        <v>0.65</v>
      </c>
      <c r="I5" s="5">
        <f t="shared" si="0"/>
        <v>0.7</v>
      </c>
      <c r="J5" s="5">
        <f t="shared" si="0"/>
        <v>0.75</v>
      </c>
      <c r="K5" s="5">
        <f t="shared" si="0"/>
        <v>0.8</v>
      </c>
      <c r="L5" s="5">
        <f t="shared" si="0"/>
        <v>0.85</v>
      </c>
      <c r="M5" s="5">
        <f t="shared" si="1"/>
        <v>0.9</v>
      </c>
      <c r="N5" s="5">
        <f t="shared" si="1"/>
        <v>0.95</v>
      </c>
      <c r="O5" s="5">
        <f t="shared" si="1"/>
        <v>1</v>
      </c>
      <c r="P5" s="5">
        <f t="shared" si="1"/>
        <v>1</v>
      </c>
      <c r="Q5" s="5">
        <f t="shared" si="1"/>
        <v>1</v>
      </c>
      <c r="R5" s="5">
        <f t="shared" si="1"/>
        <v>1</v>
      </c>
      <c r="S5" s="5">
        <f t="shared" si="1"/>
        <v>1</v>
      </c>
      <c r="T5" s="5">
        <f t="shared" si="1"/>
        <v>1</v>
      </c>
      <c r="U5" s="5">
        <f t="shared" si="1"/>
        <v>1</v>
      </c>
      <c r="V5" s="5">
        <f t="shared" si="1"/>
        <v>1</v>
      </c>
      <c r="W5" s="5">
        <f t="shared" si="1"/>
        <v>1</v>
      </c>
    </row>
    <row r="6" spans="2:23" s="4" customFormat="1" x14ac:dyDescent="0.2">
      <c r="B6" s="4">
        <v>9</v>
      </c>
      <c r="C6" s="5">
        <f t="shared" si="0"/>
        <v>0.35</v>
      </c>
      <c r="D6" s="5">
        <f t="shared" si="0"/>
        <v>0.4</v>
      </c>
      <c r="E6" s="5">
        <f t="shared" si="0"/>
        <v>0.44999999999999996</v>
      </c>
      <c r="F6" s="5">
        <f t="shared" si="0"/>
        <v>0.5</v>
      </c>
      <c r="G6" s="5">
        <f t="shared" si="0"/>
        <v>0.55000000000000004</v>
      </c>
      <c r="H6" s="5">
        <f t="shared" si="0"/>
        <v>0.6</v>
      </c>
      <c r="I6" s="5">
        <f t="shared" si="0"/>
        <v>0.65</v>
      </c>
      <c r="J6" s="5">
        <f t="shared" si="0"/>
        <v>0.7</v>
      </c>
      <c r="K6" s="5">
        <f t="shared" si="0"/>
        <v>0.75</v>
      </c>
      <c r="L6" s="5">
        <f t="shared" si="0"/>
        <v>0.8</v>
      </c>
      <c r="M6" s="5">
        <f t="shared" si="1"/>
        <v>0.85</v>
      </c>
      <c r="N6" s="5">
        <f t="shared" si="1"/>
        <v>0.9</v>
      </c>
      <c r="O6" s="5">
        <f t="shared" si="1"/>
        <v>0.95</v>
      </c>
      <c r="P6" s="5">
        <f t="shared" si="1"/>
        <v>1</v>
      </c>
      <c r="Q6" s="5">
        <f t="shared" si="1"/>
        <v>1</v>
      </c>
      <c r="R6" s="5">
        <f t="shared" si="1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</row>
    <row r="7" spans="2:23" s="4" customFormat="1" x14ac:dyDescent="0.2">
      <c r="B7" s="4">
        <v>10</v>
      </c>
      <c r="C7" s="5">
        <f t="shared" si="0"/>
        <v>0.30000000000000004</v>
      </c>
      <c r="D7" s="5">
        <f t="shared" si="0"/>
        <v>0.35</v>
      </c>
      <c r="E7" s="5">
        <f t="shared" si="0"/>
        <v>0.4</v>
      </c>
      <c r="F7" s="5">
        <f t="shared" si="0"/>
        <v>0.44999999999999996</v>
      </c>
      <c r="G7" s="5">
        <f t="shared" si="0"/>
        <v>0.5</v>
      </c>
      <c r="H7" s="5">
        <f t="shared" si="0"/>
        <v>0.55000000000000004</v>
      </c>
      <c r="I7" s="5">
        <f t="shared" si="0"/>
        <v>0.6</v>
      </c>
      <c r="J7" s="5">
        <f t="shared" si="0"/>
        <v>0.65</v>
      </c>
      <c r="K7" s="5">
        <f t="shared" si="0"/>
        <v>0.7</v>
      </c>
      <c r="L7" s="5">
        <f t="shared" si="0"/>
        <v>0.75</v>
      </c>
      <c r="M7" s="5">
        <f t="shared" si="1"/>
        <v>0.8</v>
      </c>
      <c r="N7" s="5">
        <f t="shared" si="1"/>
        <v>0.85</v>
      </c>
      <c r="O7" s="5">
        <f t="shared" si="1"/>
        <v>0.9</v>
      </c>
      <c r="P7" s="5">
        <f t="shared" si="1"/>
        <v>0.95</v>
      </c>
      <c r="Q7" s="5">
        <f t="shared" si="1"/>
        <v>1</v>
      </c>
      <c r="R7" s="5">
        <f t="shared" si="1"/>
        <v>1</v>
      </c>
      <c r="S7" s="5">
        <f t="shared" si="1"/>
        <v>1</v>
      </c>
      <c r="T7" s="5">
        <f t="shared" si="1"/>
        <v>1</v>
      </c>
      <c r="U7" s="5">
        <f t="shared" si="1"/>
        <v>1</v>
      </c>
      <c r="V7" s="5">
        <f t="shared" si="1"/>
        <v>1</v>
      </c>
      <c r="W7" s="5">
        <f t="shared" si="1"/>
        <v>1</v>
      </c>
    </row>
    <row r="8" spans="2:23" x14ac:dyDescent="0.2">
      <c r="B8" s="4">
        <v>11</v>
      </c>
      <c r="C8" s="5">
        <f t="shared" si="0"/>
        <v>0.25</v>
      </c>
      <c r="D8" s="5">
        <f t="shared" si="0"/>
        <v>0.30000000000000004</v>
      </c>
      <c r="E8" s="5">
        <f t="shared" si="0"/>
        <v>0.35</v>
      </c>
      <c r="F8" s="5">
        <f t="shared" si="0"/>
        <v>0.4</v>
      </c>
      <c r="G8" s="5">
        <f t="shared" si="0"/>
        <v>0.44999999999999996</v>
      </c>
      <c r="H8" s="5">
        <f t="shared" si="0"/>
        <v>0.5</v>
      </c>
      <c r="I8" s="5">
        <f t="shared" si="0"/>
        <v>0.55000000000000004</v>
      </c>
      <c r="J8" s="5">
        <f t="shared" si="0"/>
        <v>0.6</v>
      </c>
      <c r="K8" s="5">
        <f t="shared" si="0"/>
        <v>0.65</v>
      </c>
      <c r="L8" s="5">
        <f t="shared" si="0"/>
        <v>0.7</v>
      </c>
      <c r="M8" s="5">
        <f t="shared" si="1"/>
        <v>0.75</v>
      </c>
      <c r="N8" s="5">
        <f t="shared" si="1"/>
        <v>0.8</v>
      </c>
      <c r="O8" s="5">
        <f t="shared" si="1"/>
        <v>0.85</v>
      </c>
      <c r="P8" s="5">
        <f t="shared" si="1"/>
        <v>0.9</v>
      </c>
      <c r="Q8" s="5">
        <f t="shared" si="1"/>
        <v>0.95</v>
      </c>
      <c r="R8" s="5">
        <f t="shared" si="1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</row>
    <row r="9" spans="2:23" x14ac:dyDescent="0.2">
      <c r="B9" s="4">
        <v>12</v>
      </c>
      <c r="C9" s="5">
        <f t="shared" si="0"/>
        <v>0.19999999999999996</v>
      </c>
      <c r="D9" s="5">
        <f t="shared" si="0"/>
        <v>0.25</v>
      </c>
      <c r="E9" s="5">
        <f t="shared" si="0"/>
        <v>0.30000000000000004</v>
      </c>
      <c r="F9" s="5">
        <f t="shared" si="0"/>
        <v>0.35</v>
      </c>
      <c r="G9" s="5">
        <f t="shared" si="0"/>
        <v>0.4</v>
      </c>
      <c r="H9" s="5">
        <f t="shared" si="0"/>
        <v>0.44999999999999996</v>
      </c>
      <c r="I9" s="5">
        <f t="shared" si="0"/>
        <v>0.5</v>
      </c>
      <c r="J9" s="5">
        <f t="shared" si="0"/>
        <v>0.55000000000000004</v>
      </c>
      <c r="K9" s="5">
        <f t="shared" si="0"/>
        <v>0.6</v>
      </c>
      <c r="L9" s="5">
        <f t="shared" si="0"/>
        <v>0.65</v>
      </c>
      <c r="M9" s="5">
        <f t="shared" si="1"/>
        <v>0.7</v>
      </c>
      <c r="N9" s="5">
        <f t="shared" si="1"/>
        <v>0.75</v>
      </c>
      <c r="O9" s="5">
        <f t="shared" si="1"/>
        <v>0.8</v>
      </c>
      <c r="P9" s="5">
        <f t="shared" si="1"/>
        <v>0.85</v>
      </c>
      <c r="Q9" s="5">
        <f t="shared" si="1"/>
        <v>0.9</v>
      </c>
      <c r="R9" s="5">
        <f t="shared" si="1"/>
        <v>0.95</v>
      </c>
      <c r="S9" s="5">
        <f t="shared" si="1"/>
        <v>1</v>
      </c>
      <c r="T9" s="5">
        <f t="shared" si="1"/>
        <v>1</v>
      </c>
      <c r="U9" s="5">
        <f t="shared" si="1"/>
        <v>1</v>
      </c>
      <c r="V9" s="5">
        <f t="shared" si="1"/>
        <v>1</v>
      </c>
      <c r="W9" s="5">
        <f t="shared" si="1"/>
        <v>1</v>
      </c>
    </row>
    <row r="10" spans="2:23" x14ac:dyDescent="0.2">
      <c r="B10" s="4">
        <v>13</v>
      </c>
      <c r="C10" s="5">
        <f t="shared" si="0"/>
        <v>0.15000000000000002</v>
      </c>
      <c r="D10" s="5">
        <f t="shared" si="0"/>
        <v>0.19999999999999996</v>
      </c>
      <c r="E10" s="5">
        <f t="shared" si="0"/>
        <v>0.25</v>
      </c>
      <c r="F10" s="5">
        <f t="shared" si="0"/>
        <v>0.30000000000000004</v>
      </c>
      <c r="G10" s="5">
        <f t="shared" si="0"/>
        <v>0.35</v>
      </c>
      <c r="H10" s="5">
        <f t="shared" si="0"/>
        <v>0.4</v>
      </c>
      <c r="I10" s="5">
        <f t="shared" si="0"/>
        <v>0.44999999999999996</v>
      </c>
      <c r="J10" s="5">
        <f t="shared" si="0"/>
        <v>0.5</v>
      </c>
      <c r="K10" s="5">
        <f t="shared" si="0"/>
        <v>0.55000000000000004</v>
      </c>
      <c r="L10" s="5">
        <f t="shared" si="0"/>
        <v>0.6</v>
      </c>
      <c r="M10" s="5">
        <f t="shared" si="1"/>
        <v>0.65</v>
      </c>
      <c r="N10" s="5">
        <f t="shared" si="1"/>
        <v>0.7</v>
      </c>
      <c r="O10" s="5">
        <f t="shared" si="1"/>
        <v>0.75</v>
      </c>
      <c r="P10" s="5">
        <f t="shared" si="1"/>
        <v>0.8</v>
      </c>
      <c r="Q10" s="5">
        <f t="shared" si="1"/>
        <v>0.85</v>
      </c>
      <c r="R10" s="5">
        <f t="shared" si="1"/>
        <v>0.9</v>
      </c>
      <c r="S10" s="5">
        <f t="shared" si="1"/>
        <v>0.95</v>
      </c>
      <c r="T10" s="5">
        <f t="shared" si="1"/>
        <v>1</v>
      </c>
      <c r="U10" s="5">
        <f t="shared" si="1"/>
        <v>1</v>
      </c>
      <c r="V10" s="5">
        <f t="shared" si="1"/>
        <v>1</v>
      </c>
      <c r="W10" s="5">
        <f t="shared" si="1"/>
        <v>1</v>
      </c>
    </row>
    <row r="11" spans="2:23" x14ac:dyDescent="0.2">
      <c r="B11" s="4">
        <v>14</v>
      </c>
      <c r="C11" s="5">
        <f t="shared" si="0"/>
        <v>9.9999999999999978E-2</v>
      </c>
      <c r="D11" s="5">
        <f t="shared" si="0"/>
        <v>0.15000000000000002</v>
      </c>
      <c r="E11" s="5">
        <f t="shared" si="0"/>
        <v>0.19999999999999996</v>
      </c>
      <c r="F11" s="5">
        <f t="shared" si="0"/>
        <v>0.25</v>
      </c>
      <c r="G11" s="5">
        <f t="shared" si="0"/>
        <v>0.30000000000000004</v>
      </c>
      <c r="H11" s="5">
        <f t="shared" si="0"/>
        <v>0.35</v>
      </c>
      <c r="I11" s="5">
        <f t="shared" si="0"/>
        <v>0.4</v>
      </c>
      <c r="J11" s="5">
        <f t="shared" si="0"/>
        <v>0.44999999999999996</v>
      </c>
      <c r="K11" s="5">
        <f t="shared" si="0"/>
        <v>0.5</v>
      </c>
      <c r="L11" s="5">
        <f t="shared" si="0"/>
        <v>0.55000000000000004</v>
      </c>
      <c r="M11" s="5">
        <f t="shared" si="1"/>
        <v>0.6</v>
      </c>
      <c r="N11" s="5">
        <f t="shared" si="1"/>
        <v>0.65</v>
      </c>
      <c r="O11" s="5">
        <f t="shared" si="1"/>
        <v>0.7</v>
      </c>
      <c r="P11" s="5">
        <f t="shared" si="1"/>
        <v>0.75</v>
      </c>
      <c r="Q11" s="5">
        <f t="shared" si="1"/>
        <v>0.8</v>
      </c>
      <c r="R11" s="5">
        <f t="shared" si="1"/>
        <v>0.85</v>
      </c>
      <c r="S11" s="5">
        <f t="shared" si="1"/>
        <v>0.9</v>
      </c>
      <c r="T11" s="5">
        <f t="shared" si="1"/>
        <v>0.95</v>
      </c>
      <c r="U11" s="5">
        <f t="shared" si="1"/>
        <v>1</v>
      </c>
      <c r="V11" s="5">
        <f t="shared" si="1"/>
        <v>1</v>
      </c>
      <c r="W11" s="5">
        <f t="shared" si="1"/>
        <v>1</v>
      </c>
    </row>
    <row r="12" spans="2:23" x14ac:dyDescent="0.2">
      <c r="B12" s="4">
        <v>15</v>
      </c>
      <c r="C12" s="5">
        <f t="shared" si="0"/>
        <v>5.0000000000000044E-2</v>
      </c>
      <c r="D12" s="5">
        <f t="shared" si="0"/>
        <v>9.9999999999999978E-2</v>
      </c>
      <c r="E12" s="5">
        <f t="shared" si="0"/>
        <v>0.15000000000000002</v>
      </c>
      <c r="F12" s="5">
        <f t="shared" si="0"/>
        <v>0.19999999999999996</v>
      </c>
      <c r="G12" s="5">
        <f t="shared" si="0"/>
        <v>0.25</v>
      </c>
      <c r="H12" s="5">
        <f t="shared" si="0"/>
        <v>0.30000000000000004</v>
      </c>
      <c r="I12" s="5">
        <f t="shared" si="0"/>
        <v>0.35</v>
      </c>
      <c r="J12" s="5">
        <f t="shared" si="0"/>
        <v>0.4</v>
      </c>
      <c r="K12" s="5">
        <f t="shared" si="0"/>
        <v>0.44999999999999996</v>
      </c>
      <c r="L12" s="5">
        <f t="shared" si="0"/>
        <v>0.5</v>
      </c>
      <c r="M12" s="5">
        <f t="shared" si="1"/>
        <v>0.55000000000000004</v>
      </c>
      <c r="N12" s="5">
        <f t="shared" si="1"/>
        <v>0.6</v>
      </c>
      <c r="O12" s="5">
        <f t="shared" si="1"/>
        <v>0.65</v>
      </c>
      <c r="P12" s="5">
        <f t="shared" si="1"/>
        <v>0.7</v>
      </c>
      <c r="Q12" s="5">
        <f t="shared" si="1"/>
        <v>0.75</v>
      </c>
      <c r="R12" s="5">
        <f t="shared" si="1"/>
        <v>0.8</v>
      </c>
      <c r="S12" s="5">
        <f t="shared" si="1"/>
        <v>0.85</v>
      </c>
      <c r="T12" s="5">
        <f t="shared" si="1"/>
        <v>0.9</v>
      </c>
      <c r="U12" s="5">
        <f t="shared" si="1"/>
        <v>0.95</v>
      </c>
      <c r="V12" s="5">
        <f t="shared" si="1"/>
        <v>1</v>
      </c>
      <c r="W12" s="5">
        <f t="shared" si="1"/>
        <v>1</v>
      </c>
    </row>
    <row r="13" spans="2:23" x14ac:dyDescent="0.2">
      <c r="B13" s="4">
        <v>16</v>
      </c>
      <c r="C13" s="5">
        <f t="shared" ref="C13:L22" si="2">IF(1-(($B13-C$2-1)/20) &gt; 0, IF(1-(($B13-C$2-1)/20) &lt; 1, 1-(($B13-C$2-1)/20), 1), 0)</f>
        <v>0</v>
      </c>
      <c r="D13" s="5">
        <f t="shared" si="2"/>
        <v>5.0000000000000044E-2</v>
      </c>
      <c r="E13" s="5">
        <f t="shared" si="2"/>
        <v>9.9999999999999978E-2</v>
      </c>
      <c r="F13" s="5">
        <f t="shared" si="2"/>
        <v>0.15000000000000002</v>
      </c>
      <c r="G13" s="5">
        <f t="shared" si="2"/>
        <v>0.19999999999999996</v>
      </c>
      <c r="H13" s="5">
        <f t="shared" si="2"/>
        <v>0.25</v>
      </c>
      <c r="I13" s="5">
        <f t="shared" si="2"/>
        <v>0.30000000000000004</v>
      </c>
      <c r="J13" s="5">
        <f t="shared" si="2"/>
        <v>0.35</v>
      </c>
      <c r="K13" s="5">
        <f t="shared" si="2"/>
        <v>0.4</v>
      </c>
      <c r="L13" s="5">
        <f t="shared" si="2"/>
        <v>0.44999999999999996</v>
      </c>
      <c r="M13" s="5">
        <f t="shared" ref="M13:W22" si="3">IF(1-(($B13-M$2-1)/20) &gt; 0, IF(1-(($B13-M$2-1)/20) &lt; 1, 1-(($B13-M$2-1)/20), 1), 0)</f>
        <v>0.5</v>
      </c>
      <c r="N13" s="5">
        <f t="shared" si="3"/>
        <v>0.55000000000000004</v>
      </c>
      <c r="O13" s="5">
        <f t="shared" si="3"/>
        <v>0.6</v>
      </c>
      <c r="P13" s="5">
        <f t="shared" si="3"/>
        <v>0.65</v>
      </c>
      <c r="Q13" s="5">
        <f t="shared" si="3"/>
        <v>0.7</v>
      </c>
      <c r="R13" s="5">
        <f t="shared" si="3"/>
        <v>0.75</v>
      </c>
      <c r="S13" s="5">
        <f t="shared" si="3"/>
        <v>0.8</v>
      </c>
      <c r="T13" s="5">
        <f t="shared" si="3"/>
        <v>0.85</v>
      </c>
      <c r="U13" s="5">
        <f t="shared" si="3"/>
        <v>0.9</v>
      </c>
      <c r="V13" s="5">
        <f t="shared" si="3"/>
        <v>0.95</v>
      </c>
      <c r="W13" s="5">
        <f t="shared" si="3"/>
        <v>1</v>
      </c>
    </row>
    <row r="14" spans="2:23" x14ac:dyDescent="0.2">
      <c r="B14" s="4">
        <v>17</v>
      </c>
      <c r="C14" s="5">
        <f t="shared" si="2"/>
        <v>0</v>
      </c>
      <c r="D14" s="5">
        <f t="shared" si="2"/>
        <v>0</v>
      </c>
      <c r="E14" s="5">
        <f t="shared" si="2"/>
        <v>5.0000000000000044E-2</v>
      </c>
      <c r="F14" s="5">
        <f t="shared" si="2"/>
        <v>9.9999999999999978E-2</v>
      </c>
      <c r="G14" s="5">
        <f t="shared" si="2"/>
        <v>0.15000000000000002</v>
      </c>
      <c r="H14" s="5">
        <f t="shared" si="2"/>
        <v>0.19999999999999996</v>
      </c>
      <c r="I14" s="5">
        <f t="shared" si="2"/>
        <v>0.25</v>
      </c>
      <c r="J14" s="5">
        <f t="shared" si="2"/>
        <v>0.30000000000000004</v>
      </c>
      <c r="K14" s="5">
        <f t="shared" si="2"/>
        <v>0.35</v>
      </c>
      <c r="L14" s="5">
        <f t="shared" si="2"/>
        <v>0.4</v>
      </c>
      <c r="M14" s="5">
        <f t="shared" si="3"/>
        <v>0.44999999999999996</v>
      </c>
      <c r="N14" s="5">
        <f t="shared" si="3"/>
        <v>0.5</v>
      </c>
      <c r="O14" s="5">
        <f t="shared" si="3"/>
        <v>0.55000000000000004</v>
      </c>
      <c r="P14" s="5">
        <f t="shared" si="3"/>
        <v>0.6</v>
      </c>
      <c r="Q14" s="5">
        <f t="shared" si="3"/>
        <v>0.65</v>
      </c>
      <c r="R14" s="5">
        <f t="shared" si="3"/>
        <v>0.7</v>
      </c>
      <c r="S14" s="5">
        <f t="shared" si="3"/>
        <v>0.75</v>
      </c>
      <c r="T14" s="5">
        <f t="shared" si="3"/>
        <v>0.8</v>
      </c>
      <c r="U14" s="5">
        <f t="shared" si="3"/>
        <v>0.85</v>
      </c>
      <c r="V14" s="5">
        <f t="shared" si="3"/>
        <v>0.9</v>
      </c>
      <c r="W14" s="5">
        <f t="shared" si="3"/>
        <v>0.95</v>
      </c>
    </row>
    <row r="15" spans="2:23" x14ac:dyDescent="0.2">
      <c r="B15" s="4">
        <v>18</v>
      </c>
      <c r="C15" s="5">
        <f t="shared" si="2"/>
        <v>0</v>
      </c>
      <c r="D15" s="5">
        <f t="shared" si="2"/>
        <v>0</v>
      </c>
      <c r="E15" s="5">
        <f t="shared" si="2"/>
        <v>0</v>
      </c>
      <c r="F15" s="5">
        <f t="shared" si="2"/>
        <v>5.0000000000000044E-2</v>
      </c>
      <c r="G15" s="5">
        <f t="shared" si="2"/>
        <v>9.9999999999999978E-2</v>
      </c>
      <c r="H15" s="5">
        <f t="shared" si="2"/>
        <v>0.15000000000000002</v>
      </c>
      <c r="I15" s="5">
        <f t="shared" si="2"/>
        <v>0.19999999999999996</v>
      </c>
      <c r="J15" s="5">
        <f t="shared" si="2"/>
        <v>0.25</v>
      </c>
      <c r="K15" s="5">
        <f t="shared" si="2"/>
        <v>0.30000000000000004</v>
      </c>
      <c r="L15" s="5">
        <f t="shared" si="2"/>
        <v>0.35</v>
      </c>
      <c r="M15" s="5">
        <f t="shared" si="3"/>
        <v>0.4</v>
      </c>
      <c r="N15" s="5">
        <f t="shared" si="3"/>
        <v>0.44999999999999996</v>
      </c>
      <c r="O15" s="5">
        <f t="shared" si="3"/>
        <v>0.5</v>
      </c>
      <c r="P15" s="5">
        <f t="shared" si="3"/>
        <v>0.55000000000000004</v>
      </c>
      <c r="Q15" s="5">
        <f t="shared" si="3"/>
        <v>0.6</v>
      </c>
      <c r="R15" s="5">
        <f t="shared" si="3"/>
        <v>0.65</v>
      </c>
      <c r="S15" s="5">
        <f t="shared" si="3"/>
        <v>0.7</v>
      </c>
      <c r="T15" s="5">
        <f t="shared" si="3"/>
        <v>0.75</v>
      </c>
      <c r="U15" s="5">
        <f t="shared" si="3"/>
        <v>0.8</v>
      </c>
      <c r="V15" s="5">
        <f t="shared" si="3"/>
        <v>0.85</v>
      </c>
      <c r="W15" s="5">
        <f t="shared" si="3"/>
        <v>0.9</v>
      </c>
    </row>
    <row r="16" spans="2:23" x14ac:dyDescent="0.2">
      <c r="B16" s="4">
        <v>19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5.0000000000000044E-2</v>
      </c>
      <c r="H16" s="5">
        <f t="shared" si="2"/>
        <v>9.9999999999999978E-2</v>
      </c>
      <c r="I16" s="5">
        <f t="shared" si="2"/>
        <v>0.15000000000000002</v>
      </c>
      <c r="J16" s="5">
        <f t="shared" si="2"/>
        <v>0.19999999999999996</v>
      </c>
      <c r="K16" s="5">
        <f t="shared" si="2"/>
        <v>0.25</v>
      </c>
      <c r="L16" s="5">
        <f t="shared" si="2"/>
        <v>0.30000000000000004</v>
      </c>
      <c r="M16" s="5">
        <f t="shared" si="3"/>
        <v>0.35</v>
      </c>
      <c r="N16" s="5">
        <f t="shared" si="3"/>
        <v>0.4</v>
      </c>
      <c r="O16" s="5">
        <f t="shared" si="3"/>
        <v>0.44999999999999996</v>
      </c>
      <c r="P16" s="5">
        <f t="shared" si="3"/>
        <v>0.5</v>
      </c>
      <c r="Q16" s="5">
        <f t="shared" si="3"/>
        <v>0.55000000000000004</v>
      </c>
      <c r="R16" s="5">
        <f t="shared" si="3"/>
        <v>0.6</v>
      </c>
      <c r="S16" s="5">
        <f t="shared" si="3"/>
        <v>0.65</v>
      </c>
      <c r="T16" s="5">
        <f t="shared" si="3"/>
        <v>0.7</v>
      </c>
      <c r="U16" s="5">
        <f t="shared" si="3"/>
        <v>0.75</v>
      </c>
      <c r="V16" s="5">
        <f t="shared" si="3"/>
        <v>0.8</v>
      </c>
      <c r="W16" s="5">
        <f t="shared" si="3"/>
        <v>0.85</v>
      </c>
    </row>
    <row r="17" spans="2:23" x14ac:dyDescent="0.2">
      <c r="B17" s="4">
        <v>20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5.0000000000000044E-2</v>
      </c>
      <c r="I17" s="5">
        <f t="shared" si="2"/>
        <v>9.9999999999999978E-2</v>
      </c>
      <c r="J17" s="5">
        <f t="shared" si="2"/>
        <v>0.15000000000000002</v>
      </c>
      <c r="K17" s="5">
        <f t="shared" si="2"/>
        <v>0.19999999999999996</v>
      </c>
      <c r="L17" s="5">
        <f t="shared" si="2"/>
        <v>0.25</v>
      </c>
      <c r="M17" s="5">
        <f t="shared" si="3"/>
        <v>0.30000000000000004</v>
      </c>
      <c r="N17" s="5">
        <f t="shared" si="3"/>
        <v>0.35</v>
      </c>
      <c r="O17" s="5">
        <f t="shared" si="3"/>
        <v>0.4</v>
      </c>
      <c r="P17" s="5">
        <f t="shared" si="3"/>
        <v>0.44999999999999996</v>
      </c>
      <c r="Q17" s="5">
        <f t="shared" si="3"/>
        <v>0.5</v>
      </c>
      <c r="R17" s="5">
        <f t="shared" si="3"/>
        <v>0.55000000000000004</v>
      </c>
      <c r="S17" s="5">
        <f t="shared" si="3"/>
        <v>0.6</v>
      </c>
      <c r="T17" s="5">
        <f t="shared" si="3"/>
        <v>0.65</v>
      </c>
      <c r="U17" s="5">
        <f t="shared" si="3"/>
        <v>0.7</v>
      </c>
      <c r="V17" s="5">
        <f t="shared" si="3"/>
        <v>0.75</v>
      </c>
      <c r="W17" s="5">
        <f t="shared" si="3"/>
        <v>0.8</v>
      </c>
    </row>
    <row r="18" spans="2:23" x14ac:dyDescent="0.2">
      <c r="B18" s="4">
        <v>21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0</v>
      </c>
      <c r="I18" s="5">
        <f t="shared" si="2"/>
        <v>5.0000000000000044E-2</v>
      </c>
      <c r="J18" s="5">
        <f t="shared" si="2"/>
        <v>9.9999999999999978E-2</v>
      </c>
      <c r="K18" s="5">
        <f t="shared" si="2"/>
        <v>0.15000000000000002</v>
      </c>
      <c r="L18" s="5">
        <f t="shared" si="2"/>
        <v>0.19999999999999996</v>
      </c>
      <c r="M18" s="5">
        <f t="shared" si="3"/>
        <v>0.25</v>
      </c>
      <c r="N18" s="5">
        <f t="shared" si="3"/>
        <v>0.30000000000000004</v>
      </c>
      <c r="O18" s="5">
        <f t="shared" si="3"/>
        <v>0.35</v>
      </c>
      <c r="P18" s="5">
        <f t="shared" si="3"/>
        <v>0.4</v>
      </c>
      <c r="Q18" s="5">
        <f t="shared" si="3"/>
        <v>0.44999999999999996</v>
      </c>
      <c r="R18" s="5">
        <f t="shared" si="3"/>
        <v>0.5</v>
      </c>
      <c r="S18" s="5">
        <f t="shared" si="3"/>
        <v>0.55000000000000004</v>
      </c>
      <c r="T18" s="5">
        <f t="shared" si="3"/>
        <v>0.6</v>
      </c>
      <c r="U18" s="5">
        <f t="shared" si="3"/>
        <v>0.65</v>
      </c>
      <c r="V18" s="5">
        <f t="shared" si="3"/>
        <v>0.7</v>
      </c>
      <c r="W18" s="5">
        <f t="shared" si="3"/>
        <v>0.75</v>
      </c>
    </row>
    <row r="19" spans="2:23" x14ac:dyDescent="0.2">
      <c r="B19" s="4">
        <v>22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0</v>
      </c>
      <c r="I19" s="5">
        <f t="shared" si="2"/>
        <v>0</v>
      </c>
      <c r="J19" s="5">
        <f t="shared" si="2"/>
        <v>5.0000000000000044E-2</v>
      </c>
      <c r="K19" s="5">
        <f t="shared" si="2"/>
        <v>9.9999999999999978E-2</v>
      </c>
      <c r="L19" s="5">
        <f t="shared" si="2"/>
        <v>0.15000000000000002</v>
      </c>
      <c r="M19" s="5">
        <f t="shared" si="3"/>
        <v>0.19999999999999996</v>
      </c>
      <c r="N19" s="5">
        <f t="shared" si="3"/>
        <v>0.25</v>
      </c>
      <c r="O19" s="5">
        <f t="shared" si="3"/>
        <v>0.30000000000000004</v>
      </c>
      <c r="P19" s="5">
        <f t="shared" si="3"/>
        <v>0.35</v>
      </c>
      <c r="Q19" s="5">
        <f t="shared" si="3"/>
        <v>0.4</v>
      </c>
      <c r="R19" s="5">
        <f t="shared" si="3"/>
        <v>0.44999999999999996</v>
      </c>
      <c r="S19" s="5">
        <f t="shared" si="3"/>
        <v>0.5</v>
      </c>
      <c r="T19" s="5">
        <f t="shared" si="3"/>
        <v>0.55000000000000004</v>
      </c>
      <c r="U19" s="5">
        <f t="shared" si="3"/>
        <v>0.6</v>
      </c>
      <c r="V19" s="5">
        <f t="shared" si="3"/>
        <v>0.65</v>
      </c>
      <c r="W19" s="5">
        <f t="shared" si="3"/>
        <v>0.7</v>
      </c>
    </row>
    <row r="20" spans="2:23" x14ac:dyDescent="0.2">
      <c r="B20" s="4">
        <v>23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5.0000000000000044E-2</v>
      </c>
      <c r="L20" s="5">
        <f t="shared" si="2"/>
        <v>9.9999999999999978E-2</v>
      </c>
      <c r="M20" s="5">
        <f t="shared" si="3"/>
        <v>0.15000000000000002</v>
      </c>
      <c r="N20" s="5">
        <f t="shared" si="3"/>
        <v>0.19999999999999996</v>
      </c>
      <c r="O20" s="5">
        <f t="shared" si="3"/>
        <v>0.25</v>
      </c>
      <c r="P20" s="5">
        <f t="shared" si="3"/>
        <v>0.30000000000000004</v>
      </c>
      <c r="Q20" s="5">
        <f t="shared" si="3"/>
        <v>0.35</v>
      </c>
      <c r="R20" s="5">
        <f t="shared" si="3"/>
        <v>0.4</v>
      </c>
      <c r="S20" s="5">
        <f t="shared" si="3"/>
        <v>0.44999999999999996</v>
      </c>
      <c r="T20" s="5">
        <f t="shared" si="3"/>
        <v>0.5</v>
      </c>
      <c r="U20" s="5">
        <f t="shared" si="3"/>
        <v>0.55000000000000004</v>
      </c>
      <c r="V20" s="5">
        <f t="shared" si="3"/>
        <v>0.6</v>
      </c>
      <c r="W20" s="5">
        <f t="shared" si="3"/>
        <v>0.65</v>
      </c>
    </row>
    <row r="21" spans="2:23" x14ac:dyDescent="0.2">
      <c r="B21" s="4">
        <v>24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</v>
      </c>
      <c r="L21" s="5">
        <f t="shared" si="2"/>
        <v>5.0000000000000044E-2</v>
      </c>
      <c r="M21" s="5">
        <f t="shared" si="3"/>
        <v>9.9999999999999978E-2</v>
      </c>
      <c r="N21" s="5">
        <f t="shared" si="3"/>
        <v>0.15000000000000002</v>
      </c>
      <c r="O21" s="5">
        <f t="shared" si="3"/>
        <v>0.19999999999999996</v>
      </c>
      <c r="P21" s="5">
        <f t="shared" si="3"/>
        <v>0.25</v>
      </c>
      <c r="Q21" s="5">
        <f t="shared" si="3"/>
        <v>0.30000000000000004</v>
      </c>
      <c r="R21" s="5">
        <f t="shared" si="3"/>
        <v>0.35</v>
      </c>
      <c r="S21" s="5">
        <f t="shared" si="3"/>
        <v>0.4</v>
      </c>
      <c r="T21" s="5">
        <f t="shared" si="3"/>
        <v>0.44999999999999996</v>
      </c>
      <c r="U21" s="5">
        <f t="shared" si="3"/>
        <v>0.5</v>
      </c>
      <c r="V21" s="5">
        <f t="shared" si="3"/>
        <v>0.55000000000000004</v>
      </c>
      <c r="W21" s="5">
        <f t="shared" si="3"/>
        <v>0.6</v>
      </c>
    </row>
    <row r="22" spans="2:23" x14ac:dyDescent="0.2">
      <c r="B22" s="4">
        <v>25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3"/>
        <v>5.0000000000000044E-2</v>
      </c>
      <c r="N22" s="5">
        <f t="shared" si="3"/>
        <v>9.9999999999999978E-2</v>
      </c>
      <c r="O22" s="5">
        <f t="shared" si="3"/>
        <v>0.15000000000000002</v>
      </c>
      <c r="P22" s="5">
        <f t="shared" si="3"/>
        <v>0.19999999999999996</v>
      </c>
      <c r="Q22" s="5">
        <f t="shared" si="3"/>
        <v>0.25</v>
      </c>
      <c r="R22" s="5">
        <f t="shared" si="3"/>
        <v>0.30000000000000004</v>
      </c>
      <c r="S22" s="5">
        <f t="shared" si="3"/>
        <v>0.35</v>
      </c>
      <c r="T22" s="5">
        <f t="shared" si="3"/>
        <v>0.4</v>
      </c>
      <c r="U22" s="5">
        <f t="shared" si="3"/>
        <v>0.44999999999999996</v>
      </c>
      <c r="V22" s="5">
        <f t="shared" si="3"/>
        <v>0.5</v>
      </c>
      <c r="W22" s="5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>
      <selection activeCell="H29" sqref="H29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7"/>
    <col min="5" max="11" width="8.7109375" customWidth="1"/>
    <col min="12" max="13" width="11.85546875" customWidth="1"/>
    <col min="14" max="14" width="11.7109375" customWidth="1"/>
    <col min="15" max="15" width="11.7109375" style="2" customWidth="1"/>
    <col min="16" max="16" width="40.7109375" style="2" customWidth="1"/>
    <col min="17" max="17" width="40.28515625" style="2" hidden="1" customWidth="1"/>
    <col min="18" max="1025" width="8.7109375" customWidth="1"/>
  </cols>
  <sheetData>
    <row r="1" spans="1:17" s="2" customFormat="1" ht="38.25" x14ac:dyDescent="0.2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spans="1:17" ht="12.75" customHeight="1" x14ac:dyDescent="0.2">
      <c r="A2" s="59" t="s">
        <v>41</v>
      </c>
      <c r="B2" s="60">
        <f>2*C2+ROUND(2.5*E2,0)+ROUND(0.75*E3,0)+3*F2+2*F3+((G2-2)+(G3-2))+D2+D3</f>
        <v>16</v>
      </c>
      <c r="C2" s="60">
        <v>0</v>
      </c>
      <c r="D2" s="12">
        <v>0</v>
      </c>
      <c r="E2" s="12">
        <v>0</v>
      </c>
      <c r="F2" s="13">
        <v>1</v>
      </c>
      <c r="G2" s="13">
        <v>4</v>
      </c>
      <c r="H2" s="13">
        <f t="shared" ref="H2:H39" si="0">F2*(G2/2+0.5)</f>
        <v>2.5</v>
      </c>
      <c r="I2" s="13">
        <f t="shared" ref="I2:I39" si="1">F2*G2</f>
        <v>4</v>
      </c>
      <c r="J2" s="13">
        <f t="shared" ref="J2:J39" si="2">ROUNDUP(50/H2,0)</f>
        <v>20</v>
      </c>
      <c r="K2" s="14">
        <f t="shared" ref="K2:K39" si="3">IF(E2=0, ROUNDUP(50/(H2/2),0), ROUNDUP((50-ROUNDUP(15/E2,0)*H2/2)/H2,0)+ROUNDUP(15/E2,0))</f>
        <v>40</v>
      </c>
      <c r="L2" s="13">
        <f t="shared" ref="L2:L39" si="4">ROUNDUP(100/H2,0)</f>
        <v>40</v>
      </c>
      <c r="M2" s="13">
        <f t="shared" ref="M2:M39" si="5">IF($E2=0, ROUNDUP(100/($H2/2),0), ROUNDUP((100-ROUNDUP(15/$E2,0)*$H2/2)/$H2,0)+ROUNDUP(15/$E2,0))</f>
        <v>80</v>
      </c>
      <c r="N2" s="13">
        <f t="shared" ref="N2:N39" si="6">IF($E2=0, ROUNDUP(100/($H2/2),0), ROUNDUP((100-ROUNDUP(30/$E2,0)*$H2/2)/$H2,0)+ROUNDUP(30/$E2,0))</f>
        <v>80</v>
      </c>
      <c r="O2" s="61" t="s">
        <v>41</v>
      </c>
      <c r="P2" s="61" t="s">
        <v>42</v>
      </c>
      <c r="Q2" s="61" t="s">
        <v>43</v>
      </c>
    </row>
    <row r="3" spans="1:17" x14ac:dyDescent="0.2">
      <c r="A3" s="59"/>
      <c r="B3" s="60"/>
      <c r="C3" s="60"/>
      <c r="D3" s="16">
        <v>2</v>
      </c>
      <c r="E3" s="16">
        <v>1</v>
      </c>
      <c r="F3" s="17">
        <v>3</v>
      </c>
      <c r="G3" s="17">
        <v>4</v>
      </c>
      <c r="H3" s="17">
        <f t="shared" si="0"/>
        <v>7.5</v>
      </c>
      <c r="I3" s="17">
        <f t="shared" si="1"/>
        <v>12</v>
      </c>
      <c r="J3" s="17">
        <f t="shared" si="2"/>
        <v>7</v>
      </c>
      <c r="K3" s="17">
        <f t="shared" si="3"/>
        <v>14</v>
      </c>
      <c r="L3" s="17">
        <f t="shared" si="4"/>
        <v>14</v>
      </c>
      <c r="M3" s="17">
        <f t="shared" si="5"/>
        <v>21</v>
      </c>
      <c r="N3" s="17">
        <f t="shared" si="6"/>
        <v>28</v>
      </c>
      <c r="O3" s="61"/>
      <c r="P3" s="61"/>
      <c r="Q3" s="61"/>
    </row>
    <row r="4" spans="1:17" ht="12.75" customHeight="1" x14ac:dyDescent="0.2">
      <c r="A4" s="62" t="s">
        <v>44</v>
      </c>
      <c r="B4" s="63">
        <f>2*C4+ROUND(2.5*E4,0)+ROUND(0.75*E5,0)+3*F4+2*F5+((G4-2)+(G5-2))+D4+D5</f>
        <v>25</v>
      </c>
      <c r="C4" s="64">
        <v>1</v>
      </c>
      <c r="D4" s="21">
        <v>0</v>
      </c>
      <c r="E4" s="21">
        <v>0</v>
      </c>
      <c r="F4" s="22">
        <v>1</v>
      </c>
      <c r="G4" s="22">
        <v>6</v>
      </c>
      <c r="H4" s="22">
        <f t="shared" si="0"/>
        <v>3.5</v>
      </c>
      <c r="I4" s="22">
        <f t="shared" si="1"/>
        <v>6</v>
      </c>
      <c r="J4" s="22">
        <f t="shared" si="2"/>
        <v>15</v>
      </c>
      <c r="K4" s="22">
        <f t="shared" si="3"/>
        <v>29</v>
      </c>
      <c r="L4" s="22">
        <f t="shared" si="4"/>
        <v>29</v>
      </c>
      <c r="M4" s="22">
        <f t="shared" si="5"/>
        <v>58</v>
      </c>
      <c r="N4" s="22">
        <f t="shared" si="6"/>
        <v>58</v>
      </c>
      <c r="O4" s="65" t="s">
        <v>45</v>
      </c>
      <c r="P4" s="65" t="s">
        <v>46</v>
      </c>
      <c r="Q4" s="65" t="s">
        <v>47</v>
      </c>
    </row>
    <row r="5" spans="1:17" x14ac:dyDescent="0.2">
      <c r="A5" s="62"/>
      <c r="B5" s="63"/>
      <c r="C5" s="64"/>
      <c r="D5" s="23">
        <v>2</v>
      </c>
      <c r="E5" s="23">
        <v>3</v>
      </c>
      <c r="F5" s="24">
        <v>4</v>
      </c>
      <c r="G5" s="24">
        <v>6</v>
      </c>
      <c r="H5" s="24">
        <f t="shared" si="0"/>
        <v>14</v>
      </c>
      <c r="I5" s="24">
        <f t="shared" si="1"/>
        <v>24</v>
      </c>
      <c r="J5" s="24">
        <f t="shared" si="2"/>
        <v>4</v>
      </c>
      <c r="K5" s="24">
        <f t="shared" si="3"/>
        <v>7</v>
      </c>
      <c r="L5" s="24">
        <f t="shared" si="4"/>
        <v>8</v>
      </c>
      <c r="M5" s="24">
        <f t="shared" si="5"/>
        <v>10</v>
      </c>
      <c r="N5" s="24">
        <f t="shared" si="6"/>
        <v>13</v>
      </c>
      <c r="O5" s="65"/>
      <c r="P5" s="65"/>
      <c r="Q5" s="65"/>
    </row>
    <row r="6" spans="1:17" ht="13.5" customHeight="1" x14ac:dyDescent="0.2">
      <c r="A6" s="59" t="s">
        <v>48</v>
      </c>
      <c r="B6" s="60">
        <f>2*C6+ROUND(2.5*E6,0)+ROUND(0.75*E7,0)+3*F6+2*F7+((G6-2)+(G7-2))+D6+D7</f>
        <v>33</v>
      </c>
      <c r="C6" s="60">
        <v>3</v>
      </c>
      <c r="D6" s="12">
        <v>1</v>
      </c>
      <c r="E6" s="12">
        <v>0</v>
      </c>
      <c r="F6" s="13">
        <v>1</v>
      </c>
      <c r="G6" s="13">
        <v>8</v>
      </c>
      <c r="H6" s="13">
        <f t="shared" si="0"/>
        <v>4.5</v>
      </c>
      <c r="I6" s="13">
        <f t="shared" si="1"/>
        <v>8</v>
      </c>
      <c r="J6" s="13">
        <f t="shared" si="2"/>
        <v>12</v>
      </c>
      <c r="K6" s="13">
        <f t="shared" si="3"/>
        <v>23</v>
      </c>
      <c r="L6" s="13">
        <f t="shared" si="4"/>
        <v>23</v>
      </c>
      <c r="M6" s="13">
        <f t="shared" si="5"/>
        <v>45</v>
      </c>
      <c r="N6" s="13">
        <f t="shared" si="6"/>
        <v>45</v>
      </c>
      <c r="O6" s="61" t="s">
        <v>49</v>
      </c>
      <c r="P6" s="61" t="s">
        <v>42</v>
      </c>
      <c r="Q6" s="61" t="s">
        <v>50</v>
      </c>
    </row>
    <row r="7" spans="1:17" x14ac:dyDescent="0.2">
      <c r="A7" s="59"/>
      <c r="B7" s="60"/>
      <c r="C7" s="60"/>
      <c r="D7" s="16">
        <v>3</v>
      </c>
      <c r="E7" s="16">
        <v>2</v>
      </c>
      <c r="F7" s="17">
        <v>3</v>
      </c>
      <c r="G7" s="17">
        <v>8</v>
      </c>
      <c r="H7" s="17">
        <f t="shared" si="0"/>
        <v>13.5</v>
      </c>
      <c r="I7" s="17">
        <f t="shared" si="1"/>
        <v>24</v>
      </c>
      <c r="J7" s="17">
        <f t="shared" si="2"/>
        <v>4</v>
      </c>
      <c r="K7" s="17">
        <f t="shared" si="3"/>
        <v>7</v>
      </c>
      <c r="L7" s="17">
        <f t="shared" si="4"/>
        <v>8</v>
      </c>
      <c r="M7" s="17">
        <f t="shared" si="5"/>
        <v>12</v>
      </c>
      <c r="N7" s="17">
        <f t="shared" si="6"/>
        <v>14</v>
      </c>
      <c r="O7" s="61"/>
      <c r="P7" s="61"/>
      <c r="Q7" s="61"/>
    </row>
    <row r="8" spans="1:17" ht="13.5" customHeight="1" x14ac:dyDescent="0.2">
      <c r="A8" s="62" t="s">
        <v>51</v>
      </c>
      <c r="B8" s="63">
        <f>2*C8+ROUND(2.5*E8,0)+ROUND(0.75*E9,0)+3*F8+2*F9+((G8-2)+(G9-2))+D8+D9</f>
        <v>32</v>
      </c>
      <c r="C8" s="64">
        <v>1</v>
      </c>
      <c r="D8" s="21">
        <v>0</v>
      </c>
      <c r="E8" s="21">
        <v>1</v>
      </c>
      <c r="F8" s="22">
        <v>1</v>
      </c>
      <c r="G8" s="22">
        <v>8</v>
      </c>
      <c r="H8" s="22">
        <f t="shared" si="0"/>
        <v>4.5</v>
      </c>
      <c r="I8" s="22">
        <f t="shared" si="1"/>
        <v>8</v>
      </c>
      <c r="J8" s="22">
        <f t="shared" si="2"/>
        <v>12</v>
      </c>
      <c r="K8" s="22">
        <f t="shared" si="3"/>
        <v>19</v>
      </c>
      <c r="L8" s="22">
        <f t="shared" si="4"/>
        <v>23</v>
      </c>
      <c r="M8" s="22">
        <f t="shared" si="5"/>
        <v>30</v>
      </c>
      <c r="N8" s="22">
        <f t="shared" si="6"/>
        <v>38</v>
      </c>
      <c r="O8" s="65" t="s">
        <v>49</v>
      </c>
      <c r="P8" s="65" t="s">
        <v>46</v>
      </c>
      <c r="Q8" s="65" t="s">
        <v>52</v>
      </c>
    </row>
    <row r="9" spans="1:17" x14ac:dyDescent="0.2">
      <c r="A9" s="62"/>
      <c r="B9" s="63"/>
      <c r="C9" s="64"/>
      <c r="D9" s="23">
        <v>2</v>
      </c>
      <c r="E9" s="23">
        <v>5</v>
      </c>
      <c r="F9" s="24">
        <v>3</v>
      </c>
      <c r="G9" s="24">
        <v>8</v>
      </c>
      <c r="H9" s="24">
        <f t="shared" si="0"/>
        <v>13.5</v>
      </c>
      <c r="I9" s="24">
        <f t="shared" si="1"/>
        <v>24</v>
      </c>
      <c r="J9" s="24">
        <f t="shared" si="2"/>
        <v>4</v>
      </c>
      <c r="K9" s="24">
        <f t="shared" si="3"/>
        <v>6</v>
      </c>
      <c r="L9" s="24">
        <f t="shared" si="4"/>
        <v>8</v>
      </c>
      <c r="M9" s="24">
        <f t="shared" si="5"/>
        <v>9</v>
      </c>
      <c r="N9" s="24">
        <f t="shared" si="6"/>
        <v>11</v>
      </c>
      <c r="O9" s="65"/>
      <c r="P9" s="65"/>
      <c r="Q9" s="65"/>
    </row>
    <row r="10" spans="1:17" ht="13.5" customHeight="1" x14ac:dyDescent="0.2">
      <c r="A10" s="59" t="s">
        <v>53</v>
      </c>
      <c r="B10" s="60">
        <f>2*C10+ROUND(2.5*E10,0)+ROUND(0.75*E11,0)+3*F10+2*F11+((G10-2)+(G11-2))+D10+D11</f>
        <v>31</v>
      </c>
      <c r="C10" s="60">
        <v>1</v>
      </c>
      <c r="D10" s="12">
        <v>0</v>
      </c>
      <c r="E10" s="12">
        <v>0</v>
      </c>
      <c r="F10" s="13">
        <v>1</v>
      </c>
      <c r="G10" s="13">
        <v>10</v>
      </c>
      <c r="H10" s="13">
        <f t="shared" si="0"/>
        <v>5.5</v>
      </c>
      <c r="I10" s="13">
        <f t="shared" si="1"/>
        <v>10</v>
      </c>
      <c r="J10" s="13">
        <f t="shared" si="2"/>
        <v>10</v>
      </c>
      <c r="K10" s="13">
        <f t="shared" si="3"/>
        <v>19</v>
      </c>
      <c r="L10" s="13">
        <f t="shared" si="4"/>
        <v>19</v>
      </c>
      <c r="M10" s="13">
        <f t="shared" si="5"/>
        <v>37</v>
      </c>
      <c r="N10" s="13">
        <f t="shared" si="6"/>
        <v>37</v>
      </c>
      <c r="O10" s="61" t="s">
        <v>49</v>
      </c>
      <c r="P10" s="61" t="s">
        <v>46</v>
      </c>
      <c r="Q10" s="61" t="s">
        <v>54</v>
      </c>
    </row>
    <row r="11" spans="1:17" x14ac:dyDescent="0.2">
      <c r="A11" s="59"/>
      <c r="B11" s="60"/>
      <c r="C11" s="60"/>
      <c r="D11" s="16">
        <v>2</v>
      </c>
      <c r="E11" s="16">
        <v>3</v>
      </c>
      <c r="F11" s="17">
        <v>3</v>
      </c>
      <c r="G11" s="17">
        <v>10</v>
      </c>
      <c r="H11" s="17">
        <f t="shared" si="0"/>
        <v>16.5</v>
      </c>
      <c r="I11" s="17">
        <f t="shared" si="1"/>
        <v>30</v>
      </c>
      <c r="J11" s="17">
        <f t="shared" si="2"/>
        <v>4</v>
      </c>
      <c r="K11" s="17">
        <f t="shared" si="3"/>
        <v>6</v>
      </c>
      <c r="L11" s="17">
        <f t="shared" si="4"/>
        <v>7</v>
      </c>
      <c r="M11" s="17">
        <f t="shared" si="5"/>
        <v>9</v>
      </c>
      <c r="N11" s="17">
        <f t="shared" si="6"/>
        <v>12</v>
      </c>
      <c r="O11" s="61"/>
      <c r="P11" s="61"/>
      <c r="Q11" s="61"/>
    </row>
    <row r="12" spans="1:17" ht="13.5" customHeight="1" x14ac:dyDescent="0.2">
      <c r="A12" s="62" t="s">
        <v>55</v>
      </c>
      <c r="B12" s="63">
        <f>2*C12+ROUND(2.5*E12,0)+ROUND(0.75*E13,0)+3*F12+2*F13+((G12-2)+(G13-2))+D12+D13</f>
        <v>31</v>
      </c>
      <c r="C12" s="64">
        <v>2</v>
      </c>
      <c r="D12" s="21">
        <v>1</v>
      </c>
      <c r="E12" s="21">
        <v>0</v>
      </c>
      <c r="F12" s="22">
        <v>1</v>
      </c>
      <c r="G12" s="22">
        <v>8</v>
      </c>
      <c r="H12" s="22">
        <f t="shared" si="0"/>
        <v>4.5</v>
      </c>
      <c r="I12" s="22">
        <f t="shared" si="1"/>
        <v>8</v>
      </c>
      <c r="J12" s="22">
        <f t="shared" si="2"/>
        <v>12</v>
      </c>
      <c r="K12" s="22">
        <f t="shared" si="3"/>
        <v>23</v>
      </c>
      <c r="L12" s="22">
        <f t="shared" si="4"/>
        <v>23</v>
      </c>
      <c r="M12" s="22">
        <f t="shared" si="5"/>
        <v>45</v>
      </c>
      <c r="N12" s="22">
        <f t="shared" si="6"/>
        <v>45</v>
      </c>
      <c r="O12" s="65" t="s">
        <v>56</v>
      </c>
      <c r="P12" s="65" t="s">
        <v>57</v>
      </c>
      <c r="Q12" s="65" t="s">
        <v>58</v>
      </c>
    </row>
    <row r="13" spans="1:17" x14ac:dyDescent="0.2">
      <c r="A13" s="62"/>
      <c r="B13" s="63"/>
      <c r="C13" s="64"/>
      <c r="D13" s="23">
        <v>3</v>
      </c>
      <c r="E13" s="23">
        <v>2</v>
      </c>
      <c r="F13" s="24">
        <v>3</v>
      </c>
      <c r="G13" s="24">
        <v>8</v>
      </c>
      <c r="H13" s="24">
        <f t="shared" si="0"/>
        <v>13.5</v>
      </c>
      <c r="I13" s="24">
        <f t="shared" si="1"/>
        <v>24</v>
      </c>
      <c r="J13" s="24">
        <f t="shared" si="2"/>
        <v>4</v>
      </c>
      <c r="K13" s="24">
        <f t="shared" si="3"/>
        <v>7</v>
      </c>
      <c r="L13" s="24">
        <f t="shared" si="4"/>
        <v>8</v>
      </c>
      <c r="M13" s="24">
        <f t="shared" si="5"/>
        <v>12</v>
      </c>
      <c r="N13" s="24">
        <f t="shared" si="6"/>
        <v>14</v>
      </c>
      <c r="O13" s="65"/>
      <c r="P13" s="65"/>
      <c r="Q13" s="65"/>
    </row>
    <row r="14" spans="1:17" x14ac:dyDescent="0.2">
      <c r="A14" s="62" t="s">
        <v>59</v>
      </c>
      <c r="B14" s="63">
        <f>2*C14+ROUND(2.5*E14,0)+ROUND(0.75*E15,0)+3*F14+2*F15+((G14-2)+(G15-2))+D14+D15</f>
        <v>39</v>
      </c>
      <c r="C14" s="64">
        <v>4</v>
      </c>
      <c r="D14" s="21">
        <v>1</v>
      </c>
      <c r="E14" s="21">
        <v>0</v>
      </c>
      <c r="F14" s="22">
        <v>1</v>
      </c>
      <c r="G14" s="22">
        <v>10</v>
      </c>
      <c r="H14" s="22">
        <f t="shared" si="0"/>
        <v>5.5</v>
      </c>
      <c r="I14" s="22">
        <f t="shared" si="1"/>
        <v>10</v>
      </c>
      <c r="J14" s="22">
        <f t="shared" si="2"/>
        <v>10</v>
      </c>
      <c r="K14" s="22">
        <f t="shared" si="3"/>
        <v>19</v>
      </c>
      <c r="L14" s="22">
        <f t="shared" si="4"/>
        <v>19</v>
      </c>
      <c r="M14" s="22">
        <f t="shared" si="5"/>
        <v>37</v>
      </c>
      <c r="N14" s="22">
        <f t="shared" si="6"/>
        <v>37</v>
      </c>
      <c r="O14" s="65"/>
      <c r="P14" s="65"/>
      <c r="Q14" s="65"/>
    </row>
    <row r="15" spans="1:17" x14ac:dyDescent="0.2">
      <c r="A15" s="62"/>
      <c r="B15" s="63"/>
      <c r="C15" s="64"/>
      <c r="D15" s="23">
        <v>3</v>
      </c>
      <c r="E15" s="23">
        <v>3</v>
      </c>
      <c r="F15" s="24">
        <v>3</v>
      </c>
      <c r="G15" s="24">
        <v>10</v>
      </c>
      <c r="H15" s="24">
        <f t="shared" si="0"/>
        <v>16.5</v>
      </c>
      <c r="I15" s="24">
        <f t="shared" si="1"/>
        <v>30</v>
      </c>
      <c r="J15" s="24">
        <f t="shared" si="2"/>
        <v>4</v>
      </c>
      <c r="K15" s="24">
        <f t="shared" si="3"/>
        <v>6</v>
      </c>
      <c r="L15" s="24">
        <f t="shared" si="4"/>
        <v>7</v>
      </c>
      <c r="M15" s="24">
        <f t="shared" si="5"/>
        <v>9</v>
      </c>
      <c r="N15" s="24">
        <f t="shared" si="6"/>
        <v>12</v>
      </c>
      <c r="O15" s="65"/>
      <c r="P15" s="65"/>
      <c r="Q15" s="65"/>
    </row>
    <row r="16" spans="1:17" ht="12.75" customHeight="1" x14ac:dyDescent="0.2">
      <c r="A16" s="59" t="s">
        <v>60</v>
      </c>
      <c r="B16" s="60">
        <f>2*C16+ROUND(2.5*E16,0)+ROUND(0.75*E17,0)+3*F16+2*F17+((G16-2)+(G17-2))+D16+D17</f>
        <v>33</v>
      </c>
      <c r="C16" s="60">
        <v>1</v>
      </c>
      <c r="D16" s="12">
        <v>0</v>
      </c>
      <c r="E16" s="12">
        <v>1</v>
      </c>
      <c r="F16" s="13">
        <v>1</v>
      </c>
      <c r="G16" s="13">
        <v>8</v>
      </c>
      <c r="H16" s="13">
        <f t="shared" si="0"/>
        <v>4.5</v>
      </c>
      <c r="I16" s="13">
        <f t="shared" si="1"/>
        <v>8</v>
      </c>
      <c r="J16" s="13">
        <f t="shared" si="2"/>
        <v>12</v>
      </c>
      <c r="K16" s="13">
        <f t="shared" si="3"/>
        <v>19</v>
      </c>
      <c r="L16" s="13">
        <f t="shared" si="4"/>
        <v>23</v>
      </c>
      <c r="M16" s="13">
        <f t="shared" si="5"/>
        <v>30</v>
      </c>
      <c r="N16" s="13">
        <f t="shared" si="6"/>
        <v>38</v>
      </c>
      <c r="O16" s="61" t="s">
        <v>56</v>
      </c>
      <c r="P16" s="61" t="s">
        <v>57</v>
      </c>
      <c r="Q16" s="61" t="s">
        <v>61</v>
      </c>
    </row>
    <row r="17" spans="1:17" x14ac:dyDescent="0.2">
      <c r="A17" s="59"/>
      <c r="B17" s="60"/>
      <c r="C17" s="60"/>
      <c r="D17" s="16">
        <v>2</v>
      </c>
      <c r="E17" s="16">
        <v>6</v>
      </c>
      <c r="F17" s="17">
        <v>3</v>
      </c>
      <c r="G17" s="17">
        <v>8</v>
      </c>
      <c r="H17" s="17">
        <f t="shared" si="0"/>
        <v>13.5</v>
      </c>
      <c r="I17" s="17">
        <f t="shared" si="1"/>
        <v>24</v>
      </c>
      <c r="J17" s="17">
        <f t="shared" si="2"/>
        <v>4</v>
      </c>
      <c r="K17" s="17">
        <f t="shared" si="3"/>
        <v>6</v>
      </c>
      <c r="L17" s="17">
        <f t="shared" si="4"/>
        <v>8</v>
      </c>
      <c r="M17" s="17">
        <f t="shared" si="5"/>
        <v>9</v>
      </c>
      <c r="N17" s="17">
        <f t="shared" si="6"/>
        <v>10</v>
      </c>
      <c r="O17" s="61"/>
      <c r="P17" s="61"/>
      <c r="Q17" s="61"/>
    </row>
    <row r="18" spans="1:17" x14ac:dyDescent="0.2">
      <c r="A18" s="59" t="s">
        <v>62</v>
      </c>
      <c r="B18" s="60">
        <f>2*C18+ROUND(2.5*E18,0)+ROUND(0.75*E19,0)+3*F18+2*F19+((G18-2)+(G19-2))+D18+D19</f>
        <v>40</v>
      </c>
      <c r="C18" s="60">
        <v>2</v>
      </c>
      <c r="D18" s="12">
        <v>0</v>
      </c>
      <c r="E18" s="12">
        <v>1</v>
      </c>
      <c r="F18" s="13">
        <v>1</v>
      </c>
      <c r="G18" s="13">
        <v>10</v>
      </c>
      <c r="H18" s="13">
        <f t="shared" si="0"/>
        <v>5.5</v>
      </c>
      <c r="I18" s="13">
        <f t="shared" si="1"/>
        <v>10</v>
      </c>
      <c r="J18" s="13">
        <f t="shared" si="2"/>
        <v>10</v>
      </c>
      <c r="K18" s="13">
        <f t="shared" si="3"/>
        <v>17</v>
      </c>
      <c r="L18" s="13">
        <f t="shared" si="4"/>
        <v>19</v>
      </c>
      <c r="M18" s="13">
        <f t="shared" si="5"/>
        <v>26</v>
      </c>
      <c r="N18" s="13">
        <f t="shared" si="6"/>
        <v>34</v>
      </c>
      <c r="O18" s="61"/>
      <c r="P18" s="61"/>
      <c r="Q18" s="61"/>
    </row>
    <row r="19" spans="1:17" x14ac:dyDescent="0.2">
      <c r="A19" s="59"/>
      <c r="B19" s="60"/>
      <c r="C19" s="60"/>
      <c r="D19" s="16">
        <v>2</v>
      </c>
      <c r="E19" s="16">
        <v>8</v>
      </c>
      <c r="F19" s="17">
        <v>3</v>
      </c>
      <c r="G19" s="17">
        <v>10</v>
      </c>
      <c r="H19" s="17">
        <f t="shared" si="0"/>
        <v>16.5</v>
      </c>
      <c r="I19" s="17">
        <f t="shared" si="1"/>
        <v>30</v>
      </c>
      <c r="J19" s="17">
        <f t="shared" si="2"/>
        <v>4</v>
      </c>
      <c r="K19" s="17">
        <f t="shared" si="3"/>
        <v>5</v>
      </c>
      <c r="L19" s="17">
        <f t="shared" si="4"/>
        <v>7</v>
      </c>
      <c r="M19" s="17">
        <f t="shared" si="5"/>
        <v>8</v>
      </c>
      <c r="N19" s="17">
        <f t="shared" si="6"/>
        <v>9</v>
      </c>
      <c r="O19" s="61"/>
      <c r="P19" s="61"/>
      <c r="Q19" s="61"/>
    </row>
    <row r="20" spans="1:17" ht="13.5" customHeight="1" x14ac:dyDescent="0.2">
      <c r="A20" s="62" t="s">
        <v>63</v>
      </c>
      <c r="B20" s="63">
        <f>2*C20+ROUND(2.5*E20,0)+ROUND(0.75*E21,0)+3*F20+2*F21+((G20-2)+(G21-2))+D20+D21</f>
        <v>32</v>
      </c>
      <c r="C20" s="64">
        <v>1</v>
      </c>
      <c r="D20" s="21">
        <v>0</v>
      </c>
      <c r="E20" s="21">
        <v>0</v>
      </c>
      <c r="F20" s="22">
        <v>1</v>
      </c>
      <c r="G20" s="22">
        <v>10</v>
      </c>
      <c r="H20" s="22">
        <f t="shared" si="0"/>
        <v>5.5</v>
      </c>
      <c r="I20" s="22">
        <f t="shared" si="1"/>
        <v>10</v>
      </c>
      <c r="J20" s="22">
        <f t="shared" si="2"/>
        <v>10</v>
      </c>
      <c r="K20" s="22">
        <f t="shared" si="3"/>
        <v>19</v>
      </c>
      <c r="L20" s="22">
        <f t="shared" si="4"/>
        <v>19</v>
      </c>
      <c r="M20" s="22">
        <f t="shared" si="5"/>
        <v>37</v>
      </c>
      <c r="N20" s="22">
        <f t="shared" si="6"/>
        <v>37</v>
      </c>
      <c r="O20" s="65" t="s">
        <v>56</v>
      </c>
      <c r="P20" s="65" t="s">
        <v>57</v>
      </c>
      <c r="Q20" s="65" t="s">
        <v>64</v>
      </c>
    </row>
    <row r="21" spans="1:17" x14ac:dyDescent="0.2">
      <c r="A21" s="62"/>
      <c r="B21" s="63"/>
      <c r="C21" s="64"/>
      <c r="D21" s="23">
        <v>2</v>
      </c>
      <c r="E21" s="23">
        <v>4</v>
      </c>
      <c r="F21" s="24">
        <v>3</v>
      </c>
      <c r="G21" s="24">
        <v>10</v>
      </c>
      <c r="H21" s="24">
        <f t="shared" si="0"/>
        <v>16.5</v>
      </c>
      <c r="I21" s="24">
        <f t="shared" si="1"/>
        <v>30</v>
      </c>
      <c r="J21" s="24">
        <f t="shared" si="2"/>
        <v>4</v>
      </c>
      <c r="K21" s="24">
        <f t="shared" si="3"/>
        <v>6</v>
      </c>
      <c r="L21" s="24">
        <f t="shared" si="4"/>
        <v>7</v>
      </c>
      <c r="M21" s="24">
        <f t="shared" si="5"/>
        <v>9</v>
      </c>
      <c r="N21" s="24">
        <f t="shared" si="6"/>
        <v>11</v>
      </c>
      <c r="O21" s="65"/>
      <c r="P21" s="65"/>
      <c r="Q21" s="65"/>
    </row>
    <row r="22" spans="1:17" x14ac:dyDescent="0.2">
      <c r="A22" s="62" t="s">
        <v>65</v>
      </c>
      <c r="B22" s="63">
        <f>2*C22+ROUND(2.5*E22,0)+ROUND(0.75*E23,0)+3*F22+2*F23+((G22-2)+(G23-2))+D22+D23</f>
        <v>40</v>
      </c>
      <c r="C22" s="64">
        <v>2</v>
      </c>
      <c r="D22" s="21">
        <v>0</v>
      </c>
      <c r="E22" s="21">
        <v>0</v>
      </c>
      <c r="F22" s="22">
        <v>1</v>
      </c>
      <c r="G22" s="22">
        <v>12</v>
      </c>
      <c r="H22" s="22">
        <f t="shared" si="0"/>
        <v>6.5</v>
      </c>
      <c r="I22" s="22">
        <f t="shared" si="1"/>
        <v>12</v>
      </c>
      <c r="J22" s="22">
        <f t="shared" si="2"/>
        <v>8</v>
      </c>
      <c r="K22" s="22">
        <f t="shared" si="3"/>
        <v>16</v>
      </c>
      <c r="L22" s="22">
        <f t="shared" si="4"/>
        <v>16</v>
      </c>
      <c r="M22" s="22">
        <f t="shared" si="5"/>
        <v>31</v>
      </c>
      <c r="N22" s="22">
        <f t="shared" si="6"/>
        <v>31</v>
      </c>
      <c r="O22" s="65"/>
      <c r="P22" s="65"/>
      <c r="Q22" s="65"/>
    </row>
    <row r="23" spans="1:17" x14ac:dyDescent="0.2">
      <c r="A23" s="62"/>
      <c r="B23" s="63"/>
      <c r="C23" s="64"/>
      <c r="D23" s="23">
        <v>2</v>
      </c>
      <c r="E23" s="23">
        <v>6</v>
      </c>
      <c r="F23" s="24">
        <v>3</v>
      </c>
      <c r="G23" s="24">
        <v>12</v>
      </c>
      <c r="H23" s="24">
        <f t="shared" si="0"/>
        <v>19.5</v>
      </c>
      <c r="I23" s="24">
        <f t="shared" si="1"/>
        <v>36</v>
      </c>
      <c r="J23" s="24">
        <f t="shared" si="2"/>
        <v>3</v>
      </c>
      <c r="K23" s="24">
        <f t="shared" si="3"/>
        <v>5</v>
      </c>
      <c r="L23" s="24">
        <f t="shared" si="4"/>
        <v>6</v>
      </c>
      <c r="M23" s="24">
        <f t="shared" si="5"/>
        <v>7</v>
      </c>
      <c r="N23" s="24">
        <f t="shared" si="6"/>
        <v>8</v>
      </c>
      <c r="O23" s="65"/>
      <c r="P23" s="65"/>
      <c r="Q23" s="65"/>
    </row>
    <row r="24" spans="1:17" ht="12.75" customHeight="1" x14ac:dyDescent="0.2">
      <c r="A24" s="59" t="s">
        <v>66</v>
      </c>
      <c r="B24" s="60">
        <f>2*C24+ROUND(2.5*E24,0)+ROUND(0.75*E25,0)+3*F24+2*F25+((G24-2)+(G25-2))+D24+D25</f>
        <v>41</v>
      </c>
      <c r="C24" s="60">
        <v>3</v>
      </c>
      <c r="D24" s="12">
        <v>1</v>
      </c>
      <c r="E24" s="12">
        <v>0</v>
      </c>
      <c r="F24" s="13">
        <v>1</v>
      </c>
      <c r="G24" s="13">
        <v>10</v>
      </c>
      <c r="H24" s="13">
        <f t="shared" si="0"/>
        <v>5.5</v>
      </c>
      <c r="I24" s="13">
        <f t="shared" si="1"/>
        <v>10</v>
      </c>
      <c r="J24" s="13">
        <f t="shared" si="2"/>
        <v>10</v>
      </c>
      <c r="K24" s="13">
        <f t="shared" si="3"/>
        <v>19</v>
      </c>
      <c r="L24" s="13">
        <f t="shared" si="4"/>
        <v>19</v>
      </c>
      <c r="M24" s="13">
        <f t="shared" si="5"/>
        <v>37</v>
      </c>
      <c r="N24" s="13">
        <f t="shared" si="6"/>
        <v>37</v>
      </c>
      <c r="O24" s="61" t="s">
        <v>67</v>
      </c>
      <c r="P24" s="61" t="s">
        <v>68</v>
      </c>
      <c r="Q24" s="61" t="s">
        <v>69</v>
      </c>
    </row>
    <row r="25" spans="1:17" x14ac:dyDescent="0.2">
      <c r="A25" s="59"/>
      <c r="B25" s="60"/>
      <c r="C25" s="60"/>
      <c r="D25" s="16">
        <v>3</v>
      </c>
      <c r="E25" s="16">
        <v>5</v>
      </c>
      <c r="F25" s="17">
        <v>4</v>
      </c>
      <c r="G25" s="17">
        <v>10</v>
      </c>
      <c r="H25" s="17">
        <f t="shared" si="0"/>
        <v>22</v>
      </c>
      <c r="I25" s="17">
        <f t="shared" si="1"/>
        <v>40</v>
      </c>
      <c r="J25" s="17">
        <f t="shared" si="2"/>
        <v>3</v>
      </c>
      <c r="K25" s="17">
        <f t="shared" si="3"/>
        <v>4</v>
      </c>
      <c r="L25" s="17">
        <f t="shared" si="4"/>
        <v>5</v>
      </c>
      <c r="M25" s="17">
        <f t="shared" si="5"/>
        <v>7</v>
      </c>
      <c r="N25" s="17">
        <f t="shared" si="6"/>
        <v>8</v>
      </c>
      <c r="O25" s="61"/>
      <c r="P25" s="61"/>
      <c r="Q25" s="61"/>
    </row>
    <row r="26" spans="1:17" ht="12.75" customHeight="1" x14ac:dyDescent="0.2">
      <c r="A26" s="62" t="s">
        <v>70</v>
      </c>
      <c r="B26" s="63">
        <f>2*C26+ROUND(2.5*E26,0)+ROUND(0.75*E27,0)+3*F26+2*F27+((G26-2)+(G27-2))+D26+D27</f>
        <v>44</v>
      </c>
      <c r="C26" s="64">
        <v>1</v>
      </c>
      <c r="D26" s="21">
        <v>0</v>
      </c>
      <c r="E26" s="21">
        <v>2</v>
      </c>
      <c r="F26" s="22">
        <v>1</v>
      </c>
      <c r="G26" s="22">
        <v>10</v>
      </c>
      <c r="H26" s="22">
        <f t="shared" si="0"/>
        <v>5.5</v>
      </c>
      <c r="I26" s="22">
        <f t="shared" si="1"/>
        <v>10</v>
      </c>
      <c r="J26" s="22">
        <f t="shared" si="2"/>
        <v>10</v>
      </c>
      <c r="K26" s="22">
        <f t="shared" si="3"/>
        <v>14</v>
      </c>
      <c r="L26" s="22">
        <f t="shared" si="4"/>
        <v>19</v>
      </c>
      <c r="M26" s="22">
        <f t="shared" si="5"/>
        <v>23</v>
      </c>
      <c r="N26" s="22">
        <f t="shared" si="6"/>
        <v>26</v>
      </c>
      <c r="O26" s="65" t="s">
        <v>67</v>
      </c>
      <c r="P26" s="66" t="s">
        <v>71</v>
      </c>
      <c r="Q26" s="65" t="s">
        <v>69</v>
      </c>
    </row>
    <row r="27" spans="1:17" x14ac:dyDescent="0.2">
      <c r="A27" s="62"/>
      <c r="B27" s="63"/>
      <c r="C27" s="64"/>
      <c r="D27" s="23">
        <v>2</v>
      </c>
      <c r="E27" s="23">
        <v>10</v>
      </c>
      <c r="F27" s="24">
        <v>4</v>
      </c>
      <c r="G27" s="24">
        <v>10</v>
      </c>
      <c r="H27" s="24">
        <f t="shared" si="0"/>
        <v>22</v>
      </c>
      <c r="I27" s="24">
        <f t="shared" si="1"/>
        <v>40</v>
      </c>
      <c r="J27" s="24">
        <f t="shared" si="2"/>
        <v>3</v>
      </c>
      <c r="K27" s="24">
        <f t="shared" si="3"/>
        <v>4</v>
      </c>
      <c r="L27" s="24">
        <f t="shared" si="4"/>
        <v>5</v>
      </c>
      <c r="M27" s="24">
        <f t="shared" si="5"/>
        <v>6</v>
      </c>
      <c r="N27" s="24">
        <f t="shared" si="6"/>
        <v>7</v>
      </c>
      <c r="O27" s="65"/>
      <c r="P27" s="66"/>
      <c r="Q27" s="65"/>
    </row>
    <row r="28" spans="1:17" ht="12.75" customHeight="1" x14ac:dyDescent="0.2">
      <c r="A28" s="59" t="s">
        <v>72</v>
      </c>
      <c r="B28" s="60">
        <f>2*C28+ROUND(2.5*E28,0)+ROUND(0.75*E29,0)+3*F28+2*F29+((G28-2)+(G29-2))+D28+D29</f>
        <v>41</v>
      </c>
      <c r="C28" s="60">
        <v>1</v>
      </c>
      <c r="D28" s="12">
        <v>0</v>
      </c>
      <c r="E28" s="12">
        <v>0</v>
      </c>
      <c r="F28" s="13">
        <v>1</v>
      </c>
      <c r="G28" s="13">
        <v>12</v>
      </c>
      <c r="H28" s="13">
        <f t="shared" si="0"/>
        <v>6.5</v>
      </c>
      <c r="I28" s="13">
        <f t="shared" si="1"/>
        <v>12</v>
      </c>
      <c r="J28" s="13">
        <f t="shared" si="2"/>
        <v>8</v>
      </c>
      <c r="K28" s="13">
        <f t="shared" si="3"/>
        <v>16</v>
      </c>
      <c r="L28" s="13">
        <f t="shared" si="4"/>
        <v>16</v>
      </c>
      <c r="M28" s="13">
        <f t="shared" si="5"/>
        <v>31</v>
      </c>
      <c r="N28" s="13">
        <f t="shared" si="6"/>
        <v>31</v>
      </c>
      <c r="O28" s="61" t="s">
        <v>67</v>
      </c>
      <c r="P28" s="61" t="s">
        <v>71</v>
      </c>
      <c r="Q28" s="61" t="s">
        <v>69</v>
      </c>
    </row>
    <row r="29" spans="1:17" x14ac:dyDescent="0.2">
      <c r="A29" s="59"/>
      <c r="B29" s="60"/>
      <c r="C29" s="60"/>
      <c r="D29" s="16">
        <v>2</v>
      </c>
      <c r="E29" s="16">
        <v>8</v>
      </c>
      <c r="F29" s="17">
        <v>4</v>
      </c>
      <c r="G29" s="17">
        <v>12</v>
      </c>
      <c r="H29" s="17">
        <f t="shared" si="0"/>
        <v>26</v>
      </c>
      <c r="I29" s="17">
        <f t="shared" si="1"/>
        <v>48</v>
      </c>
      <c r="J29" s="17">
        <f t="shared" si="2"/>
        <v>2</v>
      </c>
      <c r="K29" s="17">
        <f t="shared" si="3"/>
        <v>3</v>
      </c>
      <c r="L29" s="17">
        <f t="shared" si="4"/>
        <v>4</v>
      </c>
      <c r="M29" s="17">
        <f t="shared" si="5"/>
        <v>5</v>
      </c>
      <c r="N29" s="17">
        <f t="shared" si="6"/>
        <v>6</v>
      </c>
      <c r="O29" s="61"/>
      <c r="P29" s="61"/>
      <c r="Q29" s="61"/>
    </row>
    <row r="30" spans="1:17" ht="12.75" customHeight="1" x14ac:dyDescent="0.2">
      <c r="A30" s="62" t="s">
        <v>73</v>
      </c>
      <c r="B30" s="63">
        <f>2*C30+ROUND(2.5*E30,0)+ROUND(0.75*E31,0)+3*F30+2*F31+((G30-2)+(G31-2))+D30+D31</f>
        <v>27</v>
      </c>
      <c r="C30" s="64">
        <v>1</v>
      </c>
      <c r="D30" s="21">
        <v>0</v>
      </c>
      <c r="E30" s="21">
        <v>0</v>
      </c>
      <c r="F30" s="22">
        <v>1</v>
      </c>
      <c r="G30" s="22">
        <v>8</v>
      </c>
      <c r="H30" s="22">
        <f t="shared" si="0"/>
        <v>4.5</v>
      </c>
      <c r="I30" s="22">
        <f t="shared" si="1"/>
        <v>8</v>
      </c>
      <c r="J30" s="22">
        <f t="shared" si="2"/>
        <v>12</v>
      </c>
      <c r="K30" s="22">
        <f t="shared" si="3"/>
        <v>23</v>
      </c>
      <c r="L30" s="22">
        <f t="shared" si="4"/>
        <v>23</v>
      </c>
      <c r="M30" s="22">
        <f t="shared" si="5"/>
        <v>45</v>
      </c>
      <c r="N30" s="22">
        <f t="shared" si="6"/>
        <v>45</v>
      </c>
      <c r="O30" s="65" t="s">
        <v>56</v>
      </c>
      <c r="P30" s="65" t="s">
        <v>74</v>
      </c>
      <c r="Q30" s="65" t="s">
        <v>75</v>
      </c>
    </row>
    <row r="31" spans="1:17" x14ac:dyDescent="0.2">
      <c r="A31" s="62"/>
      <c r="B31" s="63"/>
      <c r="C31" s="64"/>
      <c r="D31" s="23">
        <v>2</v>
      </c>
      <c r="E31" s="23">
        <v>2</v>
      </c>
      <c r="F31" s="24">
        <v>3</v>
      </c>
      <c r="G31" s="24">
        <v>8</v>
      </c>
      <c r="H31" s="24">
        <f t="shared" si="0"/>
        <v>13.5</v>
      </c>
      <c r="I31" s="24">
        <f t="shared" si="1"/>
        <v>24</v>
      </c>
      <c r="J31" s="24">
        <f t="shared" si="2"/>
        <v>4</v>
      </c>
      <c r="K31" s="24">
        <f t="shared" si="3"/>
        <v>7</v>
      </c>
      <c r="L31" s="24">
        <f t="shared" si="4"/>
        <v>8</v>
      </c>
      <c r="M31" s="24">
        <f t="shared" si="5"/>
        <v>12</v>
      </c>
      <c r="N31" s="24">
        <f t="shared" si="6"/>
        <v>14</v>
      </c>
      <c r="O31" s="65"/>
      <c r="P31" s="65"/>
      <c r="Q31" s="65"/>
    </row>
    <row r="32" spans="1:17" x14ac:dyDescent="0.2">
      <c r="A32" s="62" t="s">
        <v>76</v>
      </c>
      <c r="B32" s="63">
        <f>2*C32+ROUND(2.5*E32,0)+ROUND(0.75*E33,0)+3*F32+2*F33+((G32-2)+(G33-2))+D32+D33</f>
        <v>38</v>
      </c>
      <c r="C32" s="64">
        <v>4</v>
      </c>
      <c r="D32" s="21">
        <v>1</v>
      </c>
      <c r="E32" s="21">
        <v>0</v>
      </c>
      <c r="F32" s="22">
        <v>1</v>
      </c>
      <c r="G32" s="22">
        <v>8</v>
      </c>
      <c r="H32" s="22">
        <f t="shared" si="0"/>
        <v>4.5</v>
      </c>
      <c r="I32" s="22">
        <f t="shared" si="1"/>
        <v>8</v>
      </c>
      <c r="J32" s="22">
        <f t="shared" si="2"/>
        <v>12</v>
      </c>
      <c r="K32" s="22">
        <f t="shared" si="3"/>
        <v>23</v>
      </c>
      <c r="L32" s="22">
        <f t="shared" si="4"/>
        <v>23</v>
      </c>
      <c r="M32" s="22">
        <f t="shared" si="5"/>
        <v>45</v>
      </c>
      <c r="N32" s="22">
        <f t="shared" si="6"/>
        <v>45</v>
      </c>
      <c r="O32" s="65"/>
      <c r="P32" s="65"/>
      <c r="Q32" s="65"/>
    </row>
    <row r="33" spans="1:20" x14ac:dyDescent="0.2">
      <c r="A33" s="62"/>
      <c r="B33" s="63"/>
      <c r="C33" s="64"/>
      <c r="D33" s="23">
        <v>3</v>
      </c>
      <c r="E33" s="23">
        <v>4</v>
      </c>
      <c r="F33" s="24">
        <v>4</v>
      </c>
      <c r="G33" s="24">
        <v>8</v>
      </c>
      <c r="H33" s="24">
        <f t="shared" si="0"/>
        <v>18</v>
      </c>
      <c r="I33" s="24">
        <f t="shared" si="1"/>
        <v>32</v>
      </c>
      <c r="J33" s="24">
        <f t="shared" si="2"/>
        <v>3</v>
      </c>
      <c r="K33" s="24">
        <f t="shared" si="3"/>
        <v>5</v>
      </c>
      <c r="L33" s="24">
        <f t="shared" si="4"/>
        <v>6</v>
      </c>
      <c r="M33" s="24">
        <f t="shared" si="5"/>
        <v>8</v>
      </c>
      <c r="N33" s="24">
        <f t="shared" si="6"/>
        <v>10</v>
      </c>
      <c r="O33" s="65"/>
      <c r="P33" s="65"/>
      <c r="Q33" s="65"/>
    </row>
    <row r="34" spans="1:20" ht="13.5" customHeight="1" x14ac:dyDescent="0.2">
      <c r="A34" s="59" t="s">
        <v>77</v>
      </c>
      <c r="B34" s="60">
        <f>2*C34+ROUND(2.5*E34,0)+ROUND(0.75*E35,0)+3*F34+2*F35+((G34-2)+(G35-2))+D34+D35</f>
        <v>46</v>
      </c>
      <c r="C34" s="60">
        <v>3</v>
      </c>
      <c r="D34" s="12">
        <v>1</v>
      </c>
      <c r="E34" s="12">
        <v>0</v>
      </c>
      <c r="F34" s="13">
        <v>1</v>
      </c>
      <c r="G34" s="13">
        <v>12</v>
      </c>
      <c r="H34" s="13">
        <f t="shared" si="0"/>
        <v>6.5</v>
      </c>
      <c r="I34" s="13">
        <f t="shared" si="1"/>
        <v>12</v>
      </c>
      <c r="J34" s="13">
        <f t="shared" si="2"/>
        <v>8</v>
      </c>
      <c r="K34" s="13">
        <f t="shared" si="3"/>
        <v>16</v>
      </c>
      <c r="L34" s="13">
        <f t="shared" si="4"/>
        <v>16</v>
      </c>
      <c r="M34" s="13">
        <f t="shared" si="5"/>
        <v>31</v>
      </c>
      <c r="N34" s="13">
        <f t="shared" si="6"/>
        <v>31</v>
      </c>
      <c r="O34" s="61" t="s">
        <v>67</v>
      </c>
      <c r="P34" s="61" t="s">
        <v>78</v>
      </c>
      <c r="Q34" s="61" t="s">
        <v>79</v>
      </c>
    </row>
    <row r="35" spans="1:20" x14ac:dyDescent="0.2">
      <c r="A35" s="59"/>
      <c r="B35" s="60"/>
      <c r="C35" s="60"/>
      <c r="D35" s="16">
        <v>3</v>
      </c>
      <c r="E35" s="16">
        <v>7</v>
      </c>
      <c r="F35" s="17">
        <v>4</v>
      </c>
      <c r="G35" s="17">
        <v>12</v>
      </c>
      <c r="H35" s="17">
        <f t="shared" si="0"/>
        <v>26</v>
      </c>
      <c r="I35" s="17">
        <f t="shared" si="1"/>
        <v>48</v>
      </c>
      <c r="J35" s="17">
        <f t="shared" si="2"/>
        <v>2</v>
      </c>
      <c r="K35" s="17">
        <f t="shared" si="3"/>
        <v>4</v>
      </c>
      <c r="L35" s="17">
        <f t="shared" si="4"/>
        <v>4</v>
      </c>
      <c r="M35" s="17">
        <f t="shared" si="5"/>
        <v>6</v>
      </c>
      <c r="N35" s="17">
        <f t="shared" si="6"/>
        <v>7</v>
      </c>
      <c r="O35" s="61"/>
      <c r="P35" s="61"/>
      <c r="Q35" s="61"/>
      <c r="S35" s="61"/>
      <c r="T35" s="61"/>
    </row>
    <row r="36" spans="1:20" ht="13.5" customHeight="1" x14ac:dyDescent="0.2">
      <c r="A36" s="62" t="s">
        <v>80</v>
      </c>
      <c r="B36" s="63">
        <f>2*C36+ROUND(2.5*E36,0)+ROUND(0.75*E37,0)+3*F36+2*F37+((G36-2)+(G37-2))+D36+D37</f>
        <v>23</v>
      </c>
      <c r="C36" s="64">
        <v>1</v>
      </c>
      <c r="D36" s="21">
        <v>0</v>
      </c>
      <c r="E36" s="21">
        <v>0</v>
      </c>
      <c r="F36" s="22">
        <v>1</v>
      </c>
      <c r="G36" s="22">
        <v>6</v>
      </c>
      <c r="H36" s="22">
        <f t="shared" si="0"/>
        <v>3.5</v>
      </c>
      <c r="I36" s="22">
        <f t="shared" si="1"/>
        <v>6</v>
      </c>
      <c r="J36" s="22">
        <f t="shared" si="2"/>
        <v>15</v>
      </c>
      <c r="K36" s="22">
        <f t="shared" si="3"/>
        <v>29</v>
      </c>
      <c r="L36" s="22">
        <f t="shared" si="4"/>
        <v>29</v>
      </c>
      <c r="M36" s="22">
        <f t="shared" si="5"/>
        <v>58</v>
      </c>
      <c r="N36" s="22">
        <f t="shared" si="6"/>
        <v>58</v>
      </c>
      <c r="O36" s="65" t="s">
        <v>49</v>
      </c>
      <c r="P36" s="65" t="s">
        <v>57</v>
      </c>
      <c r="Q36" s="65" t="s">
        <v>81</v>
      </c>
      <c r="S36" s="61"/>
      <c r="T36" s="61"/>
    </row>
    <row r="37" spans="1:20" x14ac:dyDescent="0.2">
      <c r="A37" s="62"/>
      <c r="B37" s="63"/>
      <c r="C37" s="64"/>
      <c r="D37" s="23">
        <v>2</v>
      </c>
      <c r="E37" s="23">
        <v>2</v>
      </c>
      <c r="F37" s="24">
        <v>3</v>
      </c>
      <c r="G37" s="24">
        <v>6</v>
      </c>
      <c r="H37" s="24">
        <f t="shared" si="0"/>
        <v>10.5</v>
      </c>
      <c r="I37" s="24">
        <f t="shared" si="1"/>
        <v>18</v>
      </c>
      <c r="J37" s="24">
        <f t="shared" si="2"/>
        <v>5</v>
      </c>
      <c r="K37" s="24">
        <f t="shared" si="3"/>
        <v>9</v>
      </c>
      <c r="L37" s="24">
        <f t="shared" si="4"/>
        <v>10</v>
      </c>
      <c r="M37" s="24">
        <f t="shared" si="5"/>
        <v>14</v>
      </c>
      <c r="N37" s="24">
        <f t="shared" si="6"/>
        <v>18</v>
      </c>
      <c r="O37" s="65"/>
      <c r="P37" s="65"/>
      <c r="Q37" s="65"/>
      <c r="S37" s="61"/>
      <c r="T37" s="61"/>
    </row>
    <row r="38" spans="1:20" x14ac:dyDescent="0.2">
      <c r="A38" s="62" t="s">
        <v>82</v>
      </c>
      <c r="B38" s="63">
        <f>2*C38+ROUND(2.5*E38,0)+ROUND(0.75*E39,0)+3*F38+2*F39+((G38-2)+(G39-2))+D38+D39</f>
        <v>34</v>
      </c>
      <c r="C38" s="64">
        <v>4</v>
      </c>
      <c r="D38" s="21">
        <v>1</v>
      </c>
      <c r="E38" s="21">
        <v>0</v>
      </c>
      <c r="F38" s="22">
        <v>1</v>
      </c>
      <c r="G38" s="22">
        <v>6</v>
      </c>
      <c r="H38" s="22">
        <f t="shared" si="0"/>
        <v>3.5</v>
      </c>
      <c r="I38" s="22">
        <f t="shared" si="1"/>
        <v>6</v>
      </c>
      <c r="J38" s="22">
        <f t="shared" si="2"/>
        <v>15</v>
      </c>
      <c r="K38" s="22">
        <f t="shared" si="3"/>
        <v>29</v>
      </c>
      <c r="L38" s="22">
        <f t="shared" si="4"/>
        <v>29</v>
      </c>
      <c r="M38" s="22">
        <f t="shared" si="5"/>
        <v>58</v>
      </c>
      <c r="N38" s="22">
        <f t="shared" si="6"/>
        <v>58</v>
      </c>
      <c r="O38" s="65"/>
      <c r="P38" s="65"/>
      <c r="Q38" s="65"/>
      <c r="S38" s="61"/>
      <c r="T38" s="61"/>
    </row>
    <row r="39" spans="1:20" x14ac:dyDescent="0.2">
      <c r="A39" s="62"/>
      <c r="B39" s="63"/>
      <c r="C39" s="64"/>
      <c r="D39" s="23">
        <v>3</v>
      </c>
      <c r="E39" s="23">
        <v>4</v>
      </c>
      <c r="F39" s="24">
        <v>4</v>
      </c>
      <c r="G39" s="24">
        <v>6</v>
      </c>
      <c r="H39" s="24">
        <f t="shared" si="0"/>
        <v>14</v>
      </c>
      <c r="I39" s="24">
        <f t="shared" si="1"/>
        <v>24</v>
      </c>
      <c r="J39" s="24">
        <f t="shared" si="2"/>
        <v>4</v>
      </c>
      <c r="K39" s="24">
        <f t="shared" si="3"/>
        <v>6</v>
      </c>
      <c r="L39" s="24">
        <f t="shared" si="4"/>
        <v>8</v>
      </c>
      <c r="M39" s="24">
        <f t="shared" si="5"/>
        <v>10</v>
      </c>
      <c r="N39" s="24">
        <f t="shared" si="6"/>
        <v>12</v>
      </c>
      <c r="O39" s="65"/>
      <c r="P39" s="65"/>
      <c r="Q39" s="65"/>
    </row>
    <row r="42" spans="1:20" x14ac:dyDescent="0.2">
      <c r="A42" s="10" t="s">
        <v>83</v>
      </c>
      <c r="B42" s="11">
        <f>2*C42+ROUND(2.5*E42,0)+F42+((G42-2)+D42)</f>
        <v>7</v>
      </c>
      <c r="C42" s="11">
        <v>2</v>
      </c>
      <c r="D42" s="25">
        <v>0</v>
      </c>
      <c r="E42" s="25">
        <v>0</v>
      </c>
      <c r="F42" s="26">
        <v>1</v>
      </c>
      <c r="G42" s="25">
        <v>4</v>
      </c>
      <c r="H42" s="25">
        <f>ROUNDUP(F42*(G42/2+0.5),0)</f>
        <v>3</v>
      </c>
      <c r="I42" s="25">
        <f>F42*G42</f>
        <v>4</v>
      </c>
      <c r="J42" s="25">
        <f>ROUNDUP(50/H42,0)</f>
        <v>17</v>
      </c>
      <c r="K42" s="25">
        <f>IF(E42=0, ROUNDUP(50/(H42/2),0), ROUNDUP((50-ROUNDUP(15/E42,0)*H42/2)/H42,0)+ROUNDUP(15/E42,0))</f>
        <v>34</v>
      </c>
      <c r="L42" s="25">
        <f>ROUNDUP(100/H42,0)</f>
        <v>34</v>
      </c>
      <c r="M42" s="25">
        <f>IF($E42=0, ROUNDUP(100/($H42/2),0), ROUNDUP((100-ROUNDUP(15/$E42,0)*$H42/2)/$H42,0)+ROUNDUP(15/$E42,0))</f>
        <v>67</v>
      </c>
      <c r="N42" s="27">
        <f>IF($E42=0, ROUNDUP(100/($H42/2),0), ROUNDUP((100-ROUNDUP(30/$E42,0)*$H42/2)/$H42,0)+ROUNDUP(30/$E42,0))</f>
        <v>67</v>
      </c>
      <c r="O42" s="28" t="s">
        <v>49</v>
      </c>
      <c r="P42" s="28" t="s">
        <v>84</v>
      </c>
      <c r="Q42" s="28" t="s">
        <v>52</v>
      </c>
    </row>
    <row r="43" spans="1:20" x14ac:dyDescent="0.2">
      <c r="A43" s="18" t="s">
        <v>85</v>
      </c>
      <c r="B43" s="19">
        <f>2*C43+ROUND(2.5*E43,0)+F43+((G43-2)+D43)</f>
        <v>6</v>
      </c>
      <c r="C43" s="20">
        <v>4</v>
      </c>
      <c r="D43" s="29">
        <v>0</v>
      </c>
      <c r="E43" s="29">
        <v>0</v>
      </c>
      <c r="F43" s="30">
        <v>0</v>
      </c>
      <c r="G43" s="30">
        <v>0</v>
      </c>
      <c r="H43" s="30">
        <f>ROUNDUP(F43*(G43/2+0.5),0)</f>
        <v>0</v>
      </c>
      <c r="I43" s="30">
        <f>F43*G43</f>
        <v>0</v>
      </c>
      <c r="J43" s="30" t="e">
        <f>ROUNDUP(50/H43,0)</f>
        <v>#DIV/0!</v>
      </c>
      <c r="K43" s="30" t="e">
        <f>IF(E43=0, ROUNDUP(50/(H43/2),0), ROUNDUP((50-ROUNDUP(15/E43,0)*H43/2)/H43,0)+ROUNDUP(15/E43,0))</f>
        <v>#DIV/0!</v>
      </c>
      <c r="L43" s="30" t="e">
        <f>ROUNDUP(100/H43,0)</f>
        <v>#DIV/0!</v>
      </c>
      <c r="M43" s="30" t="e">
        <f>IF($E43=0, ROUNDUP(100/($H43/2),0), ROUNDUP((100-ROUNDUP(15/$E43,0)*$H43/2)/$H43,0)+ROUNDUP(15/$E43,0))</f>
        <v>#DIV/0!</v>
      </c>
      <c r="N43" s="30" t="e">
        <f>IF($E43=0, ROUNDUP(100/($H43/2),0), ROUNDUP((100-ROUNDUP(30/$E43,0)*$H43/2)/$H43,0)+ROUNDUP(30/$E43,0))</f>
        <v>#DIV/0!</v>
      </c>
      <c r="O43" s="31" t="s">
        <v>49</v>
      </c>
      <c r="P43" s="32" t="s">
        <v>84</v>
      </c>
      <c r="Q43" s="31" t="s">
        <v>52</v>
      </c>
    </row>
    <row r="44" spans="1:20" x14ac:dyDescent="0.2">
      <c r="A44" s="10" t="s">
        <v>86</v>
      </c>
      <c r="B44" s="11">
        <f>2*C44+ROUND(2.5*E44,0)+F44+((G44-2)+D44)</f>
        <v>7</v>
      </c>
      <c r="C44" s="11">
        <v>5</v>
      </c>
      <c r="D44" s="11">
        <v>-1</v>
      </c>
      <c r="E44" s="11">
        <v>0</v>
      </c>
      <c r="F44" s="33">
        <v>0</v>
      </c>
      <c r="G44" s="33">
        <v>0</v>
      </c>
      <c r="H44" s="33">
        <f>ROUNDUP(F44*(G44/2+0.5),0)</f>
        <v>0</v>
      </c>
      <c r="I44" s="33">
        <f>F44*G44</f>
        <v>0</v>
      </c>
      <c r="J44" s="33" t="e">
        <f>ROUNDUP(50/H44,0)</f>
        <v>#DIV/0!</v>
      </c>
      <c r="K44" s="33" t="e">
        <f>IF(E44=0, ROUNDUP(50/(H44/2),0), ROUNDUP((50-ROUNDUP(15/E44,0)*H44/2)/H44,0)+ROUNDUP(15/E44,0))</f>
        <v>#DIV/0!</v>
      </c>
      <c r="L44" s="33" t="e">
        <f>ROUNDUP(100/H44,0)</f>
        <v>#DIV/0!</v>
      </c>
      <c r="M44" s="33" t="e">
        <f>IF($E44=0, ROUNDUP(100/($H44/2),0), ROUNDUP((100-ROUNDUP(15/$E44,0)*$H44/2)/$H44,0)+ROUNDUP(15/$E44,0))</f>
        <v>#DIV/0!</v>
      </c>
      <c r="N44" s="33" t="e">
        <f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Normal="100" workbookViewId="0">
      <selection activeCell="G29" sqref="G29"/>
    </sheetView>
  </sheetViews>
  <sheetFormatPr defaultRowHeight="12.75" x14ac:dyDescent="0.2"/>
  <cols>
    <col min="1" max="1" width="32" customWidth="1"/>
    <col min="2" max="3" width="8.7109375" customWidth="1"/>
    <col min="4" max="5" width="9.140625" style="7"/>
    <col min="6" max="13" width="8.7109375" customWidth="1"/>
    <col min="14" max="15" width="11.85546875" customWidth="1"/>
    <col min="16" max="16" width="11.7109375" customWidth="1"/>
    <col min="17" max="17" width="11.7109375" style="2" customWidth="1"/>
    <col min="18" max="18" width="40.7109375" style="2" customWidth="1"/>
    <col min="19" max="19" width="40.28515625" style="2" hidden="1" customWidth="1"/>
    <col min="20" max="1027" width="8.7109375" customWidth="1"/>
  </cols>
  <sheetData>
    <row r="1" spans="1:23" s="2" customFormat="1" ht="39" thickBot="1" x14ac:dyDescent="0.25">
      <c r="A1" s="2" t="s">
        <v>25</v>
      </c>
      <c r="B1" s="2" t="s">
        <v>27</v>
      </c>
      <c r="C1" s="2" t="s">
        <v>117</v>
      </c>
      <c r="D1" s="8" t="s">
        <v>28</v>
      </c>
      <c r="E1" s="8" t="s">
        <v>115</v>
      </c>
      <c r="F1" s="53" t="s">
        <v>116</v>
      </c>
      <c r="G1" s="57" t="s">
        <v>118</v>
      </c>
      <c r="H1" s="2" t="s">
        <v>30</v>
      </c>
      <c r="I1" s="2" t="s">
        <v>31</v>
      </c>
      <c r="J1" s="2" t="s">
        <v>120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114</v>
      </c>
      <c r="P1" s="2" t="s">
        <v>114</v>
      </c>
      <c r="Q1" s="9" t="s">
        <v>38</v>
      </c>
      <c r="R1" s="9" t="s">
        <v>39</v>
      </c>
      <c r="S1" s="9" t="s">
        <v>40</v>
      </c>
      <c r="W1" s="2" t="s">
        <v>113</v>
      </c>
    </row>
    <row r="2" spans="1:23" ht="12.75" customHeight="1" thickBot="1" x14ac:dyDescent="0.25">
      <c r="A2" s="62" t="s">
        <v>41</v>
      </c>
      <c r="B2" s="64">
        <v>0</v>
      </c>
      <c r="C2" s="29" t="s">
        <v>97</v>
      </c>
      <c r="D2" s="21">
        <v>0</v>
      </c>
      <c r="E2" s="21">
        <v>0</v>
      </c>
      <c r="F2" s="21">
        <f t="shared" ref="F2:F41" si="0">IF(C2="Light",E2,E2+$W$2)</f>
        <v>0</v>
      </c>
      <c r="G2" s="21">
        <v>0</v>
      </c>
      <c r="H2" s="22">
        <v>1</v>
      </c>
      <c r="I2" s="22">
        <v>5</v>
      </c>
      <c r="J2" s="22">
        <f>H2+F2</f>
        <v>1</v>
      </c>
      <c r="K2" s="22">
        <f t="shared" ref="K2:K41" si="1">H2*(I2/2)+F2</f>
        <v>2.5</v>
      </c>
      <c r="L2" s="22">
        <f t="shared" ref="L2:L41" si="2">H2*I2+F2</f>
        <v>5</v>
      </c>
      <c r="M2" s="22">
        <f t="shared" ref="M2:M5" si="3">ROUNDUP(50/K2,0)</f>
        <v>20</v>
      </c>
      <c r="N2" s="22">
        <f t="shared" ref="N2:N5" si="4">ROUNDUP(100/K2,0)</f>
        <v>40</v>
      </c>
      <c r="O2" s="22"/>
      <c r="P2" s="22"/>
      <c r="Q2" s="65" t="s">
        <v>45</v>
      </c>
      <c r="R2" s="65" t="s">
        <v>46</v>
      </c>
      <c r="S2" s="65" t="s">
        <v>47</v>
      </c>
      <c r="W2">
        <v>3</v>
      </c>
    </row>
    <row r="3" spans="1:23" ht="13.5" thickBot="1" x14ac:dyDescent="0.25">
      <c r="A3" s="62"/>
      <c r="B3" s="64"/>
      <c r="C3" s="54" t="s">
        <v>109</v>
      </c>
      <c r="D3" s="23">
        <v>10</v>
      </c>
      <c r="E3" s="23">
        <v>0</v>
      </c>
      <c r="F3" s="23">
        <f t="shared" si="0"/>
        <v>3</v>
      </c>
      <c r="G3" s="23">
        <v>1</v>
      </c>
      <c r="H3" s="24">
        <v>1</v>
      </c>
      <c r="I3" s="24">
        <v>5</v>
      </c>
      <c r="J3" s="24">
        <f t="shared" ref="J3:J41" si="5">H3+F3</f>
        <v>4</v>
      </c>
      <c r="K3" s="24">
        <f t="shared" si="1"/>
        <v>5.5</v>
      </c>
      <c r="L3" s="24">
        <f t="shared" si="2"/>
        <v>8</v>
      </c>
      <c r="M3" s="24">
        <f t="shared" si="3"/>
        <v>10</v>
      </c>
      <c r="N3" s="24">
        <f t="shared" si="4"/>
        <v>19</v>
      </c>
      <c r="O3" s="24"/>
      <c r="P3" s="24"/>
      <c r="Q3" s="65"/>
      <c r="R3" s="65"/>
      <c r="S3" s="65"/>
    </row>
    <row r="4" spans="1:23" ht="13.5" customHeight="1" thickBot="1" x14ac:dyDescent="0.25">
      <c r="A4" s="59" t="s">
        <v>119</v>
      </c>
      <c r="B4" s="60">
        <v>5</v>
      </c>
      <c r="C4" s="25" t="s">
        <v>97</v>
      </c>
      <c r="D4" s="12">
        <v>0</v>
      </c>
      <c r="E4" s="12">
        <v>0</v>
      </c>
      <c r="F4" s="12">
        <f t="shared" si="0"/>
        <v>0</v>
      </c>
      <c r="G4" s="12">
        <v>0</v>
      </c>
      <c r="H4" s="13">
        <v>1</v>
      </c>
      <c r="I4" s="13">
        <v>10</v>
      </c>
      <c r="J4" s="13">
        <f t="shared" si="5"/>
        <v>1</v>
      </c>
      <c r="K4" s="13">
        <f t="shared" si="1"/>
        <v>5</v>
      </c>
      <c r="L4" s="13">
        <f t="shared" si="2"/>
        <v>10</v>
      </c>
      <c r="M4" s="13">
        <f t="shared" si="3"/>
        <v>10</v>
      </c>
      <c r="N4" s="13">
        <f t="shared" si="4"/>
        <v>20</v>
      </c>
      <c r="O4" s="13"/>
      <c r="P4" s="13"/>
      <c r="Q4" s="61" t="s">
        <v>45</v>
      </c>
      <c r="R4" s="61" t="s">
        <v>42</v>
      </c>
      <c r="S4" s="61" t="s">
        <v>50</v>
      </c>
    </row>
    <row r="5" spans="1:23" ht="13.5" thickBot="1" x14ac:dyDescent="0.25">
      <c r="A5" s="59"/>
      <c r="B5" s="60"/>
      <c r="C5" s="52" t="s">
        <v>109</v>
      </c>
      <c r="D5" s="16">
        <v>10</v>
      </c>
      <c r="E5" s="16">
        <v>0</v>
      </c>
      <c r="F5" s="16">
        <f t="shared" si="0"/>
        <v>3</v>
      </c>
      <c r="G5" s="16">
        <v>2</v>
      </c>
      <c r="H5" s="17">
        <v>1</v>
      </c>
      <c r="I5" s="17">
        <v>10</v>
      </c>
      <c r="J5" s="17">
        <f t="shared" si="5"/>
        <v>4</v>
      </c>
      <c r="K5" s="17">
        <f t="shared" si="1"/>
        <v>8</v>
      </c>
      <c r="L5" s="17">
        <f t="shared" si="2"/>
        <v>13</v>
      </c>
      <c r="M5" s="17">
        <f t="shared" si="3"/>
        <v>7</v>
      </c>
      <c r="N5" s="17">
        <f t="shared" si="4"/>
        <v>13</v>
      </c>
      <c r="O5" s="17"/>
      <c r="P5" s="17"/>
      <c r="Q5" s="61"/>
      <c r="R5" s="61"/>
      <c r="S5" s="61"/>
    </row>
    <row r="6" spans="1:23" ht="12.75" customHeight="1" thickBot="1" x14ac:dyDescent="0.25">
      <c r="A6" s="62" t="s">
        <v>44</v>
      </c>
      <c r="B6" s="64">
        <v>5</v>
      </c>
      <c r="C6" s="29" t="s">
        <v>97</v>
      </c>
      <c r="D6" s="21">
        <v>0</v>
      </c>
      <c r="E6" s="21">
        <v>1</v>
      </c>
      <c r="F6" s="21">
        <f t="shared" si="0"/>
        <v>1</v>
      </c>
      <c r="G6" s="21">
        <v>0</v>
      </c>
      <c r="H6" s="22">
        <v>1</v>
      </c>
      <c r="I6" s="22">
        <v>10</v>
      </c>
      <c r="J6" s="22">
        <f t="shared" si="5"/>
        <v>2</v>
      </c>
      <c r="K6" s="22">
        <f t="shared" si="1"/>
        <v>6</v>
      </c>
      <c r="L6" s="22">
        <f t="shared" si="2"/>
        <v>11</v>
      </c>
      <c r="M6" s="22">
        <f t="shared" ref="M6:M41" si="6">ROUNDUP(50/K6,0)</f>
        <v>9</v>
      </c>
      <c r="N6" s="22">
        <f t="shared" ref="N6:N41" si="7">ROUNDUP(100/K6,0)</f>
        <v>17</v>
      </c>
      <c r="O6" s="22"/>
      <c r="P6" s="22"/>
      <c r="Q6" s="65" t="s">
        <v>45</v>
      </c>
      <c r="R6" s="65" t="s">
        <v>46</v>
      </c>
      <c r="S6" s="65" t="s">
        <v>47</v>
      </c>
    </row>
    <row r="7" spans="1:23" ht="13.5" thickBot="1" x14ac:dyDescent="0.25">
      <c r="A7" s="62"/>
      <c r="B7" s="64"/>
      <c r="C7" s="54" t="s">
        <v>109</v>
      </c>
      <c r="D7" s="23">
        <v>10</v>
      </c>
      <c r="E7" s="23">
        <v>4</v>
      </c>
      <c r="F7" s="23">
        <f t="shared" si="0"/>
        <v>7</v>
      </c>
      <c r="G7" s="23">
        <v>4</v>
      </c>
      <c r="H7" s="24">
        <v>1</v>
      </c>
      <c r="I7" s="24">
        <v>10</v>
      </c>
      <c r="J7" s="24">
        <f t="shared" si="5"/>
        <v>8</v>
      </c>
      <c r="K7" s="24">
        <f t="shared" si="1"/>
        <v>12</v>
      </c>
      <c r="L7" s="24">
        <f t="shared" si="2"/>
        <v>17</v>
      </c>
      <c r="M7" s="24">
        <f t="shared" si="6"/>
        <v>5</v>
      </c>
      <c r="N7" s="24">
        <f t="shared" si="7"/>
        <v>9</v>
      </c>
      <c r="O7" s="24"/>
      <c r="P7" s="24"/>
      <c r="Q7" s="65"/>
      <c r="R7" s="65"/>
      <c r="S7" s="65"/>
    </row>
    <row r="8" spans="1:23" ht="13.5" customHeight="1" thickBot="1" x14ac:dyDescent="0.25">
      <c r="A8" s="59" t="s">
        <v>48</v>
      </c>
      <c r="B8" s="60">
        <v>10</v>
      </c>
      <c r="C8" s="25" t="s">
        <v>97</v>
      </c>
      <c r="D8" s="12">
        <v>5</v>
      </c>
      <c r="E8" s="12">
        <v>1</v>
      </c>
      <c r="F8" s="12">
        <f t="shared" si="0"/>
        <v>1</v>
      </c>
      <c r="G8" s="12">
        <v>0</v>
      </c>
      <c r="H8" s="13">
        <v>1</v>
      </c>
      <c r="I8" s="13">
        <v>10</v>
      </c>
      <c r="J8" s="13">
        <f t="shared" si="5"/>
        <v>2</v>
      </c>
      <c r="K8" s="13">
        <f t="shared" si="1"/>
        <v>6</v>
      </c>
      <c r="L8" s="13">
        <f t="shared" si="2"/>
        <v>11</v>
      </c>
      <c r="M8" s="13">
        <f t="shared" si="6"/>
        <v>9</v>
      </c>
      <c r="N8" s="13">
        <f t="shared" si="7"/>
        <v>17</v>
      </c>
      <c r="O8" s="13"/>
      <c r="P8" s="13"/>
      <c r="Q8" s="61" t="s">
        <v>49</v>
      </c>
      <c r="R8" s="61" t="s">
        <v>42</v>
      </c>
      <c r="S8" s="61" t="s">
        <v>50</v>
      </c>
    </row>
    <row r="9" spans="1:23" ht="13.5" thickBot="1" x14ac:dyDescent="0.25">
      <c r="A9" s="59"/>
      <c r="B9" s="60"/>
      <c r="C9" s="52" t="s">
        <v>109</v>
      </c>
      <c r="D9" s="16">
        <v>15</v>
      </c>
      <c r="E9" s="16">
        <v>4</v>
      </c>
      <c r="F9" s="16">
        <f t="shared" si="0"/>
        <v>7</v>
      </c>
      <c r="G9" s="16">
        <v>3</v>
      </c>
      <c r="H9" s="17">
        <v>1</v>
      </c>
      <c r="I9" s="17">
        <v>10</v>
      </c>
      <c r="J9" s="17">
        <f t="shared" si="5"/>
        <v>8</v>
      </c>
      <c r="K9" s="17">
        <f t="shared" si="1"/>
        <v>12</v>
      </c>
      <c r="L9" s="17">
        <f t="shared" si="2"/>
        <v>17</v>
      </c>
      <c r="M9" s="17">
        <f t="shared" si="6"/>
        <v>5</v>
      </c>
      <c r="N9" s="17">
        <f t="shared" si="7"/>
        <v>9</v>
      </c>
      <c r="O9" s="17"/>
      <c r="P9" s="17"/>
      <c r="Q9" s="61"/>
      <c r="R9" s="61"/>
      <c r="S9" s="61"/>
    </row>
    <row r="10" spans="1:23" ht="13.5" customHeight="1" thickBot="1" x14ac:dyDescent="0.25">
      <c r="A10" s="62" t="s">
        <v>51</v>
      </c>
      <c r="B10" s="64">
        <v>5</v>
      </c>
      <c r="C10" s="29" t="s">
        <v>97</v>
      </c>
      <c r="D10" s="21">
        <v>0</v>
      </c>
      <c r="E10" s="21">
        <v>1</v>
      </c>
      <c r="F10" s="21">
        <f t="shared" si="0"/>
        <v>1</v>
      </c>
      <c r="G10" s="21">
        <v>1</v>
      </c>
      <c r="H10" s="22">
        <v>1</v>
      </c>
      <c r="I10" s="22">
        <v>10</v>
      </c>
      <c r="J10" s="22">
        <f t="shared" si="5"/>
        <v>2</v>
      </c>
      <c r="K10" s="22">
        <f t="shared" si="1"/>
        <v>6</v>
      </c>
      <c r="L10" s="22">
        <f t="shared" si="2"/>
        <v>11</v>
      </c>
      <c r="M10" s="22">
        <f t="shared" si="6"/>
        <v>9</v>
      </c>
      <c r="N10" s="22">
        <f t="shared" si="7"/>
        <v>17</v>
      </c>
      <c r="O10" s="22"/>
      <c r="P10" s="22"/>
      <c r="Q10" s="65" t="s">
        <v>49</v>
      </c>
      <c r="R10" s="65" t="s">
        <v>46</v>
      </c>
      <c r="S10" s="65" t="s">
        <v>52</v>
      </c>
    </row>
    <row r="11" spans="1:23" ht="13.5" thickBot="1" x14ac:dyDescent="0.25">
      <c r="A11" s="62"/>
      <c r="B11" s="64"/>
      <c r="C11" s="54" t="s">
        <v>109</v>
      </c>
      <c r="D11" s="23">
        <v>10</v>
      </c>
      <c r="E11" s="23">
        <v>4</v>
      </c>
      <c r="F11" s="23">
        <f t="shared" si="0"/>
        <v>7</v>
      </c>
      <c r="G11" s="23">
        <v>5</v>
      </c>
      <c r="H11" s="24">
        <v>1</v>
      </c>
      <c r="I11" s="24">
        <v>10</v>
      </c>
      <c r="J11" s="24">
        <f t="shared" si="5"/>
        <v>8</v>
      </c>
      <c r="K11" s="24">
        <f t="shared" si="1"/>
        <v>12</v>
      </c>
      <c r="L11" s="24">
        <f t="shared" si="2"/>
        <v>17</v>
      </c>
      <c r="M11" s="24">
        <f t="shared" si="6"/>
        <v>5</v>
      </c>
      <c r="N11" s="24">
        <f t="shared" si="7"/>
        <v>9</v>
      </c>
      <c r="O11" s="24"/>
      <c r="P11" s="24"/>
      <c r="Q11" s="65"/>
      <c r="R11" s="65"/>
      <c r="S11" s="65"/>
    </row>
    <row r="12" spans="1:23" ht="13.5" customHeight="1" thickBot="1" x14ac:dyDescent="0.25">
      <c r="A12" s="59" t="s">
        <v>53</v>
      </c>
      <c r="B12" s="60">
        <v>5</v>
      </c>
      <c r="C12" s="25" t="s">
        <v>97</v>
      </c>
      <c r="D12" s="12">
        <v>0</v>
      </c>
      <c r="E12" s="12">
        <v>2</v>
      </c>
      <c r="F12" s="12">
        <f t="shared" si="0"/>
        <v>2</v>
      </c>
      <c r="G12" s="12">
        <v>0</v>
      </c>
      <c r="H12" s="13">
        <v>1</v>
      </c>
      <c r="I12" s="13">
        <v>10</v>
      </c>
      <c r="J12" s="13">
        <f t="shared" si="5"/>
        <v>3</v>
      </c>
      <c r="K12" s="13">
        <f t="shared" si="1"/>
        <v>7</v>
      </c>
      <c r="L12" s="13">
        <f t="shared" si="2"/>
        <v>12</v>
      </c>
      <c r="M12" s="13">
        <f t="shared" si="6"/>
        <v>8</v>
      </c>
      <c r="N12" s="13">
        <f t="shared" si="7"/>
        <v>15</v>
      </c>
      <c r="O12" s="13"/>
      <c r="P12" s="13"/>
      <c r="Q12" s="61" t="s">
        <v>49</v>
      </c>
      <c r="R12" s="61" t="s">
        <v>46</v>
      </c>
      <c r="S12" s="61" t="s">
        <v>54</v>
      </c>
    </row>
    <row r="13" spans="1:23" ht="13.5" thickBot="1" x14ac:dyDescent="0.25">
      <c r="A13" s="59"/>
      <c r="B13" s="60"/>
      <c r="C13" s="52" t="s">
        <v>109</v>
      </c>
      <c r="D13" s="16">
        <v>10</v>
      </c>
      <c r="E13" s="16">
        <v>5</v>
      </c>
      <c r="F13" s="16">
        <f t="shared" si="0"/>
        <v>8</v>
      </c>
      <c r="G13" s="16">
        <v>4</v>
      </c>
      <c r="H13" s="17">
        <v>1</v>
      </c>
      <c r="I13" s="17">
        <v>10</v>
      </c>
      <c r="J13" s="17">
        <f t="shared" si="5"/>
        <v>9</v>
      </c>
      <c r="K13" s="17">
        <f t="shared" si="1"/>
        <v>13</v>
      </c>
      <c r="L13" s="17">
        <f t="shared" si="2"/>
        <v>18</v>
      </c>
      <c r="M13" s="17">
        <f t="shared" si="6"/>
        <v>4</v>
      </c>
      <c r="N13" s="17">
        <f t="shared" si="7"/>
        <v>8</v>
      </c>
      <c r="O13" s="17"/>
      <c r="P13" s="17"/>
      <c r="Q13" s="61"/>
      <c r="R13" s="61"/>
      <c r="S13" s="61"/>
    </row>
    <row r="14" spans="1:23" ht="13.5" customHeight="1" thickBot="1" x14ac:dyDescent="0.25">
      <c r="A14" s="62" t="s">
        <v>55</v>
      </c>
      <c r="B14" s="64">
        <v>10</v>
      </c>
      <c r="C14" s="29" t="s">
        <v>97</v>
      </c>
      <c r="D14" s="21">
        <v>5</v>
      </c>
      <c r="E14" s="21">
        <v>1</v>
      </c>
      <c r="F14" s="21">
        <f t="shared" si="0"/>
        <v>1</v>
      </c>
      <c r="G14" s="21">
        <v>0</v>
      </c>
      <c r="H14" s="22">
        <v>1</v>
      </c>
      <c r="I14" s="22">
        <v>10</v>
      </c>
      <c r="J14" s="22">
        <f t="shared" si="5"/>
        <v>2</v>
      </c>
      <c r="K14" s="22">
        <f t="shared" si="1"/>
        <v>6</v>
      </c>
      <c r="L14" s="22">
        <f t="shared" si="2"/>
        <v>11</v>
      </c>
      <c r="M14" s="22">
        <f t="shared" si="6"/>
        <v>9</v>
      </c>
      <c r="N14" s="22">
        <f t="shared" si="7"/>
        <v>17</v>
      </c>
      <c r="O14" s="22"/>
      <c r="P14" s="22"/>
      <c r="Q14" s="65" t="s">
        <v>56</v>
      </c>
      <c r="R14" s="65" t="s">
        <v>57</v>
      </c>
      <c r="S14" s="65" t="s">
        <v>58</v>
      </c>
    </row>
    <row r="15" spans="1:23" ht="13.5" thickBot="1" x14ac:dyDescent="0.25">
      <c r="A15" s="62"/>
      <c r="B15" s="64"/>
      <c r="C15" s="54" t="s">
        <v>109</v>
      </c>
      <c r="D15" s="23">
        <v>15</v>
      </c>
      <c r="E15" s="23">
        <v>4</v>
      </c>
      <c r="F15" s="23">
        <f t="shared" si="0"/>
        <v>7</v>
      </c>
      <c r="G15" s="23">
        <v>3</v>
      </c>
      <c r="H15" s="24">
        <v>1</v>
      </c>
      <c r="I15" s="24">
        <v>10</v>
      </c>
      <c r="J15" s="24">
        <f t="shared" si="5"/>
        <v>8</v>
      </c>
      <c r="K15" s="24">
        <f t="shared" si="1"/>
        <v>12</v>
      </c>
      <c r="L15" s="24">
        <f t="shared" si="2"/>
        <v>17</v>
      </c>
      <c r="M15" s="24">
        <f t="shared" si="6"/>
        <v>5</v>
      </c>
      <c r="N15" s="24">
        <f t="shared" si="7"/>
        <v>9</v>
      </c>
      <c r="O15" s="24"/>
      <c r="P15" s="24"/>
      <c r="Q15" s="65"/>
      <c r="R15" s="65"/>
      <c r="S15" s="65"/>
    </row>
    <row r="16" spans="1:23" ht="13.5" thickBot="1" x14ac:dyDescent="0.25">
      <c r="A16" s="62" t="s">
        <v>59</v>
      </c>
      <c r="B16" s="64">
        <v>20</v>
      </c>
      <c r="C16" s="29" t="s">
        <v>97</v>
      </c>
      <c r="D16" s="21">
        <v>5</v>
      </c>
      <c r="E16" s="21">
        <v>3</v>
      </c>
      <c r="F16" s="21">
        <f t="shared" si="0"/>
        <v>3</v>
      </c>
      <c r="G16" s="21">
        <v>0</v>
      </c>
      <c r="H16" s="22">
        <v>1</v>
      </c>
      <c r="I16" s="22">
        <v>10</v>
      </c>
      <c r="J16" s="22">
        <f t="shared" si="5"/>
        <v>4</v>
      </c>
      <c r="K16" s="22">
        <f t="shared" si="1"/>
        <v>8</v>
      </c>
      <c r="L16" s="22">
        <f t="shared" si="2"/>
        <v>13</v>
      </c>
      <c r="M16" s="22">
        <f t="shared" si="6"/>
        <v>7</v>
      </c>
      <c r="N16" s="22">
        <f t="shared" si="7"/>
        <v>13</v>
      </c>
      <c r="O16" s="22"/>
      <c r="P16" s="22"/>
      <c r="Q16" s="65"/>
      <c r="R16" s="65"/>
      <c r="S16" s="65"/>
    </row>
    <row r="17" spans="1:19" ht="13.5" thickBot="1" x14ac:dyDescent="0.25">
      <c r="A17" s="62"/>
      <c r="B17" s="64"/>
      <c r="C17" s="54" t="s">
        <v>109</v>
      </c>
      <c r="D17" s="23">
        <v>15</v>
      </c>
      <c r="E17" s="23">
        <v>6</v>
      </c>
      <c r="F17" s="23">
        <f t="shared" si="0"/>
        <v>9</v>
      </c>
      <c r="G17" s="23">
        <v>5</v>
      </c>
      <c r="H17" s="24">
        <v>1</v>
      </c>
      <c r="I17" s="24">
        <v>10</v>
      </c>
      <c r="J17" s="24">
        <f t="shared" si="5"/>
        <v>10</v>
      </c>
      <c r="K17" s="24">
        <f t="shared" si="1"/>
        <v>14</v>
      </c>
      <c r="L17" s="24">
        <f t="shared" si="2"/>
        <v>19</v>
      </c>
      <c r="M17" s="24">
        <f t="shared" si="6"/>
        <v>4</v>
      </c>
      <c r="N17" s="24">
        <f t="shared" si="7"/>
        <v>8</v>
      </c>
      <c r="O17" s="24"/>
      <c r="P17" s="24"/>
      <c r="Q17" s="65"/>
      <c r="R17" s="65"/>
      <c r="S17" s="65"/>
    </row>
    <row r="18" spans="1:19" ht="12.75" customHeight="1" thickBot="1" x14ac:dyDescent="0.25">
      <c r="A18" s="59" t="s">
        <v>60</v>
      </c>
      <c r="B18" s="60">
        <v>5</v>
      </c>
      <c r="C18" s="25" t="s">
        <v>97</v>
      </c>
      <c r="D18" s="12">
        <v>0</v>
      </c>
      <c r="E18" s="12">
        <v>1</v>
      </c>
      <c r="F18" s="12">
        <f t="shared" si="0"/>
        <v>1</v>
      </c>
      <c r="G18" s="12">
        <v>1</v>
      </c>
      <c r="H18" s="13">
        <v>1</v>
      </c>
      <c r="I18" s="13">
        <v>10</v>
      </c>
      <c r="J18" s="13">
        <f t="shared" si="5"/>
        <v>2</v>
      </c>
      <c r="K18" s="13">
        <f t="shared" si="1"/>
        <v>6</v>
      </c>
      <c r="L18" s="13">
        <f t="shared" si="2"/>
        <v>11</v>
      </c>
      <c r="M18" s="13">
        <f t="shared" si="6"/>
        <v>9</v>
      </c>
      <c r="N18" s="13">
        <f t="shared" si="7"/>
        <v>17</v>
      </c>
      <c r="O18" s="13"/>
      <c r="P18" s="13"/>
      <c r="Q18" s="61" t="s">
        <v>56</v>
      </c>
      <c r="R18" s="61" t="s">
        <v>57</v>
      </c>
      <c r="S18" s="61" t="s">
        <v>61</v>
      </c>
    </row>
    <row r="19" spans="1:19" ht="13.5" thickBot="1" x14ac:dyDescent="0.25">
      <c r="A19" s="59"/>
      <c r="B19" s="60"/>
      <c r="C19" s="52" t="s">
        <v>109</v>
      </c>
      <c r="D19" s="16">
        <v>10</v>
      </c>
      <c r="E19" s="16">
        <v>4</v>
      </c>
      <c r="F19" s="16">
        <f t="shared" si="0"/>
        <v>7</v>
      </c>
      <c r="G19" s="16">
        <v>5</v>
      </c>
      <c r="H19" s="17">
        <v>1</v>
      </c>
      <c r="I19" s="17">
        <v>10</v>
      </c>
      <c r="J19" s="17">
        <f t="shared" si="5"/>
        <v>8</v>
      </c>
      <c r="K19" s="17">
        <f t="shared" si="1"/>
        <v>12</v>
      </c>
      <c r="L19" s="17">
        <f t="shared" si="2"/>
        <v>17</v>
      </c>
      <c r="M19" s="17">
        <f t="shared" si="6"/>
        <v>5</v>
      </c>
      <c r="N19" s="17">
        <f t="shared" si="7"/>
        <v>9</v>
      </c>
      <c r="O19" s="17"/>
      <c r="P19" s="17"/>
      <c r="Q19" s="61"/>
      <c r="R19" s="61"/>
      <c r="S19" s="61"/>
    </row>
    <row r="20" spans="1:19" ht="13.5" thickBot="1" x14ac:dyDescent="0.25">
      <c r="A20" s="59" t="s">
        <v>62</v>
      </c>
      <c r="B20" s="60">
        <v>10</v>
      </c>
      <c r="C20" s="25" t="s">
        <v>97</v>
      </c>
      <c r="D20" s="12">
        <v>0</v>
      </c>
      <c r="E20" s="12">
        <v>3</v>
      </c>
      <c r="F20" s="12">
        <f t="shared" si="0"/>
        <v>3</v>
      </c>
      <c r="G20" s="12">
        <v>2</v>
      </c>
      <c r="H20" s="13">
        <v>1</v>
      </c>
      <c r="I20" s="13">
        <v>10</v>
      </c>
      <c r="J20" s="13">
        <f t="shared" si="5"/>
        <v>4</v>
      </c>
      <c r="K20" s="13">
        <f t="shared" si="1"/>
        <v>8</v>
      </c>
      <c r="L20" s="13">
        <f t="shared" si="2"/>
        <v>13</v>
      </c>
      <c r="M20" s="13">
        <f t="shared" si="6"/>
        <v>7</v>
      </c>
      <c r="N20" s="13">
        <f t="shared" si="7"/>
        <v>13</v>
      </c>
      <c r="O20" s="13"/>
      <c r="P20" s="13"/>
      <c r="Q20" s="61"/>
      <c r="R20" s="61"/>
      <c r="S20" s="61"/>
    </row>
    <row r="21" spans="1:19" ht="13.5" thickBot="1" x14ac:dyDescent="0.25">
      <c r="A21" s="59"/>
      <c r="B21" s="60"/>
      <c r="C21" s="52" t="s">
        <v>109</v>
      </c>
      <c r="D21" s="16">
        <v>10</v>
      </c>
      <c r="E21" s="16">
        <v>6</v>
      </c>
      <c r="F21" s="16">
        <f t="shared" si="0"/>
        <v>9</v>
      </c>
      <c r="G21" s="16">
        <v>7</v>
      </c>
      <c r="H21" s="17">
        <v>1</v>
      </c>
      <c r="I21" s="17">
        <v>10</v>
      </c>
      <c r="J21" s="17">
        <f t="shared" si="5"/>
        <v>10</v>
      </c>
      <c r="K21" s="17">
        <f t="shared" si="1"/>
        <v>14</v>
      </c>
      <c r="L21" s="17">
        <f t="shared" si="2"/>
        <v>19</v>
      </c>
      <c r="M21" s="17">
        <f t="shared" si="6"/>
        <v>4</v>
      </c>
      <c r="N21" s="17">
        <f t="shared" si="7"/>
        <v>8</v>
      </c>
      <c r="O21" s="17"/>
      <c r="P21" s="17"/>
      <c r="Q21" s="61"/>
      <c r="R21" s="61"/>
      <c r="S21" s="61"/>
    </row>
    <row r="22" spans="1:19" ht="13.5" customHeight="1" thickBot="1" x14ac:dyDescent="0.25">
      <c r="A22" s="62" t="s">
        <v>63</v>
      </c>
      <c r="B22" s="64">
        <v>5</v>
      </c>
      <c r="C22" s="29" t="s">
        <v>97</v>
      </c>
      <c r="D22" s="21">
        <v>0</v>
      </c>
      <c r="E22" s="21">
        <v>2</v>
      </c>
      <c r="F22" s="21">
        <f t="shared" si="0"/>
        <v>2</v>
      </c>
      <c r="G22" s="21">
        <v>0</v>
      </c>
      <c r="H22" s="22">
        <v>1</v>
      </c>
      <c r="I22" s="22">
        <v>10</v>
      </c>
      <c r="J22" s="22">
        <f t="shared" si="5"/>
        <v>3</v>
      </c>
      <c r="K22" s="22">
        <f t="shared" si="1"/>
        <v>7</v>
      </c>
      <c r="L22" s="22">
        <f t="shared" si="2"/>
        <v>12</v>
      </c>
      <c r="M22" s="22">
        <f t="shared" si="6"/>
        <v>8</v>
      </c>
      <c r="N22" s="22">
        <f t="shared" si="7"/>
        <v>15</v>
      </c>
      <c r="O22" s="22"/>
      <c r="P22" s="22"/>
      <c r="Q22" s="65" t="s">
        <v>56</v>
      </c>
      <c r="R22" s="65" t="s">
        <v>57</v>
      </c>
      <c r="S22" s="65" t="s">
        <v>64</v>
      </c>
    </row>
    <row r="23" spans="1:19" ht="13.5" thickBot="1" x14ac:dyDescent="0.25">
      <c r="A23" s="62"/>
      <c r="B23" s="64"/>
      <c r="C23" s="54" t="s">
        <v>109</v>
      </c>
      <c r="D23" s="23">
        <v>10</v>
      </c>
      <c r="E23" s="23">
        <v>5</v>
      </c>
      <c r="F23" s="23">
        <f t="shared" si="0"/>
        <v>8</v>
      </c>
      <c r="G23" s="23">
        <v>4</v>
      </c>
      <c r="H23" s="24">
        <v>1</v>
      </c>
      <c r="I23" s="24">
        <v>10</v>
      </c>
      <c r="J23" s="24">
        <f t="shared" si="5"/>
        <v>9</v>
      </c>
      <c r="K23" s="24">
        <f t="shared" si="1"/>
        <v>13</v>
      </c>
      <c r="L23" s="24">
        <f t="shared" si="2"/>
        <v>18</v>
      </c>
      <c r="M23" s="24">
        <f t="shared" si="6"/>
        <v>4</v>
      </c>
      <c r="N23" s="24">
        <f t="shared" si="7"/>
        <v>8</v>
      </c>
      <c r="O23" s="24"/>
      <c r="P23" s="24"/>
      <c r="Q23" s="65"/>
      <c r="R23" s="65"/>
      <c r="S23" s="65"/>
    </row>
    <row r="24" spans="1:19" ht="13.5" thickBot="1" x14ac:dyDescent="0.25">
      <c r="A24" s="62" t="s">
        <v>65</v>
      </c>
      <c r="B24" s="64">
        <v>10</v>
      </c>
      <c r="C24" s="29" t="s">
        <v>97</v>
      </c>
      <c r="D24" s="21">
        <v>0</v>
      </c>
      <c r="E24" s="21">
        <v>4</v>
      </c>
      <c r="F24" s="21">
        <f t="shared" si="0"/>
        <v>4</v>
      </c>
      <c r="G24" s="21">
        <v>0</v>
      </c>
      <c r="H24" s="22">
        <v>1</v>
      </c>
      <c r="I24" s="22">
        <v>10</v>
      </c>
      <c r="J24" s="22">
        <f t="shared" si="5"/>
        <v>5</v>
      </c>
      <c r="K24" s="22">
        <f t="shared" si="1"/>
        <v>9</v>
      </c>
      <c r="L24" s="22">
        <f t="shared" si="2"/>
        <v>14</v>
      </c>
      <c r="M24" s="22">
        <f>ROUNDUP(50/K24,0)</f>
        <v>6</v>
      </c>
      <c r="N24" s="22">
        <f t="shared" si="7"/>
        <v>12</v>
      </c>
      <c r="O24" s="22"/>
      <c r="P24" s="22"/>
      <c r="Q24" s="65"/>
      <c r="R24" s="65"/>
      <c r="S24" s="65"/>
    </row>
    <row r="25" spans="1:19" ht="13.5" thickBot="1" x14ac:dyDescent="0.25">
      <c r="A25" s="62"/>
      <c r="B25" s="68"/>
      <c r="C25" s="55" t="s">
        <v>109</v>
      </c>
      <c r="D25" s="23">
        <v>10</v>
      </c>
      <c r="E25" s="23">
        <v>7</v>
      </c>
      <c r="F25" s="23">
        <f t="shared" si="0"/>
        <v>10</v>
      </c>
      <c r="G25" s="23">
        <v>6</v>
      </c>
      <c r="H25" s="24">
        <v>1</v>
      </c>
      <c r="I25" s="24">
        <v>10</v>
      </c>
      <c r="J25" s="24">
        <f t="shared" si="5"/>
        <v>11</v>
      </c>
      <c r="K25" s="24">
        <f t="shared" si="1"/>
        <v>15</v>
      </c>
      <c r="L25" s="24">
        <f t="shared" si="2"/>
        <v>20</v>
      </c>
      <c r="M25" s="24">
        <f t="shared" si="6"/>
        <v>4</v>
      </c>
      <c r="N25" s="24">
        <f t="shared" si="7"/>
        <v>7</v>
      </c>
      <c r="O25" s="24"/>
      <c r="P25" s="24"/>
      <c r="Q25" s="65"/>
      <c r="R25" s="65"/>
      <c r="S25" s="65"/>
    </row>
    <row r="26" spans="1:19" ht="12.75" customHeight="1" thickBot="1" x14ac:dyDescent="0.25">
      <c r="A26" s="59" t="s">
        <v>66</v>
      </c>
      <c r="B26" s="67">
        <v>15</v>
      </c>
      <c r="C26" s="56" t="s">
        <v>97</v>
      </c>
      <c r="D26" s="12">
        <v>5</v>
      </c>
      <c r="E26" s="12">
        <v>3</v>
      </c>
      <c r="F26" s="12">
        <f t="shared" si="0"/>
        <v>3</v>
      </c>
      <c r="G26" s="12">
        <v>0</v>
      </c>
      <c r="H26" s="13">
        <v>1</v>
      </c>
      <c r="I26" s="13">
        <v>10</v>
      </c>
      <c r="J26" s="13">
        <f t="shared" si="5"/>
        <v>4</v>
      </c>
      <c r="K26" s="13">
        <f t="shared" si="1"/>
        <v>8</v>
      </c>
      <c r="L26" s="13">
        <f t="shared" si="2"/>
        <v>13</v>
      </c>
      <c r="M26" s="13">
        <f t="shared" si="6"/>
        <v>7</v>
      </c>
      <c r="N26" s="13">
        <f t="shared" si="7"/>
        <v>13</v>
      </c>
      <c r="O26" s="13"/>
      <c r="P26" s="13"/>
      <c r="Q26" s="61" t="s">
        <v>67</v>
      </c>
      <c r="R26" s="61" t="s">
        <v>68</v>
      </c>
      <c r="S26" s="61" t="s">
        <v>69</v>
      </c>
    </row>
    <row r="27" spans="1:19" ht="13.5" thickBot="1" x14ac:dyDescent="0.25">
      <c r="A27" s="59"/>
      <c r="B27" s="60"/>
      <c r="C27" s="52" t="s">
        <v>109</v>
      </c>
      <c r="D27" s="16">
        <v>15</v>
      </c>
      <c r="E27" s="16">
        <v>8</v>
      </c>
      <c r="F27" s="16">
        <f t="shared" si="0"/>
        <v>11</v>
      </c>
      <c r="G27" s="16">
        <v>6</v>
      </c>
      <c r="H27" s="17">
        <v>1</v>
      </c>
      <c r="I27" s="17">
        <v>10</v>
      </c>
      <c r="J27" s="17">
        <f t="shared" si="5"/>
        <v>12</v>
      </c>
      <c r="K27" s="17">
        <f t="shared" si="1"/>
        <v>16</v>
      </c>
      <c r="L27" s="17">
        <f t="shared" si="2"/>
        <v>21</v>
      </c>
      <c r="M27" s="17">
        <f t="shared" si="6"/>
        <v>4</v>
      </c>
      <c r="N27" s="17">
        <f t="shared" si="7"/>
        <v>7</v>
      </c>
      <c r="O27" s="17"/>
      <c r="P27" s="17"/>
      <c r="Q27" s="61"/>
      <c r="R27" s="61"/>
      <c r="S27" s="61"/>
    </row>
    <row r="28" spans="1:19" ht="12.75" customHeight="1" thickBot="1" x14ac:dyDescent="0.25">
      <c r="A28" s="62" t="s">
        <v>70</v>
      </c>
      <c r="B28" s="64">
        <v>5</v>
      </c>
      <c r="C28" s="29" t="s">
        <v>97</v>
      </c>
      <c r="D28" s="21">
        <v>0</v>
      </c>
      <c r="E28" s="21">
        <v>3</v>
      </c>
      <c r="F28" s="21">
        <f t="shared" si="0"/>
        <v>3</v>
      </c>
      <c r="G28" s="21">
        <v>2</v>
      </c>
      <c r="H28" s="22">
        <v>1</v>
      </c>
      <c r="I28" s="22">
        <v>10</v>
      </c>
      <c r="J28" s="22">
        <f t="shared" si="5"/>
        <v>4</v>
      </c>
      <c r="K28" s="22">
        <f t="shared" si="1"/>
        <v>8</v>
      </c>
      <c r="L28" s="22">
        <f t="shared" si="2"/>
        <v>13</v>
      </c>
      <c r="M28" s="22">
        <f t="shared" si="6"/>
        <v>7</v>
      </c>
      <c r="N28" s="22">
        <f t="shared" si="7"/>
        <v>13</v>
      </c>
      <c r="O28" s="22"/>
      <c r="P28" s="22"/>
      <c r="Q28" s="65" t="s">
        <v>67</v>
      </c>
      <c r="R28" s="66" t="s">
        <v>71</v>
      </c>
      <c r="S28" s="65" t="s">
        <v>69</v>
      </c>
    </row>
    <row r="29" spans="1:19" ht="13.5" thickBot="1" x14ac:dyDescent="0.25">
      <c r="A29" s="62"/>
      <c r="B29" s="64"/>
      <c r="C29" s="54" t="s">
        <v>109</v>
      </c>
      <c r="D29" s="23">
        <v>10</v>
      </c>
      <c r="E29" s="23">
        <v>8</v>
      </c>
      <c r="F29" s="23">
        <f t="shared" si="0"/>
        <v>11</v>
      </c>
      <c r="G29" s="23">
        <v>8</v>
      </c>
      <c r="H29" s="24">
        <v>1</v>
      </c>
      <c r="I29" s="24">
        <v>10</v>
      </c>
      <c r="J29" s="24">
        <f t="shared" si="5"/>
        <v>12</v>
      </c>
      <c r="K29" s="24">
        <f t="shared" si="1"/>
        <v>16</v>
      </c>
      <c r="L29" s="24">
        <f t="shared" si="2"/>
        <v>21</v>
      </c>
      <c r="M29" s="24">
        <f t="shared" si="6"/>
        <v>4</v>
      </c>
      <c r="N29" s="24">
        <f t="shared" si="7"/>
        <v>7</v>
      </c>
      <c r="O29" s="24"/>
      <c r="P29" s="24"/>
      <c r="Q29" s="65"/>
      <c r="R29" s="66"/>
      <c r="S29" s="65"/>
    </row>
    <row r="30" spans="1:19" ht="12.75" customHeight="1" thickBot="1" x14ac:dyDescent="0.25">
      <c r="A30" s="59" t="s">
        <v>72</v>
      </c>
      <c r="B30" s="60">
        <v>5</v>
      </c>
      <c r="C30" s="25" t="s">
        <v>97</v>
      </c>
      <c r="D30" s="12">
        <v>0</v>
      </c>
      <c r="E30" s="12">
        <v>4</v>
      </c>
      <c r="F30" s="12">
        <f t="shared" si="0"/>
        <v>4</v>
      </c>
      <c r="G30" s="12">
        <v>0</v>
      </c>
      <c r="H30" s="13">
        <v>1</v>
      </c>
      <c r="I30" s="13">
        <v>10</v>
      </c>
      <c r="J30" s="13">
        <f t="shared" si="5"/>
        <v>5</v>
      </c>
      <c r="K30" s="13">
        <f t="shared" si="1"/>
        <v>9</v>
      </c>
      <c r="L30" s="13">
        <f t="shared" si="2"/>
        <v>14</v>
      </c>
      <c r="M30" s="13">
        <f t="shared" si="6"/>
        <v>6</v>
      </c>
      <c r="N30" s="13">
        <f t="shared" si="7"/>
        <v>12</v>
      </c>
      <c r="O30" s="13"/>
      <c r="P30" s="13"/>
      <c r="Q30" s="61" t="s">
        <v>67</v>
      </c>
      <c r="R30" s="61" t="s">
        <v>71</v>
      </c>
      <c r="S30" s="61" t="s">
        <v>69</v>
      </c>
    </row>
    <row r="31" spans="1:19" ht="13.5" thickBot="1" x14ac:dyDescent="0.25">
      <c r="A31" s="59"/>
      <c r="B31" s="60"/>
      <c r="C31" s="52" t="s">
        <v>109</v>
      </c>
      <c r="D31" s="16">
        <v>10</v>
      </c>
      <c r="E31" s="16">
        <v>9</v>
      </c>
      <c r="F31" s="16">
        <f t="shared" si="0"/>
        <v>12</v>
      </c>
      <c r="G31" s="16">
        <v>7</v>
      </c>
      <c r="H31" s="17">
        <v>1</v>
      </c>
      <c r="I31" s="17">
        <v>10</v>
      </c>
      <c r="J31" s="17">
        <f t="shared" si="5"/>
        <v>13</v>
      </c>
      <c r="K31" s="17">
        <f t="shared" si="1"/>
        <v>17</v>
      </c>
      <c r="L31" s="17">
        <f t="shared" si="2"/>
        <v>22</v>
      </c>
      <c r="M31" s="17">
        <f t="shared" si="6"/>
        <v>3</v>
      </c>
      <c r="N31" s="17">
        <f t="shared" si="7"/>
        <v>6</v>
      </c>
      <c r="O31" s="17"/>
      <c r="P31" s="17"/>
      <c r="Q31" s="61"/>
      <c r="R31" s="61"/>
      <c r="S31" s="61"/>
    </row>
    <row r="32" spans="1:19" ht="12.75" customHeight="1" thickBot="1" x14ac:dyDescent="0.25">
      <c r="A32" s="62" t="s">
        <v>73</v>
      </c>
      <c r="B32" s="64">
        <v>5</v>
      </c>
      <c r="C32" s="29" t="s">
        <v>97</v>
      </c>
      <c r="D32" s="21">
        <v>0</v>
      </c>
      <c r="E32" s="21">
        <v>1</v>
      </c>
      <c r="F32" s="21">
        <f t="shared" si="0"/>
        <v>1</v>
      </c>
      <c r="G32" s="21">
        <v>0</v>
      </c>
      <c r="H32" s="22">
        <v>1</v>
      </c>
      <c r="I32" s="22">
        <v>10</v>
      </c>
      <c r="J32" s="22">
        <f t="shared" si="5"/>
        <v>2</v>
      </c>
      <c r="K32" s="22">
        <f t="shared" si="1"/>
        <v>6</v>
      </c>
      <c r="L32" s="22">
        <f t="shared" si="2"/>
        <v>11</v>
      </c>
      <c r="M32" s="22">
        <f t="shared" si="6"/>
        <v>9</v>
      </c>
      <c r="N32" s="22">
        <f t="shared" si="7"/>
        <v>17</v>
      </c>
      <c r="O32" s="22"/>
      <c r="P32" s="22"/>
      <c r="Q32" s="65" t="s">
        <v>56</v>
      </c>
      <c r="R32" s="65" t="s">
        <v>124</v>
      </c>
      <c r="S32" s="65" t="s">
        <v>75</v>
      </c>
    </row>
    <row r="33" spans="1:19" ht="13.5" thickBot="1" x14ac:dyDescent="0.25">
      <c r="A33" s="62"/>
      <c r="B33" s="64"/>
      <c r="C33" s="54" t="s">
        <v>109</v>
      </c>
      <c r="D33" s="23">
        <v>10</v>
      </c>
      <c r="E33" s="23">
        <v>4</v>
      </c>
      <c r="F33" s="23">
        <f t="shared" si="0"/>
        <v>7</v>
      </c>
      <c r="G33" s="23">
        <v>4</v>
      </c>
      <c r="H33" s="24">
        <v>1</v>
      </c>
      <c r="I33" s="24">
        <v>10</v>
      </c>
      <c r="J33" s="24">
        <f t="shared" si="5"/>
        <v>8</v>
      </c>
      <c r="K33" s="24">
        <f t="shared" si="1"/>
        <v>12</v>
      </c>
      <c r="L33" s="24">
        <f t="shared" si="2"/>
        <v>17</v>
      </c>
      <c r="M33" s="24">
        <f t="shared" si="6"/>
        <v>5</v>
      </c>
      <c r="N33" s="24">
        <f t="shared" si="7"/>
        <v>9</v>
      </c>
      <c r="O33" s="24"/>
      <c r="P33" s="24"/>
      <c r="Q33" s="65"/>
      <c r="R33" s="65"/>
      <c r="S33" s="65"/>
    </row>
    <row r="34" spans="1:19" ht="13.5" thickBot="1" x14ac:dyDescent="0.25">
      <c r="A34" s="62" t="s">
        <v>76</v>
      </c>
      <c r="B34" s="64">
        <v>20</v>
      </c>
      <c r="C34" s="29" t="s">
        <v>97</v>
      </c>
      <c r="D34" s="21">
        <v>0</v>
      </c>
      <c r="E34" s="21">
        <v>3</v>
      </c>
      <c r="F34" s="21">
        <f t="shared" si="0"/>
        <v>3</v>
      </c>
      <c r="G34" s="21">
        <v>0</v>
      </c>
      <c r="H34" s="22">
        <v>1</v>
      </c>
      <c r="I34" s="22">
        <v>10</v>
      </c>
      <c r="J34" s="22">
        <f t="shared" si="5"/>
        <v>4</v>
      </c>
      <c r="K34" s="22">
        <f t="shared" si="1"/>
        <v>8</v>
      </c>
      <c r="L34" s="22">
        <f t="shared" si="2"/>
        <v>13</v>
      </c>
      <c r="M34" s="22">
        <f t="shared" si="6"/>
        <v>7</v>
      </c>
      <c r="N34" s="22">
        <f t="shared" si="7"/>
        <v>13</v>
      </c>
      <c r="O34" s="22"/>
      <c r="P34" s="22"/>
      <c r="Q34" s="65"/>
      <c r="R34" s="65"/>
      <c r="S34" s="65"/>
    </row>
    <row r="35" spans="1:19" ht="13.5" thickBot="1" x14ac:dyDescent="0.25">
      <c r="A35" s="62"/>
      <c r="B35" s="64"/>
      <c r="C35" s="54" t="s">
        <v>109</v>
      </c>
      <c r="D35" s="23">
        <v>2</v>
      </c>
      <c r="E35" s="23">
        <v>6</v>
      </c>
      <c r="F35" s="23">
        <f t="shared" si="0"/>
        <v>9</v>
      </c>
      <c r="G35" s="23">
        <v>6</v>
      </c>
      <c r="H35" s="24">
        <v>1</v>
      </c>
      <c r="I35" s="24">
        <v>10</v>
      </c>
      <c r="J35" s="24">
        <f t="shared" si="5"/>
        <v>10</v>
      </c>
      <c r="K35" s="24">
        <f t="shared" si="1"/>
        <v>14</v>
      </c>
      <c r="L35" s="24">
        <f t="shared" si="2"/>
        <v>19</v>
      </c>
      <c r="M35" s="24">
        <f t="shared" si="6"/>
        <v>4</v>
      </c>
      <c r="N35" s="24">
        <f t="shared" si="7"/>
        <v>8</v>
      </c>
      <c r="O35" s="24"/>
      <c r="P35" s="24"/>
      <c r="Q35" s="65"/>
      <c r="R35" s="65"/>
      <c r="S35" s="65"/>
    </row>
    <row r="36" spans="1:19" ht="13.5" customHeight="1" thickBot="1" x14ac:dyDescent="0.25">
      <c r="A36" s="59" t="s">
        <v>77</v>
      </c>
      <c r="B36" s="60">
        <v>15</v>
      </c>
      <c r="C36" s="25" t="s">
        <v>97</v>
      </c>
      <c r="D36" s="12">
        <v>0</v>
      </c>
      <c r="E36" s="12">
        <v>4</v>
      </c>
      <c r="F36" s="12">
        <f t="shared" si="0"/>
        <v>4</v>
      </c>
      <c r="G36" s="12">
        <v>0</v>
      </c>
      <c r="H36" s="13">
        <v>1</v>
      </c>
      <c r="I36" s="13">
        <v>10</v>
      </c>
      <c r="J36" s="13">
        <f t="shared" si="5"/>
        <v>5</v>
      </c>
      <c r="K36" s="13">
        <f t="shared" si="1"/>
        <v>9</v>
      </c>
      <c r="L36" s="13">
        <f t="shared" si="2"/>
        <v>14</v>
      </c>
      <c r="M36" s="13">
        <f t="shared" si="6"/>
        <v>6</v>
      </c>
      <c r="N36" s="13">
        <f t="shared" si="7"/>
        <v>12</v>
      </c>
      <c r="O36" s="13"/>
      <c r="P36" s="13"/>
      <c r="Q36" s="61" t="s">
        <v>67</v>
      </c>
      <c r="R36" s="61" t="s">
        <v>78</v>
      </c>
      <c r="S36" s="61" t="s">
        <v>79</v>
      </c>
    </row>
    <row r="37" spans="1:19" ht="13.5" thickBot="1" x14ac:dyDescent="0.25">
      <c r="A37" s="59"/>
      <c r="B37" s="60"/>
      <c r="C37" s="52" t="s">
        <v>109</v>
      </c>
      <c r="D37" s="16">
        <v>10</v>
      </c>
      <c r="E37" s="16">
        <v>9</v>
      </c>
      <c r="F37" s="16">
        <f t="shared" si="0"/>
        <v>12</v>
      </c>
      <c r="G37" s="16">
        <v>8</v>
      </c>
      <c r="H37" s="17">
        <v>1</v>
      </c>
      <c r="I37" s="17">
        <v>10</v>
      </c>
      <c r="J37" s="17">
        <f t="shared" si="5"/>
        <v>13</v>
      </c>
      <c r="K37" s="17">
        <f t="shared" si="1"/>
        <v>17</v>
      </c>
      <c r="L37" s="17">
        <f t="shared" si="2"/>
        <v>22</v>
      </c>
      <c r="M37" s="17">
        <f t="shared" si="6"/>
        <v>3</v>
      </c>
      <c r="N37" s="17">
        <f t="shared" si="7"/>
        <v>6</v>
      </c>
      <c r="O37" s="17"/>
      <c r="P37" s="17"/>
      <c r="Q37" s="61"/>
      <c r="R37" s="61"/>
      <c r="S37" s="61"/>
    </row>
    <row r="38" spans="1:19" ht="13.5" customHeight="1" thickBot="1" x14ac:dyDescent="0.25">
      <c r="A38" s="62" t="s">
        <v>80</v>
      </c>
      <c r="B38" s="64">
        <v>5</v>
      </c>
      <c r="C38" s="29" t="s">
        <v>97</v>
      </c>
      <c r="D38" s="21">
        <v>0</v>
      </c>
      <c r="E38" s="21">
        <v>0</v>
      </c>
      <c r="F38" s="21">
        <f t="shared" si="0"/>
        <v>0</v>
      </c>
      <c r="G38" s="21">
        <v>0</v>
      </c>
      <c r="H38" s="22">
        <v>1</v>
      </c>
      <c r="I38" s="22">
        <v>10</v>
      </c>
      <c r="J38" s="22">
        <f t="shared" si="5"/>
        <v>1</v>
      </c>
      <c r="K38" s="22">
        <f t="shared" si="1"/>
        <v>5</v>
      </c>
      <c r="L38" s="22">
        <f t="shared" si="2"/>
        <v>10</v>
      </c>
      <c r="M38" s="22">
        <f t="shared" si="6"/>
        <v>10</v>
      </c>
      <c r="N38" s="22">
        <f t="shared" si="7"/>
        <v>20</v>
      </c>
      <c r="O38" s="22"/>
      <c r="P38" s="22"/>
      <c r="Q38" s="65" t="s">
        <v>49</v>
      </c>
      <c r="R38" s="65" t="s">
        <v>123</v>
      </c>
      <c r="S38" s="65" t="s">
        <v>81</v>
      </c>
    </row>
    <row r="39" spans="1:19" ht="13.5" thickBot="1" x14ac:dyDescent="0.25">
      <c r="A39" s="62"/>
      <c r="B39" s="64"/>
      <c r="C39" s="54" t="s">
        <v>109</v>
      </c>
      <c r="D39" s="23">
        <v>10</v>
      </c>
      <c r="E39" s="23">
        <v>5</v>
      </c>
      <c r="F39" s="23">
        <f t="shared" si="0"/>
        <v>8</v>
      </c>
      <c r="G39" s="23">
        <v>3</v>
      </c>
      <c r="H39" s="24">
        <v>1</v>
      </c>
      <c r="I39" s="24">
        <v>10</v>
      </c>
      <c r="J39" s="24">
        <f t="shared" si="5"/>
        <v>9</v>
      </c>
      <c r="K39" s="24">
        <f t="shared" si="1"/>
        <v>13</v>
      </c>
      <c r="L39" s="24">
        <f t="shared" si="2"/>
        <v>18</v>
      </c>
      <c r="M39" s="24">
        <f t="shared" si="6"/>
        <v>4</v>
      </c>
      <c r="N39" s="24">
        <f t="shared" si="7"/>
        <v>8</v>
      </c>
      <c r="O39" s="24"/>
      <c r="P39" s="24"/>
      <c r="Q39" s="65"/>
      <c r="R39" s="65"/>
      <c r="S39" s="65"/>
    </row>
    <row r="40" spans="1:19" ht="13.5" thickBot="1" x14ac:dyDescent="0.25">
      <c r="A40" s="62" t="s">
        <v>82</v>
      </c>
      <c r="B40" s="64">
        <v>20</v>
      </c>
      <c r="C40" s="29" t="s">
        <v>97</v>
      </c>
      <c r="D40" s="21">
        <v>0</v>
      </c>
      <c r="E40" s="21">
        <v>2</v>
      </c>
      <c r="F40" s="21">
        <f t="shared" si="0"/>
        <v>2</v>
      </c>
      <c r="G40" s="21">
        <v>0</v>
      </c>
      <c r="H40" s="22">
        <v>1</v>
      </c>
      <c r="I40" s="22">
        <v>10</v>
      </c>
      <c r="J40" s="22">
        <f t="shared" si="5"/>
        <v>3</v>
      </c>
      <c r="K40" s="22">
        <f t="shared" si="1"/>
        <v>7</v>
      </c>
      <c r="L40" s="22">
        <f t="shared" si="2"/>
        <v>12</v>
      </c>
      <c r="M40" s="22">
        <f t="shared" si="6"/>
        <v>8</v>
      </c>
      <c r="N40" s="22">
        <f t="shared" si="7"/>
        <v>15</v>
      </c>
      <c r="O40" s="22"/>
      <c r="P40" s="22"/>
      <c r="Q40" s="65"/>
      <c r="R40" s="65"/>
      <c r="S40" s="65"/>
    </row>
    <row r="41" spans="1:19" ht="13.5" thickBot="1" x14ac:dyDescent="0.25">
      <c r="A41" s="62"/>
      <c r="B41" s="64"/>
      <c r="C41" s="54" t="s">
        <v>109</v>
      </c>
      <c r="D41" s="23">
        <v>10</v>
      </c>
      <c r="E41" s="23">
        <v>7</v>
      </c>
      <c r="F41" s="23">
        <f t="shared" si="0"/>
        <v>10</v>
      </c>
      <c r="G41" s="23">
        <v>5</v>
      </c>
      <c r="H41" s="24">
        <v>1</v>
      </c>
      <c r="I41" s="24">
        <v>10</v>
      </c>
      <c r="J41" s="24">
        <f t="shared" si="5"/>
        <v>11</v>
      </c>
      <c r="K41" s="24">
        <f t="shared" si="1"/>
        <v>15</v>
      </c>
      <c r="L41" s="24">
        <f t="shared" si="2"/>
        <v>20</v>
      </c>
      <c r="M41" s="24">
        <f t="shared" si="6"/>
        <v>4</v>
      </c>
      <c r="N41" s="24">
        <f t="shared" si="7"/>
        <v>7</v>
      </c>
      <c r="O41" s="24"/>
      <c r="P41" s="24"/>
      <c r="Q41" s="65"/>
      <c r="R41" s="65"/>
      <c r="S41" s="65"/>
    </row>
    <row r="44" spans="1:19" ht="13.5" thickBot="1" x14ac:dyDescent="0.25">
      <c r="A44" s="10" t="s">
        <v>83</v>
      </c>
      <c r="B44" s="11">
        <v>10</v>
      </c>
      <c r="C44" s="25">
        <v>0</v>
      </c>
      <c r="D44" s="25">
        <v>0</v>
      </c>
      <c r="E44" s="25">
        <v>0</v>
      </c>
      <c r="F44" s="25">
        <v>0</v>
      </c>
      <c r="G44" s="25"/>
      <c r="H44" s="26">
        <v>1</v>
      </c>
      <c r="I44" s="25">
        <v>10</v>
      </c>
      <c r="J44" s="25">
        <f t="shared" ref="J44:J46" si="8">H44+F44</f>
        <v>1</v>
      </c>
      <c r="K44" s="25">
        <f>ROUNDUP(H44*(I44/2+0.5),0)</f>
        <v>6</v>
      </c>
      <c r="L44" s="25">
        <f>H44*I44</f>
        <v>10</v>
      </c>
      <c r="M44" s="25">
        <f>ROUNDUP(50/K44,0)</f>
        <v>9</v>
      </c>
      <c r="N44" s="25">
        <f>ROUNDUP(100/K44,0)</f>
        <v>17</v>
      </c>
      <c r="O44" s="25">
        <f>IF($F44=0, ROUNDUP(100/($K44/2),0), ROUNDUP((100-ROUNDUP(15/$F44,0)*$K44/2)/$K44,0)+ROUNDUP(15/$F44,0))</f>
        <v>34</v>
      </c>
      <c r="P44" s="27">
        <f>IF($F44=0, ROUNDUP(100/($K44/2),0), ROUNDUP((100-ROUNDUP(30/$F44,0)*$K44/2)/$K44,0)+ROUNDUP(30/$F44,0))</f>
        <v>34</v>
      </c>
      <c r="Q44" s="28" t="s">
        <v>45</v>
      </c>
      <c r="R44" s="28" t="s">
        <v>84</v>
      </c>
      <c r="S44" s="28" t="s">
        <v>52</v>
      </c>
    </row>
    <row r="45" spans="1:19" ht="13.5" thickBot="1" x14ac:dyDescent="0.25">
      <c r="A45" s="18" t="s">
        <v>85</v>
      </c>
      <c r="B45" s="20">
        <v>15</v>
      </c>
      <c r="C45" s="29">
        <v>5</v>
      </c>
      <c r="D45" s="29">
        <v>0</v>
      </c>
      <c r="E45" s="29">
        <v>0</v>
      </c>
      <c r="F45" s="29">
        <v>0</v>
      </c>
      <c r="G45" s="29"/>
      <c r="H45" s="30">
        <v>0</v>
      </c>
      <c r="I45" s="30">
        <v>0</v>
      </c>
      <c r="J45" s="30">
        <f t="shared" si="8"/>
        <v>0</v>
      </c>
      <c r="K45" s="30">
        <f>ROUNDUP(H45*(I45/2+0.5),0)</f>
        <v>0</v>
      </c>
      <c r="L45" s="30">
        <f>H45*I45</f>
        <v>0</v>
      </c>
      <c r="M45" s="30" t="e">
        <f>ROUNDUP(50/K45,0)</f>
        <v>#DIV/0!</v>
      </c>
      <c r="N45" s="30" t="e">
        <f>ROUNDUP(100/K45,0)</f>
        <v>#DIV/0!</v>
      </c>
      <c r="O45" s="30" t="e">
        <f>IF($F45=0, ROUNDUP(100/($K45/2),0), ROUNDUP((100-ROUNDUP(15/$F45,0)*$K45/2)/$K45,0)+ROUNDUP(15/$F45,0))</f>
        <v>#DIV/0!</v>
      </c>
      <c r="P45" s="30" t="e">
        <f>IF($F45=0, ROUNDUP(100/($K45/2),0), ROUNDUP((100-ROUNDUP(30/$F45,0)*$K45/2)/$K45,0)+ROUNDUP(30/$F45,0))</f>
        <v>#DIV/0!</v>
      </c>
      <c r="Q45" s="31" t="s">
        <v>49</v>
      </c>
      <c r="R45" s="32" t="s">
        <v>84</v>
      </c>
      <c r="S45" s="31" t="s">
        <v>52</v>
      </c>
    </row>
    <row r="46" spans="1:19" ht="13.5" thickBot="1" x14ac:dyDescent="0.25">
      <c r="A46" s="10" t="s">
        <v>86</v>
      </c>
      <c r="B46" s="11">
        <v>20</v>
      </c>
      <c r="C46" s="11">
        <v>10</v>
      </c>
      <c r="D46" s="11">
        <v>-10</v>
      </c>
      <c r="E46" s="11">
        <v>0</v>
      </c>
      <c r="F46" s="11">
        <v>0</v>
      </c>
      <c r="G46" s="11"/>
      <c r="H46" s="33">
        <v>0</v>
      </c>
      <c r="I46" s="33">
        <v>0</v>
      </c>
      <c r="J46" s="33">
        <f t="shared" si="8"/>
        <v>0</v>
      </c>
      <c r="K46" s="33">
        <f>ROUNDUP(H46*(I46/2+0.5),0)</f>
        <v>0</v>
      </c>
      <c r="L46" s="33">
        <f>H46*I46</f>
        <v>0</v>
      </c>
      <c r="M46" s="33" t="e">
        <f>ROUNDUP(50/K46,0)</f>
        <v>#DIV/0!</v>
      </c>
      <c r="N46" s="33" t="e">
        <f>ROUNDUP(100/K46,0)</f>
        <v>#DIV/0!</v>
      </c>
      <c r="O46" s="33" t="e">
        <f>IF($F46=0, ROUNDUP(100/($K46/2),0), ROUNDUP((100-ROUNDUP(15/$F46,0)*$K46/2)/$K46,0)+ROUNDUP(15/$F46,0))</f>
        <v>#DIV/0!</v>
      </c>
      <c r="P46" s="33" t="e">
        <f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S38:S41"/>
    <mergeCell ref="A40:A41"/>
    <mergeCell ref="A36:A37"/>
    <mergeCell ref="B36:B37"/>
    <mergeCell ref="Q36:Q37"/>
    <mergeCell ref="R36:R37"/>
    <mergeCell ref="S36:S37"/>
    <mergeCell ref="B40:B41"/>
    <mergeCell ref="A38:A39"/>
    <mergeCell ref="B38:B39"/>
    <mergeCell ref="Q38:Q41"/>
    <mergeCell ref="R38:R41"/>
    <mergeCell ref="A32:A33"/>
    <mergeCell ref="B32:B33"/>
    <mergeCell ref="Q32:Q35"/>
    <mergeCell ref="R32:R35"/>
    <mergeCell ref="S32:S35"/>
    <mergeCell ref="A34:A35"/>
    <mergeCell ref="B34:B35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D48" sqref="D4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34" t="s">
        <v>87</v>
      </c>
      <c r="B1" s="35" t="s">
        <v>88</v>
      </c>
      <c r="C1" s="35" t="s">
        <v>89</v>
      </c>
      <c r="D1" s="35" t="s">
        <v>90</v>
      </c>
      <c r="E1" s="35" t="s">
        <v>91</v>
      </c>
      <c r="F1" s="35" t="s">
        <v>92</v>
      </c>
      <c r="G1" s="36" t="s">
        <v>93</v>
      </c>
      <c r="H1" s="37" t="s">
        <v>94</v>
      </c>
    </row>
    <row r="2" spans="1:8" s="42" customFormat="1" x14ac:dyDescent="0.2">
      <c r="A2" s="38" t="s">
        <v>95</v>
      </c>
      <c r="B2" s="39">
        <v>10</v>
      </c>
      <c r="C2" s="39">
        <v>0</v>
      </c>
      <c r="D2" s="39" t="s">
        <v>96</v>
      </c>
      <c r="E2" s="39" t="s">
        <v>97</v>
      </c>
      <c r="F2" s="39" t="s">
        <v>96</v>
      </c>
      <c r="G2" s="40" t="s">
        <v>96</v>
      </c>
      <c r="H2" s="41" t="s">
        <v>98</v>
      </c>
    </row>
    <row r="3" spans="1:8" x14ac:dyDescent="0.2">
      <c r="A3" s="43" t="s">
        <v>99</v>
      </c>
      <c r="B3" s="44">
        <v>7</v>
      </c>
      <c r="C3" s="44">
        <v>1</v>
      </c>
      <c r="D3" s="44" t="s">
        <v>96</v>
      </c>
      <c r="E3" s="44" t="s">
        <v>97</v>
      </c>
      <c r="F3" s="44" t="s">
        <v>96</v>
      </c>
      <c r="G3" s="45" t="s">
        <v>96</v>
      </c>
      <c r="H3" s="46" t="s">
        <v>98</v>
      </c>
    </row>
    <row r="4" spans="1:8" x14ac:dyDescent="0.2">
      <c r="A4" s="38" t="s">
        <v>100</v>
      </c>
      <c r="B4" s="47">
        <v>12</v>
      </c>
      <c r="C4" s="47">
        <v>1</v>
      </c>
      <c r="D4" s="47" t="s">
        <v>96</v>
      </c>
      <c r="E4" s="47" t="s">
        <v>97</v>
      </c>
      <c r="F4" s="47" t="s">
        <v>96</v>
      </c>
      <c r="G4" s="40" t="s">
        <v>96</v>
      </c>
      <c r="H4" s="41" t="s">
        <v>101</v>
      </c>
    </row>
    <row r="5" spans="1:8" x14ac:dyDescent="0.2">
      <c r="A5" s="43" t="s">
        <v>102</v>
      </c>
      <c r="B5" s="44">
        <v>15</v>
      </c>
      <c r="C5" s="44">
        <v>0</v>
      </c>
      <c r="D5" s="44" t="s">
        <v>96</v>
      </c>
      <c r="E5" s="44" t="s">
        <v>97</v>
      </c>
      <c r="F5" s="44" t="s">
        <v>96</v>
      </c>
      <c r="G5" s="45" t="s">
        <v>103</v>
      </c>
      <c r="H5" s="46" t="s">
        <v>101</v>
      </c>
    </row>
    <row r="6" spans="1:8" x14ac:dyDescent="0.2">
      <c r="A6" s="38" t="s">
        <v>104</v>
      </c>
      <c r="B6" s="47">
        <v>20</v>
      </c>
      <c r="C6" s="47">
        <v>1</v>
      </c>
      <c r="D6" s="47">
        <v>14</v>
      </c>
      <c r="E6" s="47" t="s">
        <v>49</v>
      </c>
      <c r="F6" s="47" t="s">
        <v>96</v>
      </c>
      <c r="G6" s="40"/>
      <c r="H6" s="41" t="s">
        <v>101</v>
      </c>
    </row>
    <row r="7" spans="1:8" x14ac:dyDescent="0.2">
      <c r="A7" s="43" t="s">
        <v>105</v>
      </c>
      <c r="B7" s="44">
        <v>12</v>
      </c>
      <c r="C7" s="44">
        <v>1</v>
      </c>
      <c r="D7" s="44">
        <v>14</v>
      </c>
      <c r="E7" s="44" t="s">
        <v>49</v>
      </c>
      <c r="F7" s="44" t="s">
        <v>96</v>
      </c>
      <c r="G7" s="45"/>
      <c r="H7" s="46" t="s">
        <v>98</v>
      </c>
    </row>
    <row r="8" spans="1:8" x14ac:dyDescent="0.2">
      <c r="A8" s="38" t="s">
        <v>106</v>
      </c>
      <c r="B8" s="47">
        <v>18</v>
      </c>
      <c r="C8" s="47">
        <v>2</v>
      </c>
      <c r="D8" s="47">
        <v>14</v>
      </c>
      <c r="E8" s="47" t="s">
        <v>49</v>
      </c>
      <c r="F8" s="47" t="s">
        <v>96</v>
      </c>
      <c r="G8" s="40" t="s">
        <v>103</v>
      </c>
      <c r="H8" s="41" t="s">
        <v>98</v>
      </c>
    </row>
    <row r="9" spans="1:8" x14ac:dyDescent="0.2">
      <c r="A9" s="43" t="s">
        <v>107</v>
      </c>
      <c r="B9" s="44">
        <v>15</v>
      </c>
      <c r="C9" s="44">
        <v>3</v>
      </c>
      <c r="D9" s="44">
        <v>14</v>
      </c>
      <c r="E9" s="44" t="s">
        <v>49</v>
      </c>
      <c r="F9" s="44" t="s">
        <v>96</v>
      </c>
      <c r="G9" s="45" t="s">
        <v>96</v>
      </c>
      <c r="H9" s="46" t="s">
        <v>101</v>
      </c>
    </row>
    <row r="10" spans="1:8" x14ac:dyDescent="0.2">
      <c r="A10" s="38" t="s">
        <v>108</v>
      </c>
      <c r="B10" s="47">
        <v>15</v>
      </c>
      <c r="C10" s="47">
        <v>4</v>
      </c>
      <c r="D10" s="47">
        <v>12</v>
      </c>
      <c r="E10" s="47" t="s">
        <v>109</v>
      </c>
      <c r="F10" s="47">
        <v>1</v>
      </c>
      <c r="G10" s="40" t="s">
        <v>103</v>
      </c>
      <c r="H10" s="41" t="s">
        <v>98</v>
      </c>
    </row>
    <row r="11" spans="1:8" x14ac:dyDescent="0.2">
      <c r="A11" s="43" t="s">
        <v>110</v>
      </c>
      <c r="B11" s="44">
        <v>25</v>
      </c>
      <c r="C11" s="44">
        <v>4</v>
      </c>
      <c r="D11" s="44">
        <v>12</v>
      </c>
      <c r="E11" s="44" t="s">
        <v>109</v>
      </c>
      <c r="F11" s="44">
        <v>1</v>
      </c>
      <c r="G11" s="45" t="s">
        <v>103</v>
      </c>
      <c r="H11" s="46" t="s">
        <v>101</v>
      </c>
    </row>
    <row r="12" spans="1:8" x14ac:dyDescent="0.2">
      <c r="A12" s="38" t="s">
        <v>111</v>
      </c>
      <c r="B12" s="47">
        <v>25</v>
      </c>
      <c r="C12" s="47">
        <v>5</v>
      </c>
      <c r="D12" s="47">
        <v>12</v>
      </c>
      <c r="E12" s="47" t="s">
        <v>109</v>
      </c>
      <c r="F12" s="47">
        <v>1</v>
      </c>
      <c r="G12" s="40" t="s">
        <v>103</v>
      </c>
      <c r="H12" s="41" t="s">
        <v>101</v>
      </c>
    </row>
    <row r="13" spans="1:8" x14ac:dyDescent="0.2">
      <c r="A13" s="48" t="s">
        <v>112</v>
      </c>
      <c r="B13" s="49">
        <v>35</v>
      </c>
      <c r="C13" s="49">
        <v>6</v>
      </c>
      <c r="D13" s="49">
        <v>12</v>
      </c>
      <c r="E13" s="49" t="s">
        <v>109</v>
      </c>
      <c r="F13" s="49">
        <v>1</v>
      </c>
      <c r="G13" s="50" t="s">
        <v>103</v>
      </c>
      <c r="H13" s="51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C19" sqref="C19"/>
    </sheetView>
  </sheetViews>
  <sheetFormatPr defaultRowHeight="12.75" x14ac:dyDescent="0.2"/>
  <cols>
    <col min="1" max="1" width="14.7109375" customWidth="1"/>
    <col min="2" max="2" width="12" customWidth="1"/>
    <col min="3" max="3" width="17.5703125" bestFit="1" customWidth="1"/>
    <col min="4" max="4" width="13.140625" customWidth="1"/>
    <col min="5" max="5" width="13.7109375" customWidth="1"/>
    <col min="6" max="6" width="22.7109375" bestFit="1" customWidth="1"/>
    <col min="7" max="8" width="12" customWidth="1"/>
    <col min="9" max="1025" width="8.7109375" customWidth="1"/>
  </cols>
  <sheetData>
    <row r="1" spans="1:8" ht="26.25" customHeight="1" x14ac:dyDescent="0.2">
      <c r="A1" t="s">
        <v>87</v>
      </c>
      <c r="B1" t="s">
        <v>88</v>
      </c>
      <c r="C1" s="58" t="s">
        <v>121</v>
      </c>
      <c r="D1" t="s">
        <v>90</v>
      </c>
      <c r="E1" t="s">
        <v>91</v>
      </c>
      <c r="F1" t="s">
        <v>122</v>
      </c>
      <c r="G1" t="s">
        <v>93</v>
      </c>
      <c r="H1" t="s">
        <v>94</v>
      </c>
    </row>
    <row r="2" spans="1:8" s="42" customFormat="1" x14ac:dyDescent="0.2">
      <c r="A2" t="s">
        <v>95</v>
      </c>
      <c r="B2">
        <v>15</v>
      </c>
      <c r="C2">
        <v>5</v>
      </c>
      <c r="D2" t="s">
        <v>96</v>
      </c>
      <c r="E2" t="s">
        <v>97</v>
      </c>
      <c r="F2">
        <v>0</v>
      </c>
      <c r="G2" t="s">
        <v>96</v>
      </c>
      <c r="H2" t="s">
        <v>98</v>
      </c>
    </row>
    <row r="3" spans="1:8" x14ac:dyDescent="0.2">
      <c r="A3" t="s">
        <v>102</v>
      </c>
      <c r="B3">
        <v>30</v>
      </c>
      <c r="C3">
        <v>6</v>
      </c>
      <c r="D3" t="s">
        <v>96</v>
      </c>
      <c r="E3" t="s">
        <v>97</v>
      </c>
      <c r="F3">
        <v>0</v>
      </c>
      <c r="G3" t="s">
        <v>103</v>
      </c>
      <c r="H3" t="s">
        <v>98</v>
      </c>
    </row>
    <row r="4" spans="1:8" x14ac:dyDescent="0.2">
      <c r="A4" t="s">
        <v>99</v>
      </c>
      <c r="B4">
        <v>25</v>
      </c>
      <c r="C4">
        <v>7</v>
      </c>
      <c r="D4" t="s">
        <v>96</v>
      </c>
      <c r="E4" t="s">
        <v>97</v>
      </c>
      <c r="F4">
        <v>0</v>
      </c>
      <c r="G4" t="s">
        <v>96</v>
      </c>
      <c r="H4" t="s">
        <v>98</v>
      </c>
    </row>
    <row r="5" spans="1:8" x14ac:dyDescent="0.2">
      <c r="A5" t="s">
        <v>100</v>
      </c>
      <c r="B5">
        <v>35</v>
      </c>
      <c r="C5">
        <v>8</v>
      </c>
      <c r="D5" t="s">
        <v>96</v>
      </c>
      <c r="E5" t="s">
        <v>97</v>
      </c>
      <c r="F5">
        <v>0</v>
      </c>
      <c r="G5" t="s">
        <v>96</v>
      </c>
      <c r="H5" t="s">
        <v>101</v>
      </c>
    </row>
    <row r="6" spans="1:8" x14ac:dyDescent="0.2">
      <c r="A6" t="s">
        <v>105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98</v>
      </c>
    </row>
    <row r="7" spans="1:8" x14ac:dyDescent="0.2">
      <c r="A7" t="s">
        <v>106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103</v>
      </c>
      <c r="H7" t="s">
        <v>98</v>
      </c>
    </row>
    <row r="8" spans="1:8" x14ac:dyDescent="0.2">
      <c r="A8" t="s">
        <v>104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101</v>
      </c>
    </row>
    <row r="9" spans="1:8" x14ac:dyDescent="0.2">
      <c r="A9" t="s">
        <v>107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96</v>
      </c>
      <c r="H9" t="s">
        <v>101</v>
      </c>
    </row>
    <row r="10" spans="1:8" x14ac:dyDescent="0.2">
      <c r="A10" t="s">
        <v>108</v>
      </c>
      <c r="B10">
        <v>40</v>
      </c>
      <c r="C10">
        <v>13</v>
      </c>
      <c r="D10">
        <v>0</v>
      </c>
      <c r="E10" t="s">
        <v>109</v>
      </c>
      <c r="F10">
        <v>25</v>
      </c>
      <c r="G10" t="s">
        <v>103</v>
      </c>
      <c r="H10" t="s">
        <v>98</v>
      </c>
    </row>
    <row r="11" spans="1:8" x14ac:dyDescent="0.2">
      <c r="A11" t="s">
        <v>110</v>
      </c>
      <c r="B11">
        <v>50</v>
      </c>
      <c r="C11">
        <v>15</v>
      </c>
      <c r="D11">
        <v>0</v>
      </c>
      <c r="E11" t="s">
        <v>109</v>
      </c>
      <c r="F11">
        <v>25</v>
      </c>
      <c r="G11" t="s">
        <v>103</v>
      </c>
      <c r="H11" t="s">
        <v>101</v>
      </c>
    </row>
    <row r="12" spans="1:8" x14ac:dyDescent="0.2">
      <c r="A12" t="s">
        <v>111</v>
      </c>
      <c r="B12">
        <v>60</v>
      </c>
      <c r="C12">
        <v>18</v>
      </c>
      <c r="D12">
        <v>0</v>
      </c>
      <c r="E12" t="s">
        <v>109</v>
      </c>
      <c r="F12">
        <v>25</v>
      </c>
      <c r="G12" t="s">
        <v>103</v>
      </c>
      <c r="H12" t="s">
        <v>101</v>
      </c>
    </row>
    <row r="13" spans="1:8" x14ac:dyDescent="0.2">
      <c r="A13" t="s">
        <v>112</v>
      </c>
      <c r="B13">
        <v>80</v>
      </c>
      <c r="C13">
        <v>20</v>
      </c>
      <c r="D13">
        <v>0</v>
      </c>
      <c r="E13" t="s">
        <v>109</v>
      </c>
      <c r="F13">
        <v>25</v>
      </c>
      <c r="G13" t="s">
        <v>103</v>
      </c>
      <c r="H13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Moves</vt:lpstr>
      <vt:lpstr>2d12</vt:lpstr>
      <vt:lpstr>2d10</vt:lpstr>
      <vt:lpstr>d100</vt:lpstr>
      <vt:lpstr>D20</vt:lpstr>
      <vt:lpstr>Weapons</vt:lpstr>
      <vt:lpstr>Weapons 2.0</vt:lpstr>
      <vt:lpstr>Armor</vt:lpstr>
      <vt:lpstr>Armor 2.0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28</cp:revision>
  <cp:lastPrinted>2018-06-03T15:07:01Z</cp:lastPrinted>
  <dcterms:created xsi:type="dcterms:W3CDTF">2018-03-06T15:14:15Z</dcterms:created>
  <dcterms:modified xsi:type="dcterms:W3CDTF">2022-04-09T19:04:37Z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