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AVE and MAX" sheetId="7" r:id="rId7"/>
    <sheet name="Sheet2" sheetId="8" r:id="rId8"/>
    <sheet name="Sheet5" sheetId="9" r:id="rId9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2" l="1"/>
  <c r="B46" i="7"/>
  <c r="B45" i="7"/>
  <c r="B44" i="7"/>
  <c r="J45" i="7"/>
  <c r="J46" i="7"/>
  <c r="K45" i="7"/>
  <c r="L45" i="7"/>
  <c r="M45" i="7"/>
  <c r="N45" i="7"/>
  <c r="H45" i="7"/>
  <c r="I45" i="7"/>
  <c r="I46" i="7"/>
  <c r="H46" i="7"/>
  <c r="N46" i="7" s="1"/>
  <c r="I44" i="7"/>
  <c r="H44" i="7"/>
  <c r="N44" i="7" s="1"/>
  <c r="I41" i="7"/>
  <c r="H41" i="7"/>
  <c r="N41" i="7" s="1"/>
  <c r="I40" i="7"/>
  <c r="H40" i="7"/>
  <c r="N40" i="7" s="1"/>
  <c r="B40" i="7"/>
  <c r="I39" i="7"/>
  <c r="H39" i="7"/>
  <c r="M39" i="7" s="1"/>
  <c r="I38" i="7"/>
  <c r="H38" i="7"/>
  <c r="L38" i="7" s="1"/>
  <c r="B38" i="7"/>
  <c r="I37" i="7"/>
  <c r="H37" i="7"/>
  <c r="M37" i="7" s="1"/>
  <c r="I36" i="7"/>
  <c r="H36" i="7"/>
  <c r="N36" i="7" s="1"/>
  <c r="B36" i="7"/>
  <c r="I35" i="7"/>
  <c r="H35" i="7"/>
  <c r="N35" i="7" s="1"/>
  <c r="I34" i="7"/>
  <c r="H34" i="7"/>
  <c r="K34" i="7" s="1"/>
  <c r="B34" i="7"/>
  <c r="I33" i="7"/>
  <c r="H33" i="7"/>
  <c r="N33" i="7" s="1"/>
  <c r="I32" i="7"/>
  <c r="H32" i="7"/>
  <c r="N32" i="7" s="1"/>
  <c r="B32" i="7"/>
  <c r="I31" i="7"/>
  <c r="H31" i="7"/>
  <c r="L31" i="7" s="1"/>
  <c r="I30" i="7"/>
  <c r="H30" i="7"/>
  <c r="L30" i="7" s="1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4" i="7"/>
  <c r="B2" i="7"/>
  <c r="I29" i="7"/>
  <c r="H29" i="7"/>
  <c r="M29" i="7" s="1"/>
  <c r="I28" i="7"/>
  <c r="H28" i="7"/>
  <c r="L28" i="7" s="1"/>
  <c r="I27" i="7"/>
  <c r="H27" i="7"/>
  <c r="M27" i="7" s="1"/>
  <c r="I26" i="7"/>
  <c r="H26" i="7"/>
  <c r="J26" i="7" s="1"/>
  <c r="I25" i="7"/>
  <c r="H25" i="7"/>
  <c r="J25" i="7" s="1"/>
  <c r="I24" i="7"/>
  <c r="H24" i="7"/>
  <c r="N24" i="7" s="1"/>
  <c r="I23" i="7"/>
  <c r="H23" i="7"/>
  <c r="K23" i="7" s="1"/>
  <c r="I22" i="7"/>
  <c r="H22" i="7"/>
  <c r="K22" i="7" s="1"/>
  <c r="I21" i="7"/>
  <c r="H21" i="7"/>
  <c r="K21" i="7" s="1"/>
  <c r="I20" i="7"/>
  <c r="H20" i="7"/>
  <c r="K20" i="7" s="1"/>
  <c r="I19" i="7"/>
  <c r="H19" i="7"/>
  <c r="J19" i="7" s="1"/>
  <c r="I18" i="7"/>
  <c r="H18" i="7"/>
  <c r="K18" i="7" s="1"/>
  <c r="I17" i="7"/>
  <c r="H17" i="7"/>
  <c r="M17" i="7" s="1"/>
  <c r="I16" i="7"/>
  <c r="H16" i="7"/>
  <c r="L16" i="7" s="1"/>
  <c r="I15" i="7"/>
  <c r="H15" i="7"/>
  <c r="J15" i="7" s="1"/>
  <c r="I14" i="7"/>
  <c r="H14" i="7"/>
  <c r="N14" i="7" s="1"/>
  <c r="I13" i="7"/>
  <c r="H13" i="7"/>
  <c r="J13" i="7" s="1"/>
  <c r="I12" i="7"/>
  <c r="H12" i="7"/>
  <c r="L12" i="7" s="1"/>
  <c r="I11" i="7"/>
  <c r="H11" i="7"/>
  <c r="J11" i="7" s="1"/>
  <c r="I10" i="7"/>
  <c r="H10" i="7"/>
  <c r="N10" i="7" s="1"/>
  <c r="I9" i="7"/>
  <c r="H9" i="7"/>
  <c r="K9" i="7" s="1"/>
  <c r="I8" i="7"/>
  <c r="H8" i="7"/>
  <c r="L8" i="7" s="1"/>
  <c r="I7" i="7"/>
  <c r="H7" i="7"/>
  <c r="L7" i="7" s="1"/>
  <c r="I6" i="7"/>
  <c r="H6" i="7"/>
  <c r="K6" i="7" s="1"/>
  <c r="I5" i="7"/>
  <c r="H5" i="7"/>
  <c r="M5" i="7" s="1"/>
  <c r="I4" i="7"/>
  <c r="H4" i="7"/>
  <c r="L4" i="7" s="1"/>
  <c r="I3" i="7"/>
  <c r="H3" i="7"/>
  <c r="J3" i="7" s="1"/>
  <c r="I2" i="7"/>
  <c r="H2" i="7"/>
  <c r="N2" i="7" s="1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9" i="2"/>
  <c r="C8" i="2"/>
  <c r="E8" i="2" s="1"/>
  <c r="C7" i="2"/>
  <c r="C6" i="2"/>
  <c r="E6" i="2" s="1"/>
  <c r="C5" i="2"/>
  <c r="G5" i="2" s="1"/>
  <c r="C4" i="2"/>
  <c r="E4" i="2" s="1"/>
  <c r="C3" i="2"/>
  <c r="E2" i="2" s="1"/>
  <c r="C2" i="2"/>
  <c r="K44" i="7" l="1"/>
  <c r="J44" i="7"/>
  <c r="L44" i="7"/>
  <c r="M44" i="7"/>
  <c r="K46" i="7"/>
  <c r="L46" i="7"/>
  <c r="M46" i="7"/>
  <c r="M12" i="7"/>
  <c r="N39" i="7"/>
  <c r="J24" i="7"/>
  <c r="N21" i="7"/>
  <c r="M24" i="7"/>
  <c r="J27" i="7"/>
  <c r="N12" i="7"/>
  <c r="J29" i="7"/>
  <c r="K14" i="7"/>
  <c r="N26" i="7"/>
  <c r="N27" i="7"/>
  <c r="M14" i="7"/>
  <c r="M21" i="7"/>
  <c r="J6" i="7"/>
  <c r="M26" i="7"/>
  <c r="J18" i="7"/>
  <c r="J2" i="7"/>
  <c r="K10" i="7"/>
  <c r="M6" i="7"/>
  <c r="M19" i="7"/>
  <c r="N4" i="7"/>
  <c r="N17" i="7"/>
  <c r="N29" i="7"/>
  <c r="J38" i="7"/>
  <c r="J5" i="7"/>
  <c r="K13" i="7"/>
  <c r="M7" i="7"/>
  <c r="M20" i="7"/>
  <c r="N5" i="7"/>
  <c r="N18" i="7"/>
  <c r="K38" i="7"/>
  <c r="M8" i="7"/>
  <c r="N6" i="7"/>
  <c r="N19" i="7"/>
  <c r="M38" i="7"/>
  <c r="L19" i="7"/>
  <c r="J10" i="7"/>
  <c r="K16" i="7"/>
  <c r="M9" i="7"/>
  <c r="M22" i="7"/>
  <c r="N7" i="7"/>
  <c r="N20" i="7"/>
  <c r="J14" i="7"/>
  <c r="K19" i="7"/>
  <c r="M10" i="7"/>
  <c r="M23" i="7"/>
  <c r="N8" i="7"/>
  <c r="K25" i="7"/>
  <c r="N9" i="7"/>
  <c r="N22" i="7"/>
  <c r="J23" i="7"/>
  <c r="K28" i="7"/>
  <c r="M13" i="7"/>
  <c r="M25" i="7"/>
  <c r="N23" i="7"/>
  <c r="M15" i="7"/>
  <c r="N13" i="7"/>
  <c r="N25" i="7"/>
  <c r="M2" i="7"/>
  <c r="M16" i="7"/>
  <c r="M28" i="7"/>
  <c r="K2" i="7"/>
  <c r="M4" i="7"/>
  <c r="N15" i="7"/>
  <c r="K7" i="7"/>
  <c r="M18" i="7"/>
  <c r="N16" i="7"/>
  <c r="N28" i="7"/>
  <c r="K41" i="7"/>
  <c r="M3" i="7"/>
  <c r="N3" i="7"/>
  <c r="L41" i="7"/>
  <c r="M41" i="7"/>
  <c r="J40" i="7"/>
  <c r="L40" i="7"/>
  <c r="M40" i="7"/>
  <c r="N38" i="7"/>
  <c r="K40" i="7"/>
  <c r="J39" i="7"/>
  <c r="K39" i="7"/>
  <c r="L39" i="7"/>
  <c r="J41" i="7"/>
  <c r="K36" i="7"/>
  <c r="M36" i="7"/>
  <c r="N37" i="7"/>
  <c r="K35" i="7"/>
  <c r="N34" i="7"/>
  <c r="L34" i="7"/>
  <c r="K32" i="7"/>
  <c r="L32" i="7"/>
  <c r="M32" i="7"/>
  <c r="J33" i="7"/>
  <c r="M33" i="7"/>
  <c r="K30" i="7"/>
  <c r="N30" i="7"/>
  <c r="M34" i="7"/>
  <c r="J36" i="7"/>
  <c r="L36" i="7"/>
  <c r="J35" i="7"/>
  <c r="L35" i="7"/>
  <c r="M35" i="7"/>
  <c r="J37" i="7"/>
  <c r="K37" i="7"/>
  <c r="J34" i="7"/>
  <c r="L37" i="7"/>
  <c r="M30" i="7"/>
  <c r="J32" i="7"/>
  <c r="J31" i="7"/>
  <c r="K31" i="7"/>
  <c r="M31" i="7"/>
  <c r="N31" i="7"/>
  <c r="K33" i="7"/>
  <c r="J30" i="7"/>
  <c r="L33" i="7"/>
  <c r="M11" i="7"/>
  <c r="L11" i="7"/>
  <c r="N11" i="7"/>
  <c r="K11" i="7"/>
  <c r="L3" i="7"/>
  <c r="J4" i="7"/>
  <c r="J16" i="7"/>
  <c r="J28" i="7"/>
  <c r="K12" i="7"/>
  <c r="K24" i="7"/>
  <c r="J17" i="7"/>
  <c r="K26" i="7"/>
  <c r="J7" i="7"/>
  <c r="K3" i="7"/>
  <c r="K15" i="7"/>
  <c r="K27" i="7"/>
  <c r="L15" i="7"/>
  <c r="J8" i="7"/>
  <c r="J20" i="7"/>
  <c r="K4" i="7"/>
  <c r="J9" i="7"/>
  <c r="J21" i="7"/>
  <c r="K5" i="7"/>
  <c r="K17" i="7"/>
  <c r="K29" i="7"/>
  <c r="J22" i="7"/>
  <c r="J12" i="7"/>
  <c r="K8" i="7"/>
  <c r="L27" i="7"/>
  <c r="L26" i="7"/>
  <c r="L29" i="7"/>
  <c r="L20" i="7"/>
  <c r="L23" i="7"/>
  <c r="L2" i="7"/>
  <c r="L10" i="7"/>
  <c r="L18" i="7"/>
  <c r="L5" i="7"/>
  <c r="L13" i="7"/>
  <c r="L21" i="7"/>
  <c r="L24" i="7"/>
  <c r="L6" i="7"/>
  <c r="L14" i="7"/>
  <c r="L22" i="7"/>
  <c r="L9" i="7"/>
  <c r="L17" i="7"/>
  <c r="L25" i="7"/>
</calcChain>
</file>

<file path=xl/sharedStrings.xml><?xml version="1.0" encoding="utf-8"?>
<sst xmlns="http://schemas.openxmlformats.org/spreadsheetml/2006/main" count="148" uniqueCount="106">
  <si>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</si>
  <si>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</si>
  <si>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</si>
  <si>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</si>
  <si>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</si>
  <si>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</si>
  <si>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</si>
  <si>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</si>
  <si>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</si>
  <si>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</si>
  <si>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</si>
  <si>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</si>
  <si>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</si>
  <si>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</si>
  <si>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</si>
  <si>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</si>
  <si>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</si>
  <si>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</si>
  <si>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</si>
  <si>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</si>
  <si>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</si>
  <si>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</si>
  <si>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</si>
  <si>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</si>
  <si>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</si>
  <si>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Attribute name</t>
  </si>
  <si>
    <t>Value</t>
  </si>
  <si>
    <t>Bonus</t>
  </si>
  <si>
    <t>Defiance Name</t>
  </si>
  <si>
    <t>Strength</t>
  </si>
  <si>
    <t>Fortitude</t>
  </si>
  <si>
    <t>Dexterity</t>
  </si>
  <si>
    <t>Reflex</t>
  </si>
  <si>
    <t>Focus</t>
  </si>
  <si>
    <t>Willpower</t>
  </si>
  <si>
    <t>Wisdom</t>
  </si>
  <si>
    <t>Cunning</t>
  </si>
  <si>
    <t>Charisma</t>
  </si>
  <si>
    <t>Power Points</t>
  </si>
  <si>
    <t>to hit bonus</t>
  </si>
  <si>
    <t>sunder</t>
  </si>
  <si>
    <t># Dice</t>
  </si>
  <si>
    <t>Size</t>
  </si>
  <si>
    <t>Ave</t>
  </si>
  <si>
    <t>Max</t>
  </si>
  <si>
    <t>Hammer</t>
  </si>
  <si>
    <t>Axe</t>
  </si>
  <si>
    <t>Longsword (onehand)</t>
  </si>
  <si>
    <t>Longsword (twohand)</t>
  </si>
  <si>
    <t>Mace/Warhammer (onehand)</t>
  </si>
  <si>
    <t>Mace/Warhammer (twohand)</t>
  </si>
  <si>
    <t>Battle Axe (onehand)</t>
  </si>
  <si>
    <t>Battle Axe (twohand)</t>
  </si>
  <si>
    <t>Greatsword</t>
  </si>
  <si>
    <t>Maul</t>
  </si>
  <si>
    <t>Great Axe</t>
  </si>
  <si>
    <t>Guard mDEF</t>
  </si>
  <si>
    <t>Dagger</t>
  </si>
  <si>
    <t>Unarmed</t>
  </si>
  <si>
    <t>With 15 durability</t>
  </si>
  <si>
    <t>With 30 durability</t>
  </si>
  <si>
    <t>Spear (onehand)</t>
  </si>
  <si>
    <t>Spear (twohand)</t>
  </si>
  <si>
    <t>Halbert (onehand)</t>
  </si>
  <si>
    <t>Halbert (twohand)</t>
  </si>
  <si>
    <t>Shortsword/Rapier</t>
  </si>
  <si>
    <t>Staff (onehand)</t>
  </si>
  <si>
    <t>Staff (twohand)</t>
  </si>
  <si>
    <t>Weapon Size</t>
  </si>
  <si>
    <t>Tiny</t>
  </si>
  <si>
    <t>Small</t>
  </si>
  <si>
    <t>Medium</t>
  </si>
  <si>
    <t>Large</t>
  </si>
  <si>
    <t>Huge</t>
  </si>
  <si>
    <t>Attacks till 50 dam</t>
  </si>
  <si>
    <t>Attacks till 100 dam</t>
  </si>
  <si>
    <t>Traits</t>
  </si>
  <si>
    <t>light</t>
  </si>
  <si>
    <t>Versitile</t>
  </si>
  <si>
    <t>Stressing Heavy</t>
  </si>
  <si>
    <t>light, thrown</t>
  </si>
  <si>
    <t>Ineffective on weapons medium or larger
Guarented Light attack with other hand or grab</t>
  </si>
  <si>
    <t>Light Attack with other hand or grab if hand free</t>
  </si>
  <si>
    <t>Guarented Light Attack with other hand or grab if hand free</t>
  </si>
  <si>
    <t>Fatigued next turn and +1 stress</t>
  </si>
  <si>
    <t xml:space="preserve"> +1 stress</t>
  </si>
  <si>
    <t>Guarented Light Attack with either hand 
(Can also grab in two hand)</t>
  </si>
  <si>
    <t>Light Attack with either hand 
(Can also grab in two hand)</t>
  </si>
  <si>
    <t>Versitile, thrown, reach</t>
  </si>
  <si>
    <t>Versitile, reach</t>
  </si>
  <si>
    <t>(One hand) Light Attack with any hand
(Two hand) Light attack or force 5 back</t>
  </si>
  <si>
    <t>Small Shield (Buckler, etc…)</t>
  </si>
  <si>
    <t>Medium Shield (Kite, etc..)</t>
  </si>
  <si>
    <t>Large Shield (Pavise)</t>
  </si>
  <si>
    <t>Offhand Only, Knockback 5ft on Hit</t>
  </si>
  <si>
    <t>stealth</t>
  </si>
  <si>
    <t>Perception</t>
  </si>
  <si>
    <t>Reason</t>
  </si>
  <si>
    <t>at</t>
  </si>
  <si>
    <t>Perssuation</t>
  </si>
  <si>
    <t>Deseption</t>
  </si>
  <si>
    <t>Insight</t>
  </si>
  <si>
    <t>Intimidation</t>
  </si>
  <si>
    <t xml:space="preserve">Constitution </t>
  </si>
  <si>
    <t>Knowledge</t>
  </si>
  <si>
    <t>Deception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</si>
</sst>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0"/>
      <name val="Lohit Devanaga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B511A"/>
        <bgColor rgb="FF33333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1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4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 applyAlignment="1">
      <alignment horizontal="right"/>
    </xf>
    <xf numFmtId="0" fontId="0" fillId="4" borderId="7" xfId="0" applyFill="1" applyBorder="1"/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wrapText="1"/>
    </xf>
    <xf numFmtId="0" fontId="0" fillId="4" borderId="10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/>
    <xf numFmtId="1" fontId="2" fillId="0" borderId="2" xfId="0" applyNumberFormat="1" applyFont="1" applyBorder="1"/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6105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B511A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65" zoomScaleNormal="65" workbookViewId="0">
      <selection activeCell="C7" sqref="C7"/>
    </sheetView>
  </sheetViews>
  <sheetFormatPr defaultRowHeight="12.75"/>
  <cols>
    <col min="1" max="1" width="22" customWidth="1"/>
    <col min="2" max="2" width="54.28515625" customWidth="1"/>
    <col min="3" max="3" width="59" customWidth="1"/>
    <col min="4" max="4" width="12.28515625" style="3" customWidth="1"/>
    <col min="5" max="5" width="58.42578125" customWidth="1"/>
    <col min="6" max="1025" width="11.5703125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t="s">
        <v>4</v>
      </c>
    </row>
    <row r="2" spans="1:5" ht="38.25">
      <c r="A2" t="s">
        <v>5</v>
      </c>
      <c r="B2" t="s">
        <v>6</v>
      </c>
      <c r="C2" s="4" t="s">
        <v>7</v>
      </c>
      <c r="D2" s="5" t="s">
        <v>8</v>
      </c>
    </row>
    <row r="3" spans="1:5" ht="25.5">
      <c r="A3" t="s">
        <v>9</v>
      </c>
      <c r="C3" s="4" t="s">
        <v>10</v>
      </c>
      <c r="D3" s="3" t="s">
        <v>11</v>
      </c>
    </row>
    <row r="4" spans="1:5" ht="25.5">
      <c r="A4" t="s">
        <v>12</v>
      </c>
      <c r="B4" t="s">
        <v>6</v>
      </c>
      <c r="C4" s="4" t="s">
        <v>13</v>
      </c>
      <c r="D4" s="3" t="s">
        <v>14</v>
      </c>
      <c r="E4" t="s">
        <v>15</v>
      </c>
    </row>
    <row r="5" spans="1:5" ht="38.25">
      <c r="A5" t="s">
        <v>16</v>
      </c>
      <c r="C5" s="4" t="s">
        <v>17</v>
      </c>
      <c r="D5" s="3" t="s">
        <v>14</v>
      </c>
      <c r="E5" s="4" t="s">
        <v>18</v>
      </c>
    </row>
    <row r="6" spans="1:5" ht="51">
      <c r="A6" t="s">
        <v>19</v>
      </c>
      <c r="B6" t="s">
        <v>20</v>
      </c>
      <c r="C6" s="4" t="s">
        <v>21</v>
      </c>
      <c r="D6" s="3" t="s">
        <v>22</v>
      </c>
      <c r="E6" t="s">
        <v>23</v>
      </c>
    </row>
    <row r="7" spans="1:5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90" zoomScaleNormal="190" workbookViewId="0">
      <selection activeCell="B14" sqref="B14"/>
    </sheetView>
  </sheetViews>
  <sheetFormatPr defaultRowHeight="12.75"/>
  <cols>
    <col min="1" max="1" width="20.5703125" customWidth="1"/>
    <col min="2" max="2" width="6.42578125" customWidth="1"/>
    <col min="3" max="3" width="6.28515625" style="6" customWidth="1"/>
    <col min="4" max="4" width="13.85546875" customWidth="1"/>
    <col min="5" max="5" width="6.28515625" bestFit="1" customWidth="1"/>
    <col min="6" max="6" width="16.42578125" customWidth="1"/>
    <col min="7" max="1025" width="11.5703125"/>
  </cols>
  <sheetData>
    <row r="1" spans="1:7">
      <c r="A1" s="56" t="s">
        <v>25</v>
      </c>
      <c r="B1" s="56" t="s">
        <v>26</v>
      </c>
      <c r="C1" s="57" t="s">
        <v>27</v>
      </c>
      <c r="D1" s="56" t="s">
        <v>28</v>
      </c>
      <c r="E1" s="56" t="s">
        <v>26</v>
      </c>
      <c r="F1" s="56" t="s">
        <v>28</v>
      </c>
      <c r="G1" s="56" t="s">
        <v>26</v>
      </c>
    </row>
    <row r="2" spans="1:7">
      <c r="A2" s="53" t="s">
        <v>103</v>
      </c>
      <c r="B2" s="51">
        <v>11</v>
      </c>
      <c r="C2" s="52">
        <f t="shared" ref="C2:C9" si="0">IF(B2&gt;10,ROUNDDOWN((B2-10)/2,0),ROUNDUP((B2-10)/2,0))</f>
        <v>0</v>
      </c>
      <c r="D2" s="54" t="s">
        <v>30</v>
      </c>
      <c r="E2" s="55">
        <f>IF(($C2+$C3)&gt;0,$C2+$C3+8,8)</f>
        <v>9</v>
      </c>
    </row>
    <row r="3" spans="1:7">
      <c r="A3" s="53" t="s">
        <v>29</v>
      </c>
      <c r="B3" s="51">
        <v>12</v>
      </c>
      <c r="C3" s="52">
        <f t="shared" si="0"/>
        <v>1</v>
      </c>
      <c r="D3" s="54"/>
      <c r="E3" s="54"/>
    </row>
    <row r="4" spans="1:7">
      <c r="A4" s="53" t="s">
        <v>31</v>
      </c>
      <c r="B4" s="51">
        <v>13</v>
      </c>
      <c r="C4" s="52">
        <f t="shared" si="0"/>
        <v>1</v>
      </c>
      <c r="D4" s="55" t="s">
        <v>32</v>
      </c>
      <c r="E4" s="55">
        <f t="shared" ref="E4:G9" si="1">IF(($C4+$C5)&gt;0,$C4+$C5+8,8)</f>
        <v>11</v>
      </c>
    </row>
    <row r="5" spans="1:7">
      <c r="A5" s="53" t="s">
        <v>33</v>
      </c>
      <c r="B5" s="51">
        <v>14</v>
      </c>
      <c r="C5" s="52">
        <f t="shared" si="0"/>
        <v>2</v>
      </c>
      <c r="D5" s="55"/>
      <c r="E5" s="54"/>
      <c r="F5" s="59" t="s">
        <v>96</v>
      </c>
      <c r="G5" s="55">
        <f t="shared" si="1"/>
        <v>12</v>
      </c>
    </row>
    <row r="6" spans="1:7">
      <c r="A6" s="53" t="s">
        <v>35</v>
      </c>
      <c r="B6" s="51">
        <v>15</v>
      </c>
      <c r="C6" s="52">
        <f t="shared" si="0"/>
        <v>2</v>
      </c>
      <c r="D6" s="55" t="s">
        <v>34</v>
      </c>
      <c r="E6" s="55">
        <f t="shared" ref="E6:E9" si="2">IF(($C6+$C7)&gt;0,$C6+$C7+8,8)</f>
        <v>13</v>
      </c>
      <c r="F6" s="59"/>
      <c r="G6" s="54"/>
    </row>
    <row r="7" spans="1:7">
      <c r="A7" s="53" t="s">
        <v>37</v>
      </c>
      <c r="B7" s="51">
        <v>16</v>
      </c>
      <c r="C7" s="52">
        <f t="shared" si="0"/>
        <v>3</v>
      </c>
      <c r="D7" s="55"/>
      <c r="E7" s="54"/>
      <c r="F7" s="59" t="s">
        <v>105</v>
      </c>
      <c r="G7" s="55">
        <f t="shared" si="1"/>
        <v>14</v>
      </c>
    </row>
    <row r="8" spans="1:7">
      <c r="A8" s="53" t="s">
        <v>36</v>
      </c>
      <c r="B8" s="51">
        <v>17</v>
      </c>
      <c r="C8" s="52">
        <f t="shared" si="0"/>
        <v>3</v>
      </c>
      <c r="D8" s="55" t="s">
        <v>97</v>
      </c>
      <c r="E8" s="55">
        <f t="shared" ref="E8:E9" si="3">IF(($C8+$C9)&gt;0,$C8+$C9+8,8)</f>
        <v>15</v>
      </c>
      <c r="F8" s="59"/>
      <c r="G8" s="54"/>
    </row>
    <row r="9" spans="1:7">
      <c r="A9" s="53" t="s">
        <v>104</v>
      </c>
      <c r="B9" s="51">
        <v>18</v>
      </c>
      <c r="C9" s="52">
        <f t="shared" si="0"/>
        <v>4</v>
      </c>
      <c r="D9" s="55"/>
      <c r="E9" s="54"/>
    </row>
    <row r="12" spans="1:7">
      <c r="A12" s="58" t="s">
        <v>95</v>
      </c>
      <c r="B12" t="s">
        <v>98</v>
      </c>
    </row>
    <row r="13" spans="1:7">
      <c r="A13" s="58" t="s">
        <v>99</v>
      </c>
      <c r="B13" t="s">
        <v>98</v>
      </c>
    </row>
    <row r="14" spans="1:7">
      <c r="A14" s="58" t="s">
        <v>100</v>
      </c>
    </row>
    <row r="15" spans="1:7">
      <c r="A15" s="58" t="s">
        <v>101</v>
      </c>
      <c r="B15" t="s">
        <v>98</v>
      </c>
    </row>
    <row r="16" spans="1:7">
      <c r="A16" s="58" t="s">
        <v>102</v>
      </c>
      <c r="B16" t="s">
        <v>98</v>
      </c>
    </row>
  </sheetData>
  <mergeCells count="12">
    <mergeCell ref="D8:D9"/>
    <mergeCell ref="E8:E9"/>
    <mergeCell ref="F5:F6"/>
    <mergeCell ref="G5:G6"/>
    <mergeCell ref="F7:F8"/>
    <mergeCell ref="G7:G8"/>
    <mergeCell ref="D2:D3"/>
    <mergeCell ref="E2:E3"/>
    <mergeCell ref="D4:D5"/>
    <mergeCell ref="E4:E5"/>
    <mergeCell ref="D6:D7"/>
    <mergeCell ref="E6:E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zoomScale="65" zoomScaleNormal="65" workbookViewId="0">
      <selection activeCell="C7" sqref="C7"/>
    </sheetView>
  </sheetViews>
  <sheetFormatPr defaultRowHeight="12.75"/>
  <cols>
    <col min="1" max="1" width="4.5703125" style="7" customWidth="1"/>
    <col min="2" max="2" width="4.140625" style="7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1024" s="7" customFormat="1">
      <c r="AMF1"/>
      <c r="AMG1"/>
      <c r="AMH1"/>
      <c r="AMI1"/>
      <c r="AMJ1"/>
    </row>
    <row r="2" spans="2:1024" s="7" customFormat="1">
      <c r="C2" s="7">
        <v>-7</v>
      </c>
      <c r="D2" s="7">
        <v>-6</v>
      </c>
      <c r="E2" s="7">
        <v>-5</v>
      </c>
      <c r="F2" s="7">
        <v>-4</v>
      </c>
      <c r="G2" s="7">
        <v>-3</v>
      </c>
      <c r="H2" s="7">
        <v>-2</v>
      </c>
      <c r="I2" s="7">
        <v>-1</v>
      </c>
      <c r="J2" s="7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AMF2"/>
      <c r="AMG2"/>
      <c r="AMH2"/>
      <c r="AMI2"/>
      <c r="AMJ2"/>
    </row>
    <row r="3" spans="2:1024" s="7" customFormat="1">
      <c r="B3" s="7">
        <v>6</v>
      </c>
      <c r="C3" s="8">
        <f>(COUNTIF(Sheet5!$B$2:$M$13, "&gt;="&amp;($B3-C$2))/144)</f>
        <v>0.54166666666666663</v>
      </c>
      <c r="D3" s="8">
        <f>(COUNTIF(Sheet5!$B$2:$M$13, "&gt;="&amp;($B3-D$2))/144)</f>
        <v>0.61805555555555558</v>
      </c>
      <c r="E3" s="8">
        <f>(COUNTIF(Sheet5!$B$2:$M$13, "&gt;="&amp;($B3-E$2))/144)</f>
        <v>0.6875</v>
      </c>
      <c r="F3" s="8">
        <f>(COUNTIF(Sheet5!$B$2:$M$13, "&gt;="&amp;($B3-F$2))/144)</f>
        <v>0.75</v>
      </c>
      <c r="G3" s="8">
        <f>(COUNTIF(Sheet5!$B$2:$M$13, "&gt;="&amp;($B3-G$2))/144)</f>
        <v>0.80555555555555558</v>
      </c>
      <c r="H3" s="8">
        <f>(COUNTIF(Sheet5!$B$2:$M$13, "&gt;="&amp;($B3-H$2))/144)</f>
        <v>0.85416666666666663</v>
      </c>
      <c r="I3" s="8">
        <f>(COUNTIF(Sheet5!$B$2:$M$13, "&gt;="&amp;($B3-I$2))/144)</f>
        <v>0.89583333333333337</v>
      </c>
      <c r="J3" s="8">
        <f>(COUNTIF(Sheet5!$B$2:$M$13, "&gt;="&amp;($B3-J$2))/144)</f>
        <v>0.93055555555555558</v>
      </c>
      <c r="K3" s="8">
        <f>(COUNTIF(Sheet5!$B$2:$M$13, "&gt;="&amp;($B3-K$2))/144)</f>
        <v>0.95833333333333337</v>
      </c>
      <c r="L3" s="8">
        <f>(COUNTIF(Sheet5!$B$2:$M$13, "&gt;="&amp;($B3-L$2))/144)</f>
        <v>0.97916666666666663</v>
      </c>
      <c r="M3" s="8">
        <f>(COUNTIF(Sheet5!$B$2:$M$13, "&gt;="&amp;($B3-M$2))/144)</f>
        <v>0.99305555555555558</v>
      </c>
      <c r="N3" s="8">
        <f>(COUNTIF(Sheet5!$B$2:$M$13, "&gt;="&amp;($B3-N$2))/144)</f>
        <v>1</v>
      </c>
      <c r="O3" s="8">
        <f>(COUNTIF(Sheet5!$B$2:$M$13, "&gt;="&amp;($B3-O$2))/144)</f>
        <v>1</v>
      </c>
      <c r="P3" s="8">
        <f>(COUNTIF(Sheet5!$B$2:$M$13, "&gt;="&amp;($B3-P$2))/144)</f>
        <v>1</v>
      </c>
      <c r="Q3" s="8">
        <f>(COUNTIF(Sheet5!$B$2:$M$13, "&gt;="&amp;($B3-Q$2))/144)</f>
        <v>1</v>
      </c>
      <c r="R3" s="8">
        <f>(COUNTIF(Sheet5!$B$2:$M$13, "&gt;="&amp;($B3-R$2))/144)</f>
        <v>1</v>
      </c>
      <c r="S3" s="8">
        <f>(COUNTIF(Sheet5!$B$2:$M$13, "&gt;="&amp;($B3-S$2))/144)</f>
        <v>1</v>
      </c>
      <c r="T3" s="8">
        <f>(COUNTIF(Sheet5!$B$2:$M$13, "&gt;="&amp;($B3-T$2))/144)</f>
        <v>1</v>
      </c>
      <c r="U3" s="8">
        <f>(COUNTIF(Sheet5!$B$2:$M$13, "&gt;="&amp;($B3-U$2))/144)</f>
        <v>1</v>
      </c>
      <c r="V3" s="8">
        <f>(COUNTIF(Sheet5!$B$2:$M$13, "&gt;="&amp;($B3-V$2))/144)</f>
        <v>1</v>
      </c>
      <c r="W3" s="8">
        <f>(COUNTIF(Sheet5!$B$2:$M$13, "&gt;="&amp;($B3-W$2))/144)</f>
        <v>1</v>
      </c>
      <c r="AMF3"/>
      <c r="AMG3"/>
      <c r="AMH3"/>
      <c r="AMI3"/>
      <c r="AMJ3"/>
    </row>
    <row r="4" spans="2:1024" s="7" customFormat="1">
      <c r="B4" s="7">
        <v>7</v>
      </c>
      <c r="C4" s="8">
        <f>(COUNTIF(Sheet5!$B$2:$M$13, "&gt;="&amp;($B4-C$2))/144)</f>
        <v>0.45833333333333331</v>
      </c>
      <c r="D4" s="8">
        <f>(COUNTIF(Sheet5!$B$2:$M$13, "&gt;="&amp;($B4-D$2))/144)</f>
        <v>0.54166666666666663</v>
      </c>
      <c r="E4" s="8">
        <f>(COUNTIF(Sheet5!$B$2:$M$13, "&gt;="&amp;($B4-E$2))/144)</f>
        <v>0.61805555555555558</v>
      </c>
      <c r="F4" s="8">
        <f>(COUNTIF(Sheet5!$B$2:$M$13, "&gt;="&amp;($B4-F$2))/144)</f>
        <v>0.6875</v>
      </c>
      <c r="G4" s="8">
        <f>(COUNTIF(Sheet5!$B$2:$M$13, "&gt;="&amp;($B4-G$2))/144)</f>
        <v>0.75</v>
      </c>
      <c r="H4" s="8">
        <f>(COUNTIF(Sheet5!$B$2:$M$13, "&gt;="&amp;($B4-H$2))/144)</f>
        <v>0.80555555555555558</v>
      </c>
      <c r="I4" s="8">
        <f>(COUNTIF(Sheet5!$B$2:$M$13, "&gt;="&amp;($B4-I$2))/144)</f>
        <v>0.85416666666666663</v>
      </c>
      <c r="J4" s="8">
        <f>(COUNTIF(Sheet5!$B$2:$M$13, "&gt;="&amp;($B4-J$2))/144)</f>
        <v>0.89583333333333337</v>
      </c>
      <c r="K4" s="8">
        <f>(COUNTIF(Sheet5!$B$2:$M$13, "&gt;="&amp;($B4-K$2))/144)</f>
        <v>0.93055555555555558</v>
      </c>
      <c r="L4" s="8">
        <f>(COUNTIF(Sheet5!$B$2:$M$13, "&gt;="&amp;($B4-L$2))/144)</f>
        <v>0.95833333333333337</v>
      </c>
      <c r="M4" s="8">
        <f>(COUNTIF(Sheet5!$B$2:$M$13, "&gt;="&amp;($B4-M$2))/144)</f>
        <v>0.97916666666666663</v>
      </c>
      <c r="N4" s="8">
        <f>(COUNTIF(Sheet5!$B$2:$M$13, "&gt;="&amp;($B4-N$2))/144)</f>
        <v>0.99305555555555558</v>
      </c>
      <c r="O4" s="8">
        <f>(COUNTIF(Sheet5!$B$2:$M$13, "&gt;="&amp;($B4-O$2))/144)</f>
        <v>1</v>
      </c>
      <c r="P4" s="8">
        <f>(COUNTIF(Sheet5!$B$2:$M$13, "&gt;="&amp;($B4-P$2))/144)</f>
        <v>1</v>
      </c>
      <c r="Q4" s="8">
        <f>(COUNTIF(Sheet5!$B$2:$M$13, "&gt;="&amp;($B4-Q$2))/144)</f>
        <v>1</v>
      </c>
      <c r="R4" s="8">
        <f>(COUNTIF(Sheet5!$B$2:$M$13, "&gt;="&amp;($B4-R$2))/144)</f>
        <v>1</v>
      </c>
      <c r="S4" s="8">
        <f>(COUNTIF(Sheet5!$B$2:$M$13, "&gt;="&amp;($B4-S$2))/144)</f>
        <v>1</v>
      </c>
      <c r="T4" s="8">
        <f>(COUNTIF(Sheet5!$B$2:$M$13, "&gt;="&amp;($B4-T$2))/144)</f>
        <v>1</v>
      </c>
      <c r="U4" s="8">
        <f>(COUNTIF(Sheet5!$B$2:$M$13, "&gt;="&amp;($B4-U$2))/144)</f>
        <v>1</v>
      </c>
      <c r="V4" s="8">
        <f>(COUNTIF(Sheet5!$B$2:$M$13, "&gt;="&amp;($B4-V$2))/144)</f>
        <v>1</v>
      </c>
      <c r="W4" s="8">
        <f>(COUNTIF(Sheet5!$B$2:$M$13, "&gt;="&amp;($B4-W$2))/144)</f>
        <v>1</v>
      </c>
      <c r="AMF4"/>
      <c r="AMG4"/>
      <c r="AMH4"/>
      <c r="AMI4"/>
      <c r="AMJ4"/>
    </row>
    <row r="5" spans="2:1024" s="7" customFormat="1">
      <c r="B5" s="7">
        <v>8</v>
      </c>
      <c r="C5" s="8">
        <f>(COUNTIF(Sheet5!$B$2:$M$13, "&gt;="&amp;($B5-C$2))/144)</f>
        <v>0.38194444444444442</v>
      </c>
      <c r="D5" s="8">
        <f>(COUNTIF(Sheet5!$B$2:$M$13, "&gt;="&amp;($B5-D$2))/144)</f>
        <v>0.45833333333333331</v>
      </c>
      <c r="E5" s="8">
        <f>(COUNTIF(Sheet5!$B$2:$M$13, "&gt;="&amp;($B5-E$2))/144)</f>
        <v>0.54166666666666663</v>
      </c>
      <c r="F5" s="8">
        <f>(COUNTIF(Sheet5!$B$2:$M$13, "&gt;="&amp;($B5-F$2))/144)</f>
        <v>0.61805555555555558</v>
      </c>
      <c r="G5" s="8">
        <f>(COUNTIF(Sheet5!$B$2:$M$13, "&gt;="&amp;($B5-G$2))/144)</f>
        <v>0.6875</v>
      </c>
      <c r="H5" s="8">
        <f>(COUNTIF(Sheet5!$B$2:$M$13, "&gt;="&amp;($B5-H$2))/144)</f>
        <v>0.75</v>
      </c>
      <c r="I5" s="8">
        <f>(COUNTIF(Sheet5!$B$2:$M$13, "&gt;="&amp;($B5-I$2))/144)</f>
        <v>0.80555555555555558</v>
      </c>
      <c r="J5" s="8">
        <f>(COUNTIF(Sheet5!$B$2:$M$13, "&gt;="&amp;($B5-J$2))/144)</f>
        <v>0.85416666666666663</v>
      </c>
      <c r="K5" s="8">
        <f>(COUNTIF(Sheet5!$B$2:$M$13, "&gt;="&amp;($B5-K$2))/144)</f>
        <v>0.89583333333333337</v>
      </c>
      <c r="L5" s="8">
        <f>(COUNTIF(Sheet5!$B$2:$M$13, "&gt;="&amp;($B5-L$2))/144)</f>
        <v>0.93055555555555558</v>
      </c>
      <c r="M5" s="8">
        <f>(COUNTIF(Sheet5!$B$2:$M$13, "&gt;="&amp;($B5-M$2))/144)</f>
        <v>0.95833333333333337</v>
      </c>
      <c r="N5" s="8">
        <f>(COUNTIF(Sheet5!$B$2:$M$13, "&gt;="&amp;($B5-N$2))/144)</f>
        <v>0.97916666666666663</v>
      </c>
      <c r="O5" s="8">
        <f>(COUNTIF(Sheet5!$B$2:$M$13, "&gt;="&amp;($B5-O$2))/144)</f>
        <v>0.99305555555555558</v>
      </c>
      <c r="P5" s="8">
        <f>(COUNTIF(Sheet5!$B$2:$M$13, "&gt;="&amp;($B5-P$2))/144)</f>
        <v>1</v>
      </c>
      <c r="Q5" s="8">
        <f>(COUNTIF(Sheet5!$B$2:$M$13, "&gt;="&amp;($B5-Q$2))/144)</f>
        <v>1</v>
      </c>
      <c r="R5" s="8">
        <f>(COUNTIF(Sheet5!$B$2:$M$13, "&gt;="&amp;($B5-R$2))/144)</f>
        <v>1</v>
      </c>
      <c r="S5" s="8">
        <f>(COUNTIF(Sheet5!$B$2:$M$13, "&gt;="&amp;($B5-S$2))/144)</f>
        <v>1</v>
      </c>
      <c r="T5" s="8">
        <f>(COUNTIF(Sheet5!$B$2:$M$13, "&gt;="&amp;($B5-T$2))/144)</f>
        <v>1</v>
      </c>
      <c r="U5" s="8">
        <f>(COUNTIF(Sheet5!$B$2:$M$13, "&gt;="&amp;($B5-U$2))/144)</f>
        <v>1</v>
      </c>
      <c r="V5" s="8">
        <f>(COUNTIF(Sheet5!$B$2:$M$13, "&gt;="&amp;($B5-V$2))/144)</f>
        <v>1</v>
      </c>
      <c r="W5" s="8">
        <f>(COUNTIF(Sheet5!$B$2:$M$13, "&gt;="&amp;($B5-W$2))/144)</f>
        <v>1</v>
      </c>
      <c r="AMF5"/>
      <c r="AMG5"/>
      <c r="AMH5"/>
      <c r="AMI5"/>
      <c r="AMJ5"/>
    </row>
    <row r="6" spans="2:1024" s="7" customFormat="1">
      <c r="B6" s="7">
        <v>9</v>
      </c>
      <c r="C6" s="8">
        <f>(COUNTIF(Sheet5!$B$2:$M$13, "&gt;="&amp;($B6-C$2))/144)</f>
        <v>0.3125</v>
      </c>
      <c r="D6" s="8">
        <f>(COUNTIF(Sheet5!$B$2:$M$13, "&gt;="&amp;($B6-D$2))/144)</f>
        <v>0.38194444444444442</v>
      </c>
      <c r="E6" s="8">
        <f>(COUNTIF(Sheet5!$B$2:$M$13, "&gt;="&amp;($B6-E$2))/144)</f>
        <v>0.45833333333333331</v>
      </c>
      <c r="F6" s="8">
        <f>(COUNTIF(Sheet5!$B$2:$M$13, "&gt;="&amp;($B6-F$2))/144)</f>
        <v>0.54166666666666663</v>
      </c>
      <c r="G6" s="8">
        <f>(COUNTIF(Sheet5!$B$2:$M$13, "&gt;="&amp;($B6-G$2))/144)</f>
        <v>0.61805555555555558</v>
      </c>
      <c r="H6" s="8">
        <f>(COUNTIF(Sheet5!$B$2:$M$13, "&gt;="&amp;($B6-H$2))/144)</f>
        <v>0.6875</v>
      </c>
      <c r="I6" s="8">
        <f>(COUNTIF(Sheet5!$B$2:$M$13, "&gt;="&amp;($B6-I$2))/144)</f>
        <v>0.75</v>
      </c>
      <c r="J6" s="8">
        <f>(COUNTIF(Sheet5!$B$2:$M$13, "&gt;="&amp;($B6-J$2))/144)</f>
        <v>0.80555555555555558</v>
      </c>
      <c r="K6" s="8">
        <f>(COUNTIF(Sheet5!$B$2:$M$13, "&gt;="&amp;($B6-K$2))/144)</f>
        <v>0.85416666666666663</v>
      </c>
      <c r="L6" s="8">
        <f>(COUNTIF(Sheet5!$B$2:$M$13, "&gt;="&amp;($B6-L$2))/144)</f>
        <v>0.89583333333333337</v>
      </c>
      <c r="M6" s="8">
        <f>(COUNTIF(Sheet5!$B$2:$M$13, "&gt;="&amp;($B6-M$2))/144)</f>
        <v>0.93055555555555558</v>
      </c>
      <c r="N6" s="8">
        <f>(COUNTIF(Sheet5!$B$2:$M$13, "&gt;="&amp;($B6-N$2))/144)</f>
        <v>0.95833333333333337</v>
      </c>
      <c r="O6" s="8">
        <f>(COUNTIF(Sheet5!$B$2:$M$13, "&gt;="&amp;($B6-O$2))/144)</f>
        <v>0.97916666666666663</v>
      </c>
      <c r="P6" s="8">
        <f>(COUNTIF(Sheet5!$B$2:$M$13, "&gt;="&amp;($B6-P$2))/144)</f>
        <v>0.99305555555555558</v>
      </c>
      <c r="Q6" s="8">
        <f>(COUNTIF(Sheet5!$B$2:$M$13, "&gt;="&amp;($B6-Q$2))/144)</f>
        <v>1</v>
      </c>
      <c r="R6" s="8">
        <f>(COUNTIF(Sheet5!$B$2:$M$13, "&gt;="&amp;($B6-R$2))/144)</f>
        <v>1</v>
      </c>
      <c r="S6" s="8">
        <f>(COUNTIF(Sheet5!$B$2:$M$13, "&gt;="&amp;($B6-S$2))/144)</f>
        <v>1</v>
      </c>
      <c r="T6" s="8">
        <f>(COUNTIF(Sheet5!$B$2:$M$13, "&gt;="&amp;($B6-T$2))/144)</f>
        <v>1</v>
      </c>
      <c r="U6" s="8">
        <f>(COUNTIF(Sheet5!$B$2:$M$13, "&gt;="&amp;($B6-U$2))/144)</f>
        <v>1</v>
      </c>
      <c r="V6" s="8">
        <f>(COUNTIF(Sheet5!$B$2:$M$13, "&gt;="&amp;($B6-V$2))/144)</f>
        <v>1</v>
      </c>
      <c r="W6" s="8">
        <f>(COUNTIF(Sheet5!$B$2:$M$13, "&gt;="&amp;($B6-W$2))/144)</f>
        <v>1</v>
      </c>
      <c r="AMF6"/>
      <c r="AMG6"/>
      <c r="AMH6"/>
      <c r="AMI6"/>
      <c r="AMJ6"/>
    </row>
    <row r="7" spans="2:1024" s="7" customFormat="1">
      <c r="B7" s="7">
        <v>10</v>
      </c>
      <c r="C7" s="8">
        <f>(COUNTIF(Sheet5!$B$2:$M$13, "&gt;="&amp;($B7-C$2))/144)</f>
        <v>0.25</v>
      </c>
      <c r="D7" s="8">
        <f>(COUNTIF(Sheet5!$B$2:$M$13, "&gt;="&amp;($B7-D$2))/144)</f>
        <v>0.3125</v>
      </c>
      <c r="E7" s="8">
        <f>(COUNTIF(Sheet5!$B$2:$M$13, "&gt;="&amp;($B7-E$2))/144)</f>
        <v>0.38194444444444442</v>
      </c>
      <c r="F7" s="8">
        <f>(COUNTIF(Sheet5!$B$2:$M$13, "&gt;="&amp;($B7-F$2))/144)</f>
        <v>0.45833333333333331</v>
      </c>
      <c r="G7" s="8">
        <f>(COUNTIF(Sheet5!$B$2:$M$13, "&gt;="&amp;($B7-G$2))/144)</f>
        <v>0.54166666666666663</v>
      </c>
      <c r="H7" s="8">
        <f>(COUNTIF(Sheet5!$B$2:$M$13, "&gt;="&amp;($B7-H$2))/144)</f>
        <v>0.61805555555555558</v>
      </c>
      <c r="I7" s="8">
        <f>(COUNTIF(Sheet5!$B$2:$M$13, "&gt;="&amp;($B7-I$2))/144)</f>
        <v>0.6875</v>
      </c>
      <c r="J7" s="8">
        <f>(COUNTIF(Sheet5!$B$2:$M$13, "&gt;="&amp;($B7-J$2))/144)</f>
        <v>0.75</v>
      </c>
      <c r="K7" s="8">
        <f>(COUNTIF(Sheet5!$B$2:$M$13, "&gt;="&amp;($B7-K$2))/144)</f>
        <v>0.80555555555555558</v>
      </c>
      <c r="L7" s="8">
        <f>(COUNTIF(Sheet5!$B$2:$M$13, "&gt;="&amp;($B7-L$2))/144)</f>
        <v>0.85416666666666663</v>
      </c>
      <c r="M7" s="8">
        <f>(COUNTIF(Sheet5!$B$2:$M$13, "&gt;="&amp;($B7-M$2))/144)</f>
        <v>0.89583333333333337</v>
      </c>
      <c r="N7" s="8">
        <f>(COUNTIF(Sheet5!$B$2:$M$13, "&gt;="&amp;($B7-N$2))/144)</f>
        <v>0.93055555555555558</v>
      </c>
      <c r="O7" s="8">
        <f>(COUNTIF(Sheet5!$B$2:$M$13, "&gt;="&amp;($B7-O$2))/144)</f>
        <v>0.95833333333333337</v>
      </c>
      <c r="P7" s="8">
        <f>(COUNTIF(Sheet5!$B$2:$M$13, "&gt;="&amp;($B7-P$2))/144)</f>
        <v>0.97916666666666663</v>
      </c>
      <c r="Q7" s="8">
        <f>(COUNTIF(Sheet5!$B$2:$M$13, "&gt;="&amp;($B7-Q$2))/144)</f>
        <v>0.99305555555555558</v>
      </c>
      <c r="R7" s="8">
        <f>(COUNTIF(Sheet5!$B$2:$M$13, "&gt;="&amp;($B7-R$2))/144)</f>
        <v>1</v>
      </c>
      <c r="S7" s="8">
        <f>(COUNTIF(Sheet5!$B$2:$M$13, "&gt;="&amp;($B7-S$2))/144)</f>
        <v>1</v>
      </c>
      <c r="T7" s="8">
        <f>(COUNTIF(Sheet5!$B$2:$M$13, "&gt;="&amp;($B7-T$2))/144)</f>
        <v>1</v>
      </c>
      <c r="U7" s="8">
        <f>(COUNTIF(Sheet5!$B$2:$M$13, "&gt;="&amp;($B7-U$2))/144)</f>
        <v>1</v>
      </c>
      <c r="V7" s="8">
        <f>(COUNTIF(Sheet5!$B$2:$M$13, "&gt;="&amp;($B7-V$2))/144)</f>
        <v>1</v>
      </c>
      <c r="W7" s="8">
        <f>(COUNTIF(Sheet5!$B$2:$M$13, "&gt;="&amp;($B7-W$2))/144)</f>
        <v>1</v>
      </c>
      <c r="AMF7"/>
      <c r="AMG7"/>
      <c r="AMH7"/>
      <c r="AMI7"/>
      <c r="AMJ7"/>
    </row>
    <row r="8" spans="2:1024">
      <c r="B8" s="7">
        <v>11</v>
      </c>
      <c r="C8" s="8">
        <f>(COUNTIF(Sheet5!$B$2:$M$13, "&gt;="&amp;($B8-C$2))/144)</f>
        <v>0.19444444444444445</v>
      </c>
      <c r="D8" s="8">
        <f>(COUNTIF(Sheet5!$B$2:$M$13, "&gt;="&amp;($B8-D$2))/144)</f>
        <v>0.25</v>
      </c>
      <c r="E8" s="8">
        <f>(COUNTIF(Sheet5!$B$2:$M$13, "&gt;="&amp;($B8-E$2))/144)</f>
        <v>0.3125</v>
      </c>
      <c r="F8" s="8">
        <f>(COUNTIF(Sheet5!$B$2:$M$13, "&gt;="&amp;($B8-F$2))/144)</f>
        <v>0.38194444444444442</v>
      </c>
      <c r="G8" s="8">
        <f>(COUNTIF(Sheet5!$B$2:$M$13, "&gt;="&amp;($B8-G$2))/144)</f>
        <v>0.45833333333333331</v>
      </c>
      <c r="H8" s="9">
        <f>(COUNTIF(Sheet5!$B$2:$M$13, "&gt;="&amp;($B8-H$2))/144)</f>
        <v>0.54166666666666663</v>
      </c>
      <c r="I8" s="8">
        <f>(COUNTIF(Sheet5!$B$2:$M$13, "&gt;="&amp;($B8-I$2))/144)</f>
        <v>0.61805555555555558</v>
      </c>
      <c r="J8" s="8">
        <f>(COUNTIF(Sheet5!$B$2:$M$13, "&gt;="&amp;($B8-J$2))/144)</f>
        <v>0.6875</v>
      </c>
      <c r="K8" s="8">
        <f>(COUNTIF(Sheet5!$B$2:$M$13, "&gt;="&amp;($B8-K$2))/144)</f>
        <v>0.75</v>
      </c>
      <c r="L8" s="8">
        <f>(COUNTIF(Sheet5!$B$2:$M$13, "&gt;="&amp;($B8-L$2))/144)</f>
        <v>0.80555555555555558</v>
      </c>
      <c r="M8" s="8">
        <f>(COUNTIF(Sheet5!$B$2:$M$13, "&gt;="&amp;($B8-M$2))/144)</f>
        <v>0.85416666666666663</v>
      </c>
      <c r="N8" s="8">
        <f>(COUNTIF(Sheet5!$B$2:$M$13, "&gt;="&amp;($B8-N$2))/144)</f>
        <v>0.89583333333333337</v>
      </c>
      <c r="O8" s="8">
        <f>(COUNTIF(Sheet5!$B$2:$M$13, "&gt;="&amp;($B8-O$2))/144)</f>
        <v>0.93055555555555558</v>
      </c>
      <c r="P8" s="8">
        <f>(COUNTIF(Sheet5!$B$2:$M$13, "&gt;="&amp;($B8-P$2))/144)</f>
        <v>0.95833333333333337</v>
      </c>
      <c r="Q8" s="8">
        <f>(COUNTIF(Sheet5!$B$2:$M$13, "&gt;="&amp;($B8-Q$2))/144)</f>
        <v>0.97916666666666663</v>
      </c>
      <c r="R8" s="8">
        <f>(COUNTIF(Sheet5!$B$2:$M$13, "&gt;="&amp;($B8-R$2))/144)</f>
        <v>0.99305555555555558</v>
      </c>
      <c r="S8" s="8">
        <f>(COUNTIF(Sheet5!$B$2:$M$13, "&gt;="&amp;($B8-S$2))/144)</f>
        <v>1</v>
      </c>
      <c r="T8" s="8">
        <f>(COUNTIF(Sheet5!$B$2:$M$13, "&gt;="&amp;($B8-T$2))/144)</f>
        <v>1</v>
      </c>
      <c r="U8" s="8">
        <f>(COUNTIF(Sheet5!$B$2:$M$13, "&gt;="&amp;($B8-U$2))/144)</f>
        <v>1</v>
      </c>
      <c r="V8" s="8">
        <f>(COUNTIF(Sheet5!$B$2:$M$13, "&gt;="&amp;($B8-V$2))/144)</f>
        <v>1</v>
      </c>
      <c r="W8" s="8">
        <f>(COUNTIF(Sheet5!$B$2:$M$13, "&gt;="&amp;($B8-W$2))/144)</f>
        <v>1</v>
      </c>
    </row>
    <row r="9" spans="2:1024">
      <c r="B9" s="7">
        <v>12</v>
      </c>
      <c r="C9" s="8">
        <f>(COUNTIF(Sheet5!$B$2:$M$13, "&gt;="&amp;($B9-C$2))/144)</f>
        <v>0.14583333333333334</v>
      </c>
      <c r="D9" s="8">
        <f>(COUNTIF(Sheet5!$B$2:$M$13, "&gt;="&amp;($B9-D$2))/144)</f>
        <v>0.19444444444444445</v>
      </c>
      <c r="E9" s="8">
        <f>(COUNTIF(Sheet5!$B$2:$M$13, "&gt;="&amp;($B9-E$2))/144)</f>
        <v>0.25</v>
      </c>
      <c r="F9" s="8">
        <f>(COUNTIF(Sheet5!$B$2:$M$13, "&gt;="&amp;($B9-F$2))/144)</f>
        <v>0.3125</v>
      </c>
      <c r="G9" s="8">
        <f>(COUNTIF(Sheet5!$B$2:$M$13, "&gt;="&amp;($B9-G$2))/144)</f>
        <v>0.38194444444444442</v>
      </c>
      <c r="H9" s="8">
        <f>(COUNTIF(Sheet5!$B$2:$M$13, "&gt;="&amp;($B9-H$2))/144)</f>
        <v>0.45833333333333331</v>
      </c>
      <c r="I9" s="8">
        <f>(COUNTIF(Sheet5!$B$2:$M$13, "&gt;="&amp;($B9-I$2))/144)</f>
        <v>0.54166666666666663</v>
      </c>
      <c r="J9" s="8">
        <f>(COUNTIF(Sheet5!$B$2:$M$13, "&gt;="&amp;($B9-J$2))/144)</f>
        <v>0.61805555555555558</v>
      </c>
      <c r="K9" s="8">
        <f>(COUNTIF(Sheet5!$B$2:$M$13, "&gt;="&amp;($B9-K$2))/144)</f>
        <v>0.6875</v>
      </c>
      <c r="L9" s="8">
        <f>(COUNTIF(Sheet5!$B$2:$M$13, "&gt;="&amp;($B9-L$2))/144)</f>
        <v>0.75</v>
      </c>
      <c r="M9" s="8">
        <f>(COUNTIF(Sheet5!$B$2:$M$13, "&gt;="&amp;($B9-M$2))/144)</f>
        <v>0.80555555555555558</v>
      </c>
      <c r="N9" s="8">
        <f>(COUNTIF(Sheet5!$B$2:$M$13, "&gt;="&amp;($B9-N$2))/144)</f>
        <v>0.85416666666666663</v>
      </c>
      <c r="O9" s="8">
        <f>(COUNTIF(Sheet5!$B$2:$M$13, "&gt;="&amp;($B9-O$2))/144)</f>
        <v>0.89583333333333337</v>
      </c>
      <c r="P9" s="8">
        <f>(COUNTIF(Sheet5!$B$2:$M$13, "&gt;="&amp;($B9-P$2))/144)</f>
        <v>0.93055555555555558</v>
      </c>
      <c r="Q9" s="8">
        <f>(COUNTIF(Sheet5!$B$2:$M$13, "&gt;="&amp;($B9-Q$2))/144)</f>
        <v>0.95833333333333337</v>
      </c>
      <c r="R9" s="8">
        <f>(COUNTIF(Sheet5!$B$2:$M$13, "&gt;="&amp;($B9-R$2))/144)</f>
        <v>0.97916666666666663</v>
      </c>
      <c r="S9" s="8">
        <f>(COUNTIF(Sheet5!$B$2:$M$13, "&gt;="&amp;($B9-S$2))/144)</f>
        <v>0.99305555555555558</v>
      </c>
      <c r="T9" s="8">
        <f>(COUNTIF(Sheet5!$B$2:$M$13, "&gt;="&amp;($B9-T$2))/144)</f>
        <v>1</v>
      </c>
      <c r="U9" s="8">
        <f>(COUNTIF(Sheet5!$B$2:$M$13, "&gt;="&amp;($B9-U$2))/144)</f>
        <v>1</v>
      </c>
      <c r="V9" s="8">
        <f>(COUNTIF(Sheet5!$B$2:$M$13, "&gt;="&amp;($B9-V$2))/144)</f>
        <v>1</v>
      </c>
      <c r="W9" s="8">
        <f>(COUNTIF(Sheet5!$B$2:$M$13, "&gt;="&amp;($B9-W$2))/144)</f>
        <v>1</v>
      </c>
    </row>
    <row r="10" spans="2:1024">
      <c r="B10" s="7">
        <v>13</v>
      </c>
      <c r="C10" s="8">
        <f>(COUNTIF(Sheet5!$B$2:$M$13, "&gt;="&amp;($B10-C$2))/144)</f>
        <v>0.10416666666666667</v>
      </c>
      <c r="D10" s="8">
        <f>(COUNTIF(Sheet5!$B$2:$M$13, "&gt;="&amp;($B10-D$2))/144)</f>
        <v>0.14583333333333334</v>
      </c>
      <c r="E10" s="8">
        <f>(COUNTIF(Sheet5!$B$2:$M$13, "&gt;="&amp;($B10-E$2))/144)</f>
        <v>0.19444444444444445</v>
      </c>
      <c r="F10" s="8">
        <f>(COUNTIF(Sheet5!$B$2:$M$13, "&gt;="&amp;($B10-F$2))/144)</f>
        <v>0.25</v>
      </c>
      <c r="G10" s="8">
        <f>(COUNTIF(Sheet5!$B$2:$M$13, "&gt;="&amp;($B10-G$2))/144)</f>
        <v>0.3125</v>
      </c>
      <c r="H10" s="8">
        <f>(COUNTIF(Sheet5!$B$2:$M$13, "&gt;="&amp;($B10-H$2))/144)</f>
        <v>0.38194444444444442</v>
      </c>
      <c r="I10" s="8">
        <f>(COUNTIF(Sheet5!$B$2:$M$13, "&gt;="&amp;($B10-I$2))/144)</f>
        <v>0.45833333333333331</v>
      </c>
      <c r="J10" s="8">
        <f>(COUNTIF(Sheet5!$B$2:$M$13, "&gt;="&amp;($B10-J$2))/144)</f>
        <v>0.54166666666666663</v>
      </c>
      <c r="K10" s="8">
        <f>(COUNTIF(Sheet5!$B$2:$M$13, "&gt;="&amp;($B10-K$2))/144)</f>
        <v>0.61805555555555558</v>
      </c>
      <c r="L10" s="8">
        <f>(COUNTIF(Sheet5!$B$2:$M$13, "&gt;="&amp;($B10-L$2))/144)</f>
        <v>0.6875</v>
      </c>
      <c r="M10" s="8">
        <f>(COUNTIF(Sheet5!$B$2:$M$13, "&gt;="&amp;($B10-M$2))/144)</f>
        <v>0.75</v>
      </c>
      <c r="N10" s="8">
        <f>(COUNTIF(Sheet5!$B$2:$M$13, "&gt;="&amp;($B10-N$2))/144)</f>
        <v>0.80555555555555558</v>
      </c>
      <c r="O10" s="8">
        <f>(COUNTIF(Sheet5!$B$2:$M$13, "&gt;="&amp;($B10-O$2))/144)</f>
        <v>0.85416666666666663</v>
      </c>
      <c r="P10" s="8">
        <f>(COUNTIF(Sheet5!$B$2:$M$13, "&gt;="&amp;($B10-P$2))/144)</f>
        <v>0.89583333333333337</v>
      </c>
      <c r="Q10" s="8">
        <f>(COUNTIF(Sheet5!$B$2:$M$13, "&gt;="&amp;($B10-Q$2))/144)</f>
        <v>0.93055555555555558</v>
      </c>
      <c r="R10" s="8">
        <f>(COUNTIF(Sheet5!$B$2:$M$13, "&gt;="&amp;($B10-R$2))/144)</f>
        <v>0.95833333333333337</v>
      </c>
      <c r="S10" s="8">
        <f>(COUNTIF(Sheet5!$B$2:$M$13, "&gt;="&amp;($B10-S$2))/144)</f>
        <v>0.97916666666666663</v>
      </c>
      <c r="T10" s="8">
        <f>(COUNTIF(Sheet5!$B$2:$M$13, "&gt;="&amp;($B10-T$2))/144)</f>
        <v>0.99305555555555558</v>
      </c>
      <c r="U10" s="8">
        <f>(COUNTIF(Sheet5!$B$2:$M$13, "&gt;="&amp;($B10-U$2))/144)</f>
        <v>1</v>
      </c>
      <c r="V10" s="8">
        <f>(COUNTIF(Sheet5!$B$2:$M$13, "&gt;="&amp;($B10-V$2))/144)</f>
        <v>1</v>
      </c>
      <c r="W10" s="8">
        <f>(COUNTIF(Sheet5!$B$2:$M$13, "&gt;="&amp;($B10-W$2))/144)</f>
        <v>1</v>
      </c>
    </row>
    <row r="11" spans="2:1024">
      <c r="B11" s="7">
        <v>14</v>
      </c>
      <c r="C11" s="8">
        <f>(COUNTIF(Sheet5!$B$2:$M$13, "&gt;="&amp;($B11-C$2))/144)</f>
        <v>6.9444444444444448E-2</v>
      </c>
      <c r="D11" s="8">
        <f>(COUNTIF(Sheet5!$B$2:$M$13, "&gt;="&amp;($B11-D$2))/144)</f>
        <v>0.10416666666666667</v>
      </c>
      <c r="E11" s="8">
        <f>(COUNTIF(Sheet5!$B$2:$M$13, "&gt;="&amp;($B11-E$2))/144)</f>
        <v>0.14583333333333334</v>
      </c>
      <c r="F11" s="8">
        <f>(COUNTIF(Sheet5!$B$2:$M$13, "&gt;="&amp;($B11-F$2))/144)</f>
        <v>0.19444444444444445</v>
      </c>
      <c r="G11" s="8">
        <f>(COUNTIF(Sheet5!$B$2:$M$13, "&gt;="&amp;($B11-G$2))/144)</f>
        <v>0.25</v>
      </c>
      <c r="H11" s="8">
        <f>(COUNTIF(Sheet5!$B$2:$M$13, "&gt;="&amp;($B11-H$2))/144)</f>
        <v>0.3125</v>
      </c>
      <c r="I11" s="8">
        <f>(COUNTIF(Sheet5!$B$2:$M$13, "&gt;="&amp;($B11-I$2))/144)</f>
        <v>0.38194444444444442</v>
      </c>
      <c r="J11" s="8">
        <f>(COUNTIF(Sheet5!$B$2:$M$13, "&gt;="&amp;($B11-J$2))/144)</f>
        <v>0.45833333333333331</v>
      </c>
      <c r="K11" s="8">
        <f>(COUNTIF(Sheet5!$B$2:$M$13, "&gt;="&amp;($B11-K$2))/144)</f>
        <v>0.54166666666666663</v>
      </c>
      <c r="L11" s="8">
        <f>(COUNTIF(Sheet5!$B$2:$M$13, "&gt;="&amp;($B11-L$2))/144)</f>
        <v>0.61805555555555558</v>
      </c>
      <c r="M11" s="8">
        <f>(COUNTIF(Sheet5!$B$2:$M$13, "&gt;="&amp;($B11-M$2))/144)</f>
        <v>0.6875</v>
      </c>
      <c r="N11" s="8">
        <f>(COUNTIF(Sheet5!$B$2:$M$13, "&gt;="&amp;($B11-N$2))/144)</f>
        <v>0.75</v>
      </c>
      <c r="O11" s="8">
        <f>(COUNTIF(Sheet5!$B$2:$M$13, "&gt;="&amp;($B11-O$2))/144)</f>
        <v>0.80555555555555558</v>
      </c>
      <c r="P11" s="8">
        <f>(COUNTIF(Sheet5!$B$2:$M$13, "&gt;="&amp;($B11-P$2))/144)</f>
        <v>0.85416666666666663</v>
      </c>
      <c r="Q11" s="8">
        <f>(COUNTIF(Sheet5!$B$2:$M$13, "&gt;="&amp;($B11-Q$2))/144)</f>
        <v>0.89583333333333337</v>
      </c>
      <c r="R11" s="8">
        <f>(COUNTIF(Sheet5!$B$2:$M$13, "&gt;="&amp;($B11-R$2))/144)</f>
        <v>0.93055555555555558</v>
      </c>
      <c r="S11" s="8">
        <f>(COUNTIF(Sheet5!$B$2:$M$13, "&gt;="&amp;($B11-S$2))/144)</f>
        <v>0.95833333333333337</v>
      </c>
      <c r="T11" s="8">
        <f>(COUNTIF(Sheet5!$B$2:$M$13, "&gt;="&amp;($B11-T$2))/144)</f>
        <v>0.97916666666666663</v>
      </c>
      <c r="U11" s="8">
        <f>(COUNTIF(Sheet5!$B$2:$M$13, "&gt;="&amp;($B11-U$2))/144)</f>
        <v>0.99305555555555558</v>
      </c>
      <c r="V11" s="8">
        <f>(COUNTIF(Sheet5!$B$2:$M$13, "&gt;="&amp;($B11-V$2))/144)</f>
        <v>1</v>
      </c>
      <c r="W11" s="8">
        <f>(COUNTIF(Sheet5!$B$2:$M$13, "&gt;="&amp;($B11-W$2))/144)</f>
        <v>1</v>
      </c>
    </row>
    <row r="12" spans="2:1024">
      <c r="B12" s="7">
        <v>15</v>
      </c>
      <c r="C12" s="8">
        <f>(COUNTIF(Sheet5!$B$2:$M$13, "&gt;="&amp;($B12-C$2))/144)</f>
        <v>4.1666666666666664E-2</v>
      </c>
      <c r="D12" s="8">
        <f>(COUNTIF(Sheet5!$B$2:$M$13, "&gt;="&amp;($B12-D$2))/144)</f>
        <v>6.9444444444444448E-2</v>
      </c>
      <c r="E12" s="8">
        <f>(COUNTIF(Sheet5!$B$2:$M$13, "&gt;="&amp;($B12-E$2))/144)</f>
        <v>0.10416666666666667</v>
      </c>
      <c r="F12" s="8">
        <f>(COUNTIF(Sheet5!$B$2:$M$13, "&gt;="&amp;($B12-F$2))/144)</f>
        <v>0.14583333333333334</v>
      </c>
      <c r="G12" s="8">
        <f>(COUNTIF(Sheet5!$B$2:$M$13, "&gt;="&amp;($B12-G$2))/144)</f>
        <v>0.19444444444444445</v>
      </c>
      <c r="H12" s="8">
        <f>(COUNTIF(Sheet5!$B$2:$M$13, "&gt;="&amp;($B12-H$2))/144)</f>
        <v>0.25</v>
      </c>
      <c r="I12" s="8">
        <f>(COUNTIF(Sheet5!$B$2:$M$13, "&gt;="&amp;($B12-I$2))/144)</f>
        <v>0.3125</v>
      </c>
      <c r="J12" s="8">
        <f>(COUNTIF(Sheet5!$B$2:$M$13, "&gt;="&amp;($B12-J$2))/144)</f>
        <v>0.38194444444444442</v>
      </c>
      <c r="K12" s="8">
        <f>(COUNTIF(Sheet5!$B$2:$M$13, "&gt;="&amp;($B12-K$2))/144)</f>
        <v>0.45833333333333331</v>
      </c>
      <c r="L12" s="8">
        <f>(COUNTIF(Sheet5!$B$2:$M$13, "&gt;="&amp;($B12-L$2))/144)</f>
        <v>0.54166666666666663</v>
      </c>
      <c r="M12" s="8">
        <f>(COUNTIF(Sheet5!$B$2:$M$13, "&gt;="&amp;($B12-M$2))/144)</f>
        <v>0.61805555555555558</v>
      </c>
      <c r="N12" s="8">
        <f>(COUNTIF(Sheet5!$B$2:$M$13, "&gt;="&amp;($B12-N$2))/144)</f>
        <v>0.6875</v>
      </c>
      <c r="O12" s="8">
        <f>(COUNTIF(Sheet5!$B$2:$M$13, "&gt;="&amp;($B12-O$2))/144)</f>
        <v>0.75</v>
      </c>
      <c r="P12" s="8">
        <f>(COUNTIF(Sheet5!$B$2:$M$13, "&gt;="&amp;($B12-P$2))/144)</f>
        <v>0.80555555555555558</v>
      </c>
      <c r="Q12" s="8">
        <f>(COUNTIF(Sheet5!$B$2:$M$13, "&gt;="&amp;($B12-Q$2))/144)</f>
        <v>0.85416666666666663</v>
      </c>
      <c r="R12" s="8">
        <f>(COUNTIF(Sheet5!$B$2:$M$13, "&gt;="&amp;($B12-R$2))/144)</f>
        <v>0.89583333333333337</v>
      </c>
      <c r="S12" s="8">
        <f>(COUNTIF(Sheet5!$B$2:$M$13, "&gt;="&amp;($B12-S$2))/144)</f>
        <v>0.93055555555555558</v>
      </c>
      <c r="T12" s="8">
        <f>(COUNTIF(Sheet5!$B$2:$M$13, "&gt;="&amp;($B12-T$2))/144)</f>
        <v>0.95833333333333337</v>
      </c>
      <c r="U12" s="8">
        <f>(COUNTIF(Sheet5!$B$2:$M$13, "&gt;="&amp;($B12-U$2))/144)</f>
        <v>0.97916666666666663</v>
      </c>
      <c r="V12" s="8">
        <f>(COUNTIF(Sheet5!$B$2:$M$13, "&gt;="&amp;($B12-V$2))/144)</f>
        <v>0.99305555555555558</v>
      </c>
      <c r="W12" s="8">
        <f>(COUNTIF(Sheet5!$B$2:$M$13, "&gt;="&amp;($B12-W$2))/144)</f>
        <v>1</v>
      </c>
    </row>
    <row r="13" spans="2:1024">
      <c r="B13" s="7">
        <v>16</v>
      </c>
      <c r="C13" s="8">
        <f>(COUNTIF(Sheet5!$B$2:$M$13, "&gt;="&amp;($B13-C$2))/144)</f>
        <v>2.0833333333333332E-2</v>
      </c>
      <c r="D13" s="8">
        <f>(COUNTIF(Sheet5!$B$2:$M$13, "&gt;="&amp;($B13-D$2))/144)</f>
        <v>4.1666666666666664E-2</v>
      </c>
      <c r="E13" s="8">
        <f>(COUNTIF(Sheet5!$B$2:$M$13, "&gt;="&amp;($B13-E$2))/144)</f>
        <v>6.9444444444444448E-2</v>
      </c>
      <c r="F13" s="8">
        <f>(COUNTIF(Sheet5!$B$2:$M$13, "&gt;="&amp;($B13-F$2))/144)</f>
        <v>0.10416666666666667</v>
      </c>
      <c r="G13" s="8">
        <f>(COUNTIF(Sheet5!$B$2:$M$13, "&gt;="&amp;($B13-G$2))/144)</f>
        <v>0.14583333333333334</v>
      </c>
      <c r="H13" s="8">
        <f>(COUNTIF(Sheet5!$B$2:$M$13, "&gt;="&amp;($B13-H$2))/144)</f>
        <v>0.19444444444444445</v>
      </c>
      <c r="I13" s="8">
        <f>(COUNTIF(Sheet5!$B$2:$M$13, "&gt;="&amp;($B13-I$2))/144)</f>
        <v>0.25</v>
      </c>
      <c r="J13" s="8">
        <f>(COUNTIF(Sheet5!$B$2:$M$13, "&gt;="&amp;($B13-J$2))/144)</f>
        <v>0.3125</v>
      </c>
      <c r="K13" s="8">
        <f>(COUNTIF(Sheet5!$B$2:$M$13, "&gt;="&amp;($B13-K$2))/144)</f>
        <v>0.38194444444444442</v>
      </c>
      <c r="L13" s="8">
        <f>(COUNTIF(Sheet5!$B$2:$M$13, "&gt;="&amp;($B13-L$2))/144)</f>
        <v>0.45833333333333331</v>
      </c>
      <c r="M13" s="8">
        <f>(COUNTIF(Sheet5!$B$2:$M$13, "&gt;="&amp;($B13-M$2))/144)</f>
        <v>0.54166666666666663</v>
      </c>
      <c r="N13" s="8">
        <f>(COUNTIF(Sheet5!$B$2:$M$13, "&gt;="&amp;($B13-N$2))/144)</f>
        <v>0.61805555555555558</v>
      </c>
      <c r="O13" s="8">
        <f>(COUNTIF(Sheet5!$B$2:$M$13, "&gt;="&amp;($B13-O$2))/144)</f>
        <v>0.6875</v>
      </c>
      <c r="P13" s="8">
        <f>(COUNTIF(Sheet5!$B$2:$M$13, "&gt;="&amp;($B13-P$2))/144)</f>
        <v>0.75</v>
      </c>
      <c r="Q13" s="8">
        <f>(COUNTIF(Sheet5!$B$2:$M$13, "&gt;="&amp;($B13-Q$2))/144)</f>
        <v>0.80555555555555558</v>
      </c>
      <c r="R13" s="8">
        <f>(COUNTIF(Sheet5!$B$2:$M$13, "&gt;="&amp;($B13-R$2))/144)</f>
        <v>0.85416666666666663</v>
      </c>
      <c r="S13" s="8">
        <f>(COUNTIF(Sheet5!$B$2:$M$13, "&gt;="&amp;($B13-S$2))/144)</f>
        <v>0.89583333333333337</v>
      </c>
      <c r="T13" s="8">
        <f>(COUNTIF(Sheet5!$B$2:$M$13, "&gt;="&amp;($B13-T$2))/144)</f>
        <v>0.93055555555555558</v>
      </c>
      <c r="U13" s="8">
        <f>(COUNTIF(Sheet5!$B$2:$M$13, "&gt;="&amp;($B13-U$2))/144)</f>
        <v>0.95833333333333337</v>
      </c>
      <c r="V13" s="8">
        <f>(COUNTIF(Sheet5!$B$2:$M$13, "&gt;="&amp;($B13-V$2))/144)</f>
        <v>0.97916666666666663</v>
      </c>
      <c r="W13" s="8">
        <f>(COUNTIF(Sheet5!$B$2:$M$13, "&gt;="&amp;($B13-W$2))/144)</f>
        <v>0.99305555555555558</v>
      </c>
    </row>
    <row r="14" spans="2:1024">
      <c r="B14" s="7">
        <v>17</v>
      </c>
      <c r="C14" s="8">
        <f>(COUNTIF(Sheet5!$B$2:$M$13, "&gt;="&amp;($B14-C$2))/144)</f>
        <v>6.9444444444444441E-3</v>
      </c>
      <c r="D14" s="8">
        <f>(COUNTIF(Sheet5!$B$2:$M$13, "&gt;="&amp;($B14-D$2))/144)</f>
        <v>2.0833333333333332E-2</v>
      </c>
      <c r="E14" s="8">
        <f>(COUNTIF(Sheet5!$B$2:$M$13, "&gt;="&amp;($B14-E$2))/144)</f>
        <v>4.1666666666666664E-2</v>
      </c>
      <c r="F14" s="8">
        <f>(COUNTIF(Sheet5!$B$2:$M$13, "&gt;="&amp;($B14-F$2))/144)</f>
        <v>6.9444444444444448E-2</v>
      </c>
      <c r="G14" s="8">
        <f>(COUNTIF(Sheet5!$B$2:$M$13, "&gt;="&amp;($B14-G$2))/144)</f>
        <v>0.10416666666666667</v>
      </c>
      <c r="H14" s="8">
        <f>(COUNTIF(Sheet5!$B$2:$M$13, "&gt;="&amp;($B14-H$2))/144)</f>
        <v>0.14583333333333334</v>
      </c>
      <c r="I14" s="8">
        <f>(COUNTIF(Sheet5!$B$2:$M$13, "&gt;="&amp;($B14-I$2))/144)</f>
        <v>0.19444444444444445</v>
      </c>
      <c r="J14" s="8">
        <f>(COUNTIF(Sheet5!$B$2:$M$13, "&gt;="&amp;($B14-J$2))/144)</f>
        <v>0.25</v>
      </c>
      <c r="K14" s="8">
        <f>(COUNTIF(Sheet5!$B$2:$M$13, "&gt;="&amp;($B14-K$2))/144)</f>
        <v>0.3125</v>
      </c>
      <c r="L14" s="8">
        <f>(COUNTIF(Sheet5!$B$2:$M$13, "&gt;="&amp;($B14-L$2))/144)</f>
        <v>0.38194444444444442</v>
      </c>
      <c r="M14" s="8">
        <f>(COUNTIF(Sheet5!$B$2:$M$13, "&gt;="&amp;($B14-M$2))/144)</f>
        <v>0.45833333333333331</v>
      </c>
      <c r="N14" s="8">
        <f>(COUNTIF(Sheet5!$B$2:$M$13, "&gt;="&amp;($B14-N$2))/144)</f>
        <v>0.54166666666666663</v>
      </c>
      <c r="O14" s="8">
        <f>(COUNTIF(Sheet5!$B$2:$M$13, "&gt;="&amp;($B14-O$2))/144)</f>
        <v>0.61805555555555558</v>
      </c>
      <c r="P14" s="8">
        <f>(COUNTIF(Sheet5!$B$2:$M$13, "&gt;="&amp;($B14-P$2))/144)</f>
        <v>0.6875</v>
      </c>
      <c r="Q14" s="8">
        <f>(COUNTIF(Sheet5!$B$2:$M$13, "&gt;="&amp;($B14-Q$2))/144)</f>
        <v>0.75</v>
      </c>
      <c r="R14" s="8">
        <f>(COUNTIF(Sheet5!$B$2:$M$13, "&gt;="&amp;($B14-R$2))/144)</f>
        <v>0.80555555555555558</v>
      </c>
      <c r="S14" s="8">
        <f>(COUNTIF(Sheet5!$B$2:$M$13, "&gt;="&amp;($B14-S$2))/144)</f>
        <v>0.85416666666666663</v>
      </c>
      <c r="T14" s="8">
        <f>(COUNTIF(Sheet5!$B$2:$M$13, "&gt;="&amp;($B14-T$2))/144)</f>
        <v>0.89583333333333337</v>
      </c>
      <c r="U14" s="8">
        <f>(COUNTIF(Sheet5!$B$2:$M$13, "&gt;="&amp;($B14-U$2))/144)</f>
        <v>0.93055555555555558</v>
      </c>
      <c r="V14" s="8">
        <f>(COUNTIF(Sheet5!$B$2:$M$13, "&gt;="&amp;($B14-V$2))/144)</f>
        <v>0.95833333333333337</v>
      </c>
      <c r="W14" s="8">
        <f>(COUNTIF(Sheet5!$B$2:$M$13, "&gt;="&amp;($B14-W$2))/144)</f>
        <v>0.97916666666666663</v>
      </c>
    </row>
    <row r="15" spans="2:1024">
      <c r="B15" s="7">
        <v>18</v>
      </c>
      <c r="C15" s="8">
        <f>(COUNTIF(Sheet5!$B$2:$M$13, "&gt;="&amp;($B15-C$2))/144)</f>
        <v>0</v>
      </c>
      <c r="D15" s="8">
        <f>(COUNTIF(Sheet5!$B$2:$M$13, "&gt;="&amp;($B15-D$2))/144)</f>
        <v>6.9444444444444441E-3</v>
      </c>
      <c r="E15" s="8">
        <f>(COUNTIF(Sheet5!$B$2:$M$13, "&gt;="&amp;($B15-E$2))/144)</f>
        <v>2.0833333333333332E-2</v>
      </c>
      <c r="F15" s="8">
        <f>(COUNTIF(Sheet5!$B$2:$M$13, "&gt;="&amp;($B15-F$2))/144)</f>
        <v>4.1666666666666664E-2</v>
      </c>
      <c r="G15" s="8">
        <f>(COUNTIF(Sheet5!$B$2:$M$13, "&gt;="&amp;($B15-G$2))/144)</f>
        <v>6.9444444444444448E-2</v>
      </c>
      <c r="H15" s="8">
        <f>(COUNTIF(Sheet5!$B$2:$M$13, "&gt;="&amp;($B15-H$2))/144)</f>
        <v>0.10416666666666667</v>
      </c>
      <c r="I15" s="8">
        <f>(COUNTIF(Sheet5!$B$2:$M$13, "&gt;="&amp;($B15-I$2))/144)</f>
        <v>0.14583333333333334</v>
      </c>
      <c r="J15" s="8">
        <f>(COUNTIF(Sheet5!$B$2:$M$13, "&gt;="&amp;($B15-J$2))/144)</f>
        <v>0.19444444444444445</v>
      </c>
      <c r="K15" s="8">
        <f>(COUNTIF(Sheet5!$B$2:$M$13, "&gt;="&amp;($B15-K$2))/144)</f>
        <v>0.25</v>
      </c>
      <c r="L15" s="8">
        <f>(COUNTIF(Sheet5!$B$2:$M$13, "&gt;="&amp;($B15-L$2))/144)</f>
        <v>0.3125</v>
      </c>
      <c r="M15" s="8">
        <f>(COUNTIF(Sheet5!$B$2:$M$13, "&gt;="&amp;($B15-M$2))/144)</f>
        <v>0.38194444444444442</v>
      </c>
      <c r="N15" s="8">
        <f>(COUNTIF(Sheet5!$B$2:$M$13, "&gt;="&amp;($B15-N$2))/144)</f>
        <v>0.45833333333333331</v>
      </c>
      <c r="O15" s="8">
        <f>(COUNTIF(Sheet5!$B$2:$M$13, "&gt;="&amp;($B15-O$2))/144)</f>
        <v>0.54166666666666663</v>
      </c>
      <c r="P15" s="8">
        <f>(COUNTIF(Sheet5!$B$2:$M$13, "&gt;="&amp;($B15-P$2))/144)</f>
        <v>0.61805555555555558</v>
      </c>
      <c r="Q15" s="8">
        <f>(COUNTIF(Sheet5!$B$2:$M$13, "&gt;="&amp;($B15-Q$2))/144)</f>
        <v>0.6875</v>
      </c>
      <c r="R15" s="8">
        <f>(COUNTIF(Sheet5!$B$2:$M$13, "&gt;="&amp;($B15-R$2))/144)</f>
        <v>0.75</v>
      </c>
      <c r="S15" s="8">
        <f>(COUNTIF(Sheet5!$B$2:$M$13, "&gt;="&amp;($B15-S$2))/144)</f>
        <v>0.80555555555555558</v>
      </c>
      <c r="T15" s="8">
        <f>(COUNTIF(Sheet5!$B$2:$M$13, "&gt;="&amp;($B15-T$2))/144)</f>
        <v>0.85416666666666663</v>
      </c>
      <c r="U15" s="8">
        <f>(COUNTIF(Sheet5!$B$2:$M$13, "&gt;="&amp;($B15-U$2))/144)</f>
        <v>0.89583333333333337</v>
      </c>
      <c r="V15" s="8">
        <f>(COUNTIF(Sheet5!$B$2:$M$13, "&gt;="&amp;($B15-V$2))/144)</f>
        <v>0.93055555555555558</v>
      </c>
      <c r="W15" s="8">
        <f>(COUNTIF(Sheet5!$B$2:$M$13, "&gt;="&amp;($B15-W$2))/144)</f>
        <v>0.95833333333333337</v>
      </c>
    </row>
    <row r="16" spans="2:1024">
      <c r="B16" s="7">
        <v>19</v>
      </c>
      <c r="C16" s="8">
        <f>(COUNTIF(Sheet5!$B$2:$M$13, "&gt;="&amp;($B16-C$2))/144)</f>
        <v>0</v>
      </c>
      <c r="D16" s="8">
        <f>(COUNTIF(Sheet5!$B$2:$M$13, "&gt;="&amp;($B16-D$2))/144)</f>
        <v>0</v>
      </c>
      <c r="E16" s="8">
        <f>(COUNTIF(Sheet5!$B$2:$M$13, "&gt;="&amp;($B16-E$2))/144)</f>
        <v>6.9444444444444441E-3</v>
      </c>
      <c r="F16" s="8">
        <f>(COUNTIF(Sheet5!$B$2:$M$13, "&gt;="&amp;($B16-F$2))/144)</f>
        <v>2.0833333333333332E-2</v>
      </c>
      <c r="G16" s="8">
        <f>(COUNTIF(Sheet5!$B$2:$M$13, "&gt;="&amp;($B16-G$2))/144)</f>
        <v>4.1666666666666664E-2</v>
      </c>
      <c r="H16" s="8">
        <f>(COUNTIF(Sheet5!$B$2:$M$13, "&gt;="&amp;($B16-H$2))/144)</f>
        <v>6.9444444444444448E-2</v>
      </c>
      <c r="I16" s="8">
        <f>(COUNTIF(Sheet5!$B$2:$M$13, "&gt;="&amp;($B16-I$2))/144)</f>
        <v>0.10416666666666667</v>
      </c>
      <c r="J16" s="8">
        <f>(COUNTIF(Sheet5!$B$2:$M$13, "&gt;="&amp;($B16-J$2))/144)</f>
        <v>0.14583333333333334</v>
      </c>
      <c r="K16" s="8">
        <f>(COUNTIF(Sheet5!$B$2:$M$13, "&gt;="&amp;($B16-K$2))/144)</f>
        <v>0.19444444444444445</v>
      </c>
      <c r="L16" s="8">
        <f>(COUNTIF(Sheet5!$B$2:$M$13, "&gt;="&amp;($B16-L$2))/144)</f>
        <v>0.25</v>
      </c>
      <c r="M16" s="8">
        <f>(COUNTIF(Sheet5!$B$2:$M$13, "&gt;="&amp;($B16-M$2))/144)</f>
        <v>0.3125</v>
      </c>
      <c r="N16" s="8">
        <f>(COUNTIF(Sheet5!$B$2:$M$13, "&gt;="&amp;($B16-N$2))/144)</f>
        <v>0.38194444444444442</v>
      </c>
      <c r="O16" s="8">
        <f>(COUNTIF(Sheet5!$B$2:$M$13, "&gt;="&amp;($B16-O$2))/144)</f>
        <v>0.45833333333333331</v>
      </c>
      <c r="P16" s="8">
        <f>(COUNTIF(Sheet5!$B$2:$M$13, "&gt;="&amp;($B16-P$2))/144)</f>
        <v>0.54166666666666663</v>
      </c>
      <c r="Q16" s="8">
        <f>(COUNTIF(Sheet5!$B$2:$M$13, "&gt;="&amp;($B16-Q$2))/144)</f>
        <v>0.61805555555555558</v>
      </c>
      <c r="R16" s="8">
        <f>(COUNTIF(Sheet5!$B$2:$M$13, "&gt;="&amp;($B16-R$2))/144)</f>
        <v>0.6875</v>
      </c>
      <c r="S16" s="8">
        <f>(COUNTIF(Sheet5!$B$2:$M$13, "&gt;="&amp;($B16-S$2))/144)</f>
        <v>0.75</v>
      </c>
      <c r="T16" s="8">
        <f>(COUNTIF(Sheet5!$B$2:$M$13, "&gt;="&amp;($B16-T$2))/144)</f>
        <v>0.80555555555555558</v>
      </c>
      <c r="U16" s="8">
        <f>(COUNTIF(Sheet5!$B$2:$M$13, "&gt;="&amp;($B16-U$2))/144)</f>
        <v>0.85416666666666663</v>
      </c>
      <c r="V16" s="8">
        <f>(COUNTIF(Sheet5!$B$2:$M$13, "&gt;="&amp;($B16-V$2))/144)</f>
        <v>0.89583333333333337</v>
      </c>
      <c r="W16" s="8">
        <f>(COUNTIF(Sheet5!$B$2:$M$13, "&gt;="&amp;($B16-W$2))/144)</f>
        <v>0.93055555555555558</v>
      </c>
    </row>
    <row r="17" spans="2:23">
      <c r="B17" s="7">
        <v>20</v>
      </c>
      <c r="C17" s="8">
        <f>(COUNTIF(Sheet5!$B$2:$M$13, "&gt;="&amp;($B17-C$2))/144)</f>
        <v>0</v>
      </c>
      <c r="D17" s="8">
        <f>(COUNTIF(Sheet5!$B$2:$M$13, "&gt;="&amp;($B17-D$2))/144)</f>
        <v>0</v>
      </c>
      <c r="E17" s="8">
        <f>(COUNTIF(Sheet5!$B$2:$M$13, "&gt;="&amp;($B17-E$2))/144)</f>
        <v>0</v>
      </c>
      <c r="F17" s="8">
        <f>(COUNTIF(Sheet5!$B$2:$M$13, "&gt;="&amp;($B17-F$2))/144)</f>
        <v>6.9444444444444441E-3</v>
      </c>
      <c r="G17" s="8">
        <f>(COUNTIF(Sheet5!$B$2:$M$13, "&gt;="&amp;($B17-G$2))/144)</f>
        <v>2.0833333333333332E-2</v>
      </c>
      <c r="H17" s="8">
        <f>(COUNTIF(Sheet5!$B$2:$M$13, "&gt;="&amp;($B17-H$2))/144)</f>
        <v>4.1666666666666664E-2</v>
      </c>
      <c r="I17" s="8">
        <f>(COUNTIF(Sheet5!$B$2:$M$13, "&gt;="&amp;($B17-I$2))/144)</f>
        <v>6.9444444444444448E-2</v>
      </c>
      <c r="J17" s="8">
        <f>(COUNTIF(Sheet5!$B$2:$M$13, "&gt;="&amp;($B17-J$2))/144)</f>
        <v>0.10416666666666667</v>
      </c>
      <c r="K17" s="8">
        <f>(COUNTIF(Sheet5!$B$2:$M$13, "&gt;="&amp;($B17-K$2))/144)</f>
        <v>0.14583333333333334</v>
      </c>
      <c r="L17" s="8">
        <f>(COUNTIF(Sheet5!$B$2:$M$13, "&gt;="&amp;($B17-L$2))/144)</f>
        <v>0.19444444444444445</v>
      </c>
      <c r="M17" s="8">
        <f>(COUNTIF(Sheet5!$B$2:$M$13, "&gt;="&amp;($B17-M$2))/144)</f>
        <v>0.25</v>
      </c>
      <c r="N17" s="8">
        <f>(COUNTIF(Sheet5!$B$2:$M$13, "&gt;="&amp;($B17-N$2))/144)</f>
        <v>0.3125</v>
      </c>
      <c r="O17" s="8">
        <f>(COUNTIF(Sheet5!$B$2:$M$13, "&gt;="&amp;($B17-O$2))/144)</f>
        <v>0.38194444444444442</v>
      </c>
      <c r="P17" s="8">
        <f>(COUNTIF(Sheet5!$B$2:$M$13, "&gt;="&amp;($B17-P$2))/144)</f>
        <v>0.45833333333333331</v>
      </c>
      <c r="Q17" s="8">
        <f>(COUNTIF(Sheet5!$B$2:$M$13, "&gt;="&amp;($B17-Q$2))/144)</f>
        <v>0.54166666666666663</v>
      </c>
      <c r="R17" s="8">
        <f>(COUNTIF(Sheet5!$B$2:$M$13, "&gt;="&amp;($B17-R$2))/144)</f>
        <v>0.61805555555555558</v>
      </c>
      <c r="S17" s="8">
        <f>(COUNTIF(Sheet5!$B$2:$M$13, "&gt;="&amp;($B17-S$2))/144)</f>
        <v>0.6875</v>
      </c>
      <c r="T17" s="8">
        <f>(COUNTIF(Sheet5!$B$2:$M$13, "&gt;="&amp;($B17-T$2))/144)</f>
        <v>0.75</v>
      </c>
      <c r="U17" s="8">
        <f>(COUNTIF(Sheet5!$B$2:$M$13, "&gt;="&amp;($B17-U$2))/144)</f>
        <v>0.80555555555555558</v>
      </c>
      <c r="V17" s="8">
        <f>(COUNTIF(Sheet5!$B$2:$M$13, "&gt;="&amp;($B17-V$2))/144)</f>
        <v>0.85416666666666663</v>
      </c>
      <c r="W17" s="8">
        <f>(COUNTIF(Sheet5!$B$2:$M$13, "&gt;="&amp;($B17-W$2))/144)</f>
        <v>0.89583333333333337</v>
      </c>
    </row>
    <row r="18" spans="2:23">
      <c r="B18" s="7">
        <v>21</v>
      </c>
      <c r="C18" s="8">
        <f>(COUNTIF(Sheet5!$B$2:$M$13, "&gt;="&amp;($B18-C$2))/144)</f>
        <v>0</v>
      </c>
      <c r="D18" s="8">
        <f>(COUNTIF(Sheet5!$B$2:$M$13, "&gt;="&amp;($B18-D$2))/144)</f>
        <v>0</v>
      </c>
      <c r="E18" s="8">
        <f>(COUNTIF(Sheet5!$B$2:$M$13, "&gt;="&amp;($B18-E$2))/144)</f>
        <v>0</v>
      </c>
      <c r="F18" s="8">
        <f>(COUNTIF(Sheet5!$B$2:$M$13, "&gt;="&amp;($B18-F$2))/144)</f>
        <v>0</v>
      </c>
      <c r="G18" s="8">
        <f>(COUNTIF(Sheet5!$B$2:$M$13, "&gt;="&amp;($B18-G$2))/144)</f>
        <v>6.9444444444444441E-3</v>
      </c>
      <c r="H18" s="8">
        <f>(COUNTIF(Sheet5!$B$2:$M$13, "&gt;="&amp;($B18-H$2))/144)</f>
        <v>2.0833333333333332E-2</v>
      </c>
      <c r="I18" s="8">
        <f>(COUNTIF(Sheet5!$B$2:$M$13, "&gt;="&amp;($B18-I$2))/144)</f>
        <v>4.1666666666666664E-2</v>
      </c>
      <c r="J18" s="8">
        <f>(COUNTIF(Sheet5!$B$2:$M$13, "&gt;="&amp;($B18-J$2))/144)</f>
        <v>6.9444444444444448E-2</v>
      </c>
      <c r="K18" s="8">
        <f>(COUNTIF(Sheet5!$B$2:$M$13, "&gt;="&amp;($B18-K$2))/144)</f>
        <v>0.10416666666666667</v>
      </c>
      <c r="L18" s="8">
        <f>(COUNTIF(Sheet5!$B$2:$M$13, "&gt;="&amp;($B18-L$2))/144)</f>
        <v>0.14583333333333334</v>
      </c>
      <c r="M18" s="8">
        <f>(COUNTIF(Sheet5!$B$2:$M$13, "&gt;="&amp;($B18-M$2))/144)</f>
        <v>0.19444444444444445</v>
      </c>
      <c r="N18" s="8">
        <f>(COUNTIF(Sheet5!$B$2:$M$13, "&gt;="&amp;($B18-N$2))/144)</f>
        <v>0.25</v>
      </c>
      <c r="O18" s="8">
        <f>(COUNTIF(Sheet5!$B$2:$M$13, "&gt;="&amp;($B18-O$2))/144)</f>
        <v>0.3125</v>
      </c>
      <c r="P18" s="8">
        <f>(COUNTIF(Sheet5!$B$2:$M$13, "&gt;="&amp;($B18-P$2))/144)</f>
        <v>0.38194444444444442</v>
      </c>
      <c r="Q18" s="8">
        <f>(COUNTIF(Sheet5!$B$2:$M$13, "&gt;="&amp;($B18-Q$2))/144)</f>
        <v>0.45833333333333331</v>
      </c>
      <c r="R18" s="8">
        <f>(COUNTIF(Sheet5!$B$2:$M$13, "&gt;="&amp;($B18-R$2))/144)</f>
        <v>0.54166666666666663</v>
      </c>
      <c r="S18" s="8">
        <f>(COUNTIF(Sheet5!$B$2:$M$13, "&gt;="&amp;($B18-S$2))/144)</f>
        <v>0.61805555555555558</v>
      </c>
      <c r="T18" s="8">
        <f>(COUNTIF(Sheet5!$B$2:$M$13, "&gt;="&amp;($B18-T$2))/144)</f>
        <v>0.6875</v>
      </c>
      <c r="U18" s="8">
        <f>(COUNTIF(Sheet5!$B$2:$M$13, "&gt;="&amp;($B18-U$2))/144)</f>
        <v>0.75</v>
      </c>
      <c r="V18" s="8">
        <f>(COUNTIF(Sheet5!$B$2:$M$13, "&gt;="&amp;($B18-V$2))/144)</f>
        <v>0.80555555555555558</v>
      </c>
      <c r="W18" s="8">
        <f>(COUNTIF(Sheet5!$B$2:$M$13, "&gt;="&amp;($B18-W$2))/144)</f>
        <v>0.85416666666666663</v>
      </c>
    </row>
    <row r="19" spans="2:23">
      <c r="B19" s="7">
        <v>22</v>
      </c>
      <c r="C19" s="8">
        <f>(COUNTIF(Sheet5!$B$2:$M$13, "&gt;="&amp;($B19-C$2))/144)</f>
        <v>0</v>
      </c>
      <c r="D19" s="8">
        <f>(COUNTIF(Sheet5!$B$2:$M$13, "&gt;="&amp;($B19-D$2))/144)</f>
        <v>0</v>
      </c>
      <c r="E19" s="8">
        <f>(COUNTIF(Sheet5!$B$2:$M$13, "&gt;="&amp;($B19-E$2))/144)</f>
        <v>0</v>
      </c>
      <c r="F19" s="8">
        <f>(COUNTIF(Sheet5!$B$2:$M$13, "&gt;="&amp;($B19-F$2))/144)</f>
        <v>0</v>
      </c>
      <c r="G19" s="8">
        <f>(COUNTIF(Sheet5!$B$2:$M$13, "&gt;="&amp;($B19-G$2))/144)</f>
        <v>0</v>
      </c>
      <c r="H19" s="8">
        <f>(COUNTIF(Sheet5!$B$2:$M$13, "&gt;="&amp;($B19-H$2))/144)</f>
        <v>6.9444444444444441E-3</v>
      </c>
      <c r="I19" s="8">
        <f>(COUNTIF(Sheet5!$B$2:$M$13, "&gt;="&amp;($B19-I$2))/144)</f>
        <v>2.0833333333333332E-2</v>
      </c>
      <c r="J19" s="8">
        <f>(COUNTIF(Sheet5!$B$2:$M$13, "&gt;="&amp;($B19-J$2))/144)</f>
        <v>4.1666666666666664E-2</v>
      </c>
      <c r="K19" s="8">
        <f>(COUNTIF(Sheet5!$B$2:$M$13, "&gt;="&amp;($B19-K$2))/144)</f>
        <v>6.9444444444444448E-2</v>
      </c>
      <c r="L19" s="8">
        <f>(COUNTIF(Sheet5!$B$2:$M$13, "&gt;="&amp;($B19-L$2))/144)</f>
        <v>0.10416666666666667</v>
      </c>
      <c r="M19" s="8">
        <f>(COUNTIF(Sheet5!$B$2:$M$13, "&gt;="&amp;($B19-M$2))/144)</f>
        <v>0.14583333333333334</v>
      </c>
      <c r="N19" s="8">
        <f>(COUNTIF(Sheet5!$B$2:$M$13, "&gt;="&amp;($B19-N$2))/144)</f>
        <v>0.19444444444444445</v>
      </c>
      <c r="O19" s="8">
        <f>(COUNTIF(Sheet5!$B$2:$M$13, "&gt;="&amp;($B19-O$2))/144)</f>
        <v>0.25</v>
      </c>
      <c r="P19" s="8">
        <f>(COUNTIF(Sheet5!$B$2:$M$13, "&gt;="&amp;($B19-P$2))/144)</f>
        <v>0.3125</v>
      </c>
      <c r="Q19" s="8">
        <f>(COUNTIF(Sheet5!$B$2:$M$13, "&gt;="&amp;($B19-Q$2))/144)</f>
        <v>0.38194444444444442</v>
      </c>
      <c r="R19" s="8">
        <f>(COUNTIF(Sheet5!$B$2:$M$13, "&gt;="&amp;($B19-R$2))/144)</f>
        <v>0.45833333333333331</v>
      </c>
      <c r="S19" s="8">
        <f>(COUNTIF(Sheet5!$B$2:$M$13, "&gt;="&amp;($B19-S$2))/144)</f>
        <v>0.54166666666666663</v>
      </c>
      <c r="T19" s="8">
        <f>(COUNTIF(Sheet5!$B$2:$M$13, "&gt;="&amp;($B19-T$2))/144)</f>
        <v>0.61805555555555558</v>
      </c>
      <c r="U19" s="8">
        <f>(COUNTIF(Sheet5!$B$2:$M$13, "&gt;="&amp;($B19-U$2))/144)</f>
        <v>0.6875</v>
      </c>
      <c r="V19" s="8">
        <f>(COUNTIF(Sheet5!$B$2:$M$13, "&gt;="&amp;($B19-V$2))/144)</f>
        <v>0.75</v>
      </c>
      <c r="W19" s="8">
        <f>(COUNTIF(Sheet5!$B$2:$M$13, "&gt;="&amp;($B19-W$2))/144)</f>
        <v>0.80555555555555558</v>
      </c>
    </row>
    <row r="20" spans="2:23">
      <c r="B20" s="7">
        <v>23</v>
      </c>
      <c r="C20" s="8">
        <f>(COUNTIF(Sheet5!$B$2:$M$13, "&gt;="&amp;($B20-C$2))/144)</f>
        <v>0</v>
      </c>
      <c r="D20" s="8">
        <f>(COUNTIF(Sheet5!$B$2:$M$13, "&gt;="&amp;($B20-D$2))/144)</f>
        <v>0</v>
      </c>
      <c r="E20" s="8">
        <f>(COUNTIF(Sheet5!$B$2:$M$13, "&gt;="&amp;($B20-E$2))/144)</f>
        <v>0</v>
      </c>
      <c r="F20" s="8">
        <f>(COUNTIF(Sheet5!$B$2:$M$13, "&gt;="&amp;($B20-F$2))/144)</f>
        <v>0</v>
      </c>
      <c r="G20" s="8">
        <f>(COUNTIF(Sheet5!$B$2:$M$13, "&gt;="&amp;($B20-G$2))/144)</f>
        <v>0</v>
      </c>
      <c r="H20" s="8">
        <f>(COUNTIF(Sheet5!$B$2:$M$13, "&gt;="&amp;($B20-H$2))/144)</f>
        <v>0</v>
      </c>
      <c r="I20" s="8">
        <f>(COUNTIF(Sheet5!$B$2:$M$13, "&gt;="&amp;($B20-I$2))/144)</f>
        <v>6.9444444444444441E-3</v>
      </c>
      <c r="J20" s="8">
        <f>(COUNTIF(Sheet5!$B$2:$M$13, "&gt;="&amp;($B20-J$2))/144)</f>
        <v>2.0833333333333332E-2</v>
      </c>
      <c r="K20" s="8">
        <f>(COUNTIF(Sheet5!$B$2:$M$13, "&gt;="&amp;($B20-K$2))/144)</f>
        <v>4.1666666666666664E-2</v>
      </c>
      <c r="L20" s="8">
        <f>(COUNTIF(Sheet5!$B$2:$M$13, "&gt;="&amp;($B20-L$2))/144)</f>
        <v>6.9444444444444448E-2</v>
      </c>
      <c r="M20" s="8">
        <f>(COUNTIF(Sheet5!$B$2:$M$13, "&gt;="&amp;($B20-M$2))/144)</f>
        <v>0.10416666666666667</v>
      </c>
      <c r="N20" s="8">
        <f>(COUNTIF(Sheet5!$B$2:$M$13, "&gt;="&amp;($B20-N$2))/144)</f>
        <v>0.14583333333333334</v>
      </c>
      <c r="O20" s="8">
        <f>(COUNTIF(Sheet5!$B$2:$M$13, "&gt;="&amp;($B20-O$2))/144)</f>
        <v>0.19444444444444445</v>
      </c>
      <c r="P20" s="8">
        <f>(COUNTIF(Sheet5!$B$2:$M$13, "&gt;="&amp;($B20-P$2))/144)</f>
        <v>0.25</v>
      </c>
      <c r="Q20" s="8">
        <f>(COUNTIF(Sheet5!$B$2:$M$13, "&gt;="&amp;($B20-Q$2))/144)</f>
        <v>0.3125</v>
      </c>
      <c r="R20" s="8">
        <f>(COUNTIF(Sheet5!$B$2:$M$13, "&gt;="&amp;($B20-R$2))/144)</f>
        <v>0.38194444444444442</v>
      </c>
      <c r="S20" s="8">
        <f>(COUNTIF(Sheet5!$B$2:$M$13, "&gt;="&amp;($B20-S$2))/144)</f>
        <v>0.45833333333333331</v>
      </c>
      <c r="T20" s="8">
        <f>(COUNTIF(Sheet5!$B$2:$M$13, "&gt;="&amp;($B20-T$2))/144)</f>
        <v>0.54166666666666663</v>
      </c>
      <c r="U20" s="8">
        <f>(COUNTIF(Sheet5!$B$2:$M$13, "&gt;="&amp;($B20-U$2))/144)</f>
        <v>0.61805555555555558</v>
      </c>
      <c r="V20" s="8">
        <f>(COUNTIF(Sheet5!$B$2:$M$13, "&gt;="&amp;($B20-V$2))/144)</f>
        <v>0.6875</v>
      </c>
      <c r="W20" s="8">
        <f>(COUNTIF(Sheet5!$B$2:$M$13, "&gt;="&amp;($B20-W$2))/144)</f>
        <v>0.75</v>
      </c>
    </row>
    <row r="21" spans="2:23">
      <c r="B21" s="7">
        <v>24</v>
      </c>
      <c r="C21" s="8">
        <f>(COUNTIF(Sheet5!$B$2:$M$13, "&gt;="&amp;($B21-C$2))/144)</f>
        <v>0</v>
      </c>
      <c r="D21" s="8">
        <f>(COUNTIF(Sheet5!$B$2:$M$13, "&gt;="&amp;($B21-D$2))/144)</f>
        <v>0</v>
      </c>
      <c r="E21" s="8">
        <f>(COUNTIF(Sheet5!$B$2:$M$13, "&gt;="&amp;($B21-E$2))/144)</f>
        <v>0</v>
      </c>
      <c r="F21" s="8">
        <f>(COUNTIF(Sheet5!$B$2:$M$13, "&gt;="&amp;($B21-F$2))/144)</f>
        <v>0</v>
      </c>
      <c r="G21" s="8">
        <f>(COUNTIF(Sheet5!$B$2:$M$13, "&gt;="&amp;($B21-G$2))/144)</f>
        <v>0</v>
      </c>
      <c r="H21" s="8">
        <f>(COUNTIF(Sheet5!$B$2:$M$13, "&gt;="&amp;($B21-H$2))/144)</f>
        <v>0</v>
      </c>
      <c r="I21" s="8">
        <f>(COUNTIF(Sheet5!$B$2:$M$13, "&gt;="&amp;($B21-I$2))/144)</f>
        <v>0</v>
      </c>
      <c r="J21" s="8">
        <f>(COUNTIF(Sheet5!$B$2:$M$13, "&gt;="&amp;($B21-J$2))/144)</f>
        <v>6.9444444444444441E-3</v>
      </c>
      <c r="K21" s="8">
        <f>(COUNTIF(Sheet5!$B$2:$M$13, "&gt;="&amp;($B21-K$2))/144)</f>
        <v>2.0833333333333332E-2</v>
      </c>
      <c r="L21" s="8">
        <f>(COUNTIF(Sheet5!$B$2:$M$13, "&gt;="&amp;($B21-L$2))/144)</f>
        <v>4.1666666666666664E-2</v>
      </c>
      <c r="M21" s="8">
        <f>(COUNTIF(Sheet5!$B$2:$M$13, "&gt;="&amp;($B21-M$2))/144)</f>
        <v>6.9444444444444448E-2</v>
      </c>
      <c r="N21" s="8">
        <f>(COUNTIF(Sheet5!$B$2:$M$13, "&gt;="&amp;($B21-N$2))/144)</f>
        <v>0.10416666666666667</v>
      </c>
      <c r="O21" s="8">
        <f>(COUNTIF(Sheet5!$B$2:$M$13, "&gt;="&amp;($B21-O$2))/144)</f>
        <v>0.14583333333333334</v>
      </c>
      <c r="P21" s="8">
        <f>(COUNTIF(Sheet5!$B$2:$M$13, "&gt;="&amp;($B21-P$2))/144)</f>
        <v>0.19444444444444445</v>
      </c>
      <c r="Q21" s="8">
        <f>(COUNTIF(Sheet5!$B$2:$M$13, "&gt;="&amp;($B21-Q$2))/144)</f>
        <v>0.25</v>
      </c>
      <c r="R21" s="8">
        <f>(COUNTIF(Sheet5!$B$2:$M$13, "&gt;="&amp;($B21-R$2))/144)</f>
        <v>0.3125</v>
      </c>
      <c r="S21" s="8">
        <f>(COUNTIF(Sheet5!$B$2:$M$13, "&gt;="&amp;($B21-S$2))/144)</f>
        <v>0.38194444444444442</v>
      </c>
      <c r="T21" s="8">
        <f>(COUNTIF(Sheet5!$B$2:$M$13, "&gt;="&amp;($B21-T$2))/144)</f>
        <v>0.45833333333333331</v>
      </c>
      <c r="U21" s="8">
        <f>(COUNTIF(Sheet5!$B$2:$M$13, "&gt;="&amp;($B21-U$2))/144)</f>
        <v>0.54166666666666663</v>
      </c>
      <c r="V21" s="8">
        <f>(COUNTIF(Sheet5!$B$2:$M$13, "&gt;="&amp;($B21-V$2))/144)</f>
        <v>0.61805555555555558</v>
      </c>
      <c r="W21" s="8">
        <f>(COUNTIF(Sheet5!$B$2:$M$13, "&gt;="&amp;($B21-W$2))/144)</f>
        <v>0.6875</v>
      </c>
    </row>
    <row r="22" spans="2:23">
      <c r="B22" s="7">
        <v>25</v>
      </c>
      <c r="C22" s="8">
        <f>(COUNTIF(Sheet5!$B$2:$M$13, "&gt;="&amp;($B22-C$2))/144)</f>
        <v>0</v>
      </c>
      <c r="D22" s="8">
        <f>(COUNTIF(Sheet5!$B$2:$M$13, "&gt;="&amp;($B22-D$2))/144)</f>
        <v>0</v>
      </c>
      <c r="E22" s="8">
        <f>(COUNTIF(Sheet5!$B$2:$M$13, "&gt;="&amp;($B22-E$2))/144)</f>
        <v>0</v>
      </c>
      <c r="F22" s="8">
        <f>(COUNTIF(Sheet5!$B$2:$M$13, "&gt;="&amp;($B22-F$2))/144)</f>
        <v>0</v>
      </c>
      <c r="G22" s="8">
        <f>(COUNTIF(Sheet5!$B$2:$M$13, "&gt;="&amp;($B22-G$2))/144)</f>
        <v>0</v>
      </c>
      <c r="H22" s="8">
        <f>(COUNTIF(Sheet5!$B$2:$M$13, "&gt;="&amp;($B22-H$2))/144)</f>
        <v>0</v>
      </c>
      <c r="I22" s="8">
        <f>(COUNTIF(Sheet5!$B$2:$M$13, "&gt;="&amp;($B22-I$2))/144)</f>
        <v>0</v>
      </c>
      <c r="J22" s="8">
        <f>(COUNTIF(Sheet5!$B$2:$M$13, "&gt;="&amp;($B22-J$2))/144)</f>
        <v>0</v>
      </c>
      <c r="K22" s="8">
        <f>(COUNTIF(Sheet5!$B$2:$M$13, "&gt;="&amp;($B22-K$2))/144)</f>
        <v>6.9444444444444441E-3</v>
      </c>
      <c r="L22" s="8">
        <f>(COUNTIF(Sheet5!$B$2:$M$13, "&gt;="&amp;($B22-L$2))/144)</f>
        <v>2.0833333333333332E-2</v>
      </c>
      <c r="M22" s="8">
        <f>(COUNTIF(Sheet5!$B$2:$M$13, "&gt;="&amp;($B22-M$2))/144)</f>
        <v>4.1666666666666664E-2</v>
      </c>
      <c r="N22" s="8">
        <f>(COUNTIF(Sheet5!$B$2:$M$13, "&gt;="&amp;($B22-N$2))/144)</f>
        <v>6.9444444444444448E-2</v>
      </c>
      <c r="O22" s="8">
        <f>(COUNTIF(Sheet5!$B$2:$M$13, "&gt;="&amp;($B22-O$2))/144)</f>
        <v>0.10416666666666667</v>
      </c>
      <c r="P22" s="8">
        <f>(COUNTIF(Sheet5!$B$2:$M$13, "&gt;="&amp;($B22-P$2))/144)</f>
        <v>0.14583333333333334</v>
      </c>
      <c r="Q22" s="8">
        <f>(COUNTIF(Sheet5!$B$2:$M$13, "&gt;="&amp;($B22-Q$2))/144)</f>
        <v>0.19444444444444445</v>
      </c>
      <c r="R22" s="8">
        <f>(COUNTIF(Sheet5!$B$2:$M$13, "&gt;="&amp;($B22-R$2))/144)</f>
        <v>0.25</v>
      </c>
      <c r="S22" s="8">
        <f>(COUNTIF(Sheet5!$B$2:$M$13, "&gt;="&amp;($B22-S$2))/144)</f>
        <v>0.3125</v>
      </c>
      <c r="T22" s="8">
        <f>(COUNTIF(Sheet5!$B$2:$M$13, "&gt;="&amp;($B22-T$2))/144)</f>
        <v>0.38194444444444442</v>
      </c>
      <c r="U22" s="8">
        <f>(COUNTIF(Sheet5!$B$2:$M$13, "&gt;="&amp;($B22-U$2))/144)</f>
        <v>0.45833333333333331</v>
      </c>
      <c r="V22" s="8">
        <f>(COUNTIF(Sheet5!$B$2:$M$13, "&gt;="&amp;($B22-V$2))/144)</f>
        <v>0.54166666666666663</v>
      </c>
      <c r="W22" s="8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zoomScale="65" zoomScaleNormal="65" workbookViewId="0">
      <selection activeCell="Q20" sqref="Q20"/>
    </sheetView>
  </sheetViews>
  <sheetFormatPr defaultRowHeight="12.75"/>
  <cols>
    <col min="1" max="1" width="4.5703125" style="7" customWidth="1"/>
    <col min="2" max="2" width="4.140625" style="7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1024" s="7" customFormat="1">
      <c r="AMF1"/>
      <c r="AMG1"/>
      <c r="AMH1"/>
      <c r="AMI1"/>
      <c r="AMJ1"/>
    </row>
    <row r="2" spans="2:1024" s="7" customFormat="1">
      <c r="C2" s="7">
        <v>-5</v>
      </c>
      <c r="D2" s="7">
        <v>-4</v>
      </c>
      <c r="E2" s="7">
        <v>-3</v>
      </c>
      <c r="F2" s="7">
        <v>-2</v>
      </c>
      <c r="G2" s="7">
        <v>-1</v>
      </c>
      <c r="H2" s="7">
        <v>0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>
        <v>7</v>
      </c>
      <c r="P2" s="7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AMF2"/>
      <c r="AMG2"/>
      <c r="AMH2"/>
      <c r="AMI2"/>
      <c r="AMJ2"/>
    </row>
    <row r="3" spans="2:1024" s="7" customFormat="1">
      <c r="B3" s="7">
        <v>6</v>
      </c>
      <c r="C3" s="8">
        <f>(COUNTIF(Sheet2!$B$2:$K$11, "&gt;="&amp;($B3-C$2))/100)</f>
        <v>0.55000000000000004</v>
      </c>
      <c r="D3" s="8">
        <f>(COUNTIF(Sheet2!$B$2:$K$11, "&gt;="&amp;($B3-D$2))/100)</f>
        <v>0.64</v>
      </c>
      <c r="E3" s="8">
        <f>(COUNTIF(Sheet2!$B$2:$K$11, "&gt;="&amp;($B3-E$2))/100)</f>
        <v>0.72</v>
      </c>
      <c r="F3" s="8">
        <f>(COUNTIF(Sheet2!$B$2:$K$11, "&gt;="&amp;($B3-F$2))/100)</f>
        <v>0.79</v>
      </c>
      <c r="G3" s="8">
        <f>(COUNTIF(Sheet2!$B$2:$K$11, "&gt;="&amp;($B3-G$2))/100)</f>
        <v>0.85</v>
      </c>
      <c r="H3" s="8">
        <f>(COUNTIF(Sheet2!$B$2:$K$11, "&gt;="&amp;($B3-H$2))/100)</f>
        <v>0.9</v>
      </c>
      <c r="I3" s="8">
        <f>(COUNTIF(Sheet2!$B$2:$K$11, "&gt;="&amp;($B3-I$2))/100)</f>
        <v>0.94</v>
      </c>
      <c r="J3" s="8">
        <f>(COUNTIF(Sheet2!$B$2:$K$11, "&gt;="&amp;($B3-J$2))/100)</f>
        <v>0.97</v>
      </c>
      <c r="K3" s="8">
        <f>(COUNTIF(Sheet2!$B$2:$K$11, "&gt;="&amp;($B3-K$2))/100)</f>
        <v>0.99</v>
      </c>
      <c r="L3" s="8">
        <f>(COUNTIF(Sheet2!$B$2:$K$11, "&gt;="&amp;($B3-L$2))/100)</f>
        <v>1</v>
      </c>
      <c r="M3" s="8">
        <f>(COUNTIF(Sheet2!$B$2:$K$11, "&gt;="&amp;($B3-M$2))/100)</f>
        <v>1</v>
      </c>
      <c r="N3" s="8">
        <f>(COUNTIF(Sheet2!$B$2:$K$11, "&gt;="&amp;($B3-N$2))/100)</f>
        <v>1</v>
      </c>
      <c r="O3" s="8">
        <f>(COUNTIF(Sheet2!$B$2:$K$11, "&gt;="&amp;($B3-O$2))/100)</f>
        <v>1</v>
      </c>
      <c r="P3" s="8">
        <f>(COUNTIF(Sheet2!$B$2:$K$11, "&gt;="&amp;($B3-P$2))/100)</f>
        <v>1</v>
      </c>
      <c r="Q3" s="8">
        <f>(COUNTIF(Sheet2!$B$2:$K$11, "&gt;="&amp;($B3-Q$2))/100)</f>
        <v>1</v>
      </c>
      <c r="R3" s="8">
        <f>(COUNTIF(Sheet2!$B$2:$K$11, "&gt;="&amp;($B3-R$2))/100)</f>
        <v>1</v>
      </c>
      <c r="S3" s="8">
        <f>(COUNTIF(Sheet2!$B$2:$K$11, "&gt;="&amp;($B3-S$2))/100)</f>
        <v>1</v>
      </c>
      <c r="T3" s="8">
        <f>(COUNTIF(Sheet2!$B$2:$K$11, "&gt;="&amp;($B3-T$2))/100)</f>
        <v>1</v>
      </c>
      <c r="U3" s="8">
        <f>(COUNTIF(Sheet2!$B$2:$K$11, "&gt;="&amp;($B3-U$2))/100)</f>
        <v>1</v>
      </c>
      <c r="V3" s="8">
        <f>(COUNTIF(Sheet2!$B$2:$K$11, "&gt;="&amp;($B3-V$2))/100)</f>
        <v>1</v>
      </c>
      <c r="W3" s="8">
        <f>(COUNTIF(Sheet2!$B$2:$K$11, "&gt;="&amp;($B3-W$2))/100)</f>
        <v>1</v>
      </c>
      <c r="AMF3"/>
      <c r="AMG3"/>
      <c r="AMH3"/>
      <c r="AMI3"/>
      <c r="AMJ3"/>
    </row>
    <row r="4" spans="2:1024" s="7" customFormat="1">
      <c r="B4" s="7">
        <v>7</v>
      </c>
      <c r="C4" s="8">
        <f>(COUNTIF(Sheet2!$B$2:$K$11, "&gt;="&amp;($B4-C$2))/100)</f>
        <v>0.45</v>
      </c>
      <c r="D4" s="8">
        <f>(COUNTIF(Sheet2!$B$2:$K$11, "&gt;="&amp;($B4-D$2))/100)</f>
        <v>0.55000000000000004</v>
      </c>
      <c r="E4" s="8">
        <f>(COUNTIF(Sheet2!$B$2:$K$11, "&gt;="&amp;($B4-E$2))/100)</f>
        <v>0.64</v>
      </c>
      <c r="F4" s="8">
        <f>(COUNTIF(Sheet2!$B$2:$K$11, "&gt;="&amp;($B4-F$2))/100)</f>
        <v>0.72</v>
      </c>
      <c r="G4" s="8">
        <f>(COUNTIF(Sheet2!$B$2:$K$11, "&gt;="&amp;($B4-G$2))/100)</f>
        <v>0.79</v>
      </c>
      <c r="H4" s="8">
        <f>(COUNTIF(Sheet2!$B$2:$K$11, "&gt;="&amp;($B4-H$2))/100)</f>
        <v>0.85</v>
      </c>
      <c r="I4" s="8">
        <f>(COUNTIF(Sheet2!$B$2:$K$11, "&gt;="&amp;($B4-I$2))/100)</f>
        <v>0.9</v>
      </c>
      <c r="J4" s="8">
        <f>(COUNTIF(Sheet2!$B$2:$K$11, "&gt;="&amp;($B4-J$2))/100)</f>
        <v>0.94</v>
      </c>
      <c r="K4" s="8">
        <f>(COUNTIF(Sheet2!$B$2:$K$11, "&gt;="&amp;($B4-K$2))/100)</f>
        <v>0.97</v>
      </c>
      <c r="L4" s="8">
        <f>(COUNTIF(Sheet2!$B$2:$K$11, "&gt;="&amp;($B4-L$2))/100)</f>
        <v>0.99</v>
      </c>
      <c r="M4" s="8">
        <f>(COUNTIF(Sheet2!$B$2:$K$11, "&gt;="&amp;($B4-M$2))/100)</f>
        <v>1</v>
      </c>
      <c r="N4" s="8">
        <f>(COUNTIF(Sheet2!$B$2:$K$11, "&gt;="&amp;($B4-N$2))/100)</f>
        <v>1</v>
      </c>
      <c r="O4" s="8">
        <f>(COUNTIF(Sheet2!$B$2:$K$11, "&gt;="&amp;($B4-O$2))/100)</f>
        <v>1</v>
      </c>
      <c r="P4" s="8">
        <f>(COUNTIF(Sheet2!$B$2:$K$11, "&gt;="&amp;($B4-P$2))/100)</f>
        <v>1</v>
      </c>
      <c r="Q4" s="8">
        <f>(COUNTIF(Sheet2!$B$2:$K$11, "&gt;="&amp;($B4-Q$2))/100)</f>
        <v>1</v>
      </c>
      <c r="R4" s="8">
        <f>(COUNTIF(Sheet2!$B$2:$K$11, "&gt;="&amp;($B4-R$2))/100)</f>
        <v>1</v>
      </c>
      <c r="S4" s="8">
        <f>(COUNTIF(Sheet2!$B$2:$K$11, "&gt;="&amp;($B4-S$2))/100)</f>
        <v>1</v>
      </c>
      <c r="T4" s="8">
        <f>(COUNTIF(Sheet2!$B$2:$K$11, "&gt;="&amp;($B4-T$2))/100)</f>
        <v>1</v>
      </c>
      <c r="U4" s="8">
        <f>(COUNTIF(Sheet2!$B$2:$K$11, "&gt;="&amp;($B4-U$2))/100)</f>
        <v>1</v>
      </c>
      <c r="V4" s="8">
        <f>(COUNTIF(Sheet2!$B$2:$K$11, "&gt;="&amp;($B4-V$2))/100)</f>
        <v>1</v>
      </c>
      <c r="W4" s="8">
        <f>(COUNTIF(Sheet2!$B$2:$K$11, "&gt;="&amp;($B4-W$2))/100)</f>
        <v>1</v>
      </c>
      <c r="AMF4"/>
      <c r="AMG4"/>
      <c r="AMH4"/>
      <c r="AMI4"/>
      <c r="AMJ4"/>
    </row>
    <row r="5" spans="2:1024" s="7" customFormat="1">
      <c r="B5" s="7">
        <v>8</v>
      </c>
      <c r="C5" s="8">
        <f>(COUNTIF(Sheet2!$B$2:$K$11, "&gt;="&amp;($B5-C$2))/100)</f>
        <v>0.36</v>
      </c>
      <c r="D5" s="8">
        <f>(COUNTIF(Sheet2!$B$2:$K$11, "&gt;="&amp;($B5-D$2))/100)</f>
        <v>0.45</v>
      </c>
      <c r="E5" s="8">
        <f>(COUNTIF(Sheet2!$B$2:$K$11, "&gt;="&amp;($B5-E$2))/100)</f>
        <v>0.55000000000000004</v>
      </c>
      <c r="F5" s="8">
        <f>(COUNTIF(Sheet2!$B$2:$K$11, "&gt;="&amp;($B5-F$2))/100)</f>
        <v>0.64</v>
      </c>
      <c r="G5" s="8">
        <f>(COUNTIF(Sheet2!$B$2:$K$11, "&gt;="&amp;($B5-G$2))/100)</f>
        <v>0.72</v>
      </c>
      <c r="H5" s="8">
        <f>(COUNTIF(Sheet2!$B$2:$K$11, "&gt;="&amp;($B5-H$2))/100)</f>
        <v>0.79</v>
      </c>
      <c r="I5" s="8">
        <f>(COUNTIF(Sheet2!$B$2:$K$11, "&gt;="&amp;($B5-I$2))/100)</f>
        <v>0.85</v>
      </c>
      <c r="J5" s="8">
        <f>(COUNTIF(Sheet2!$B$2:$K$11, "&gt;="&amp;($B5-J$2))/100)</f>
        <v>0.9</v>
      </c>
      <c r="K5" s="8">
        <f>(COUNTIF(Sheet2!$B$2:$K$11, "&gt;="&amp;($B5-K$2))/100)</f>
        <v>0.94</v>
      </c>
      <c r="L5" s="8">
        <f>(COUNTIF(Sheet2!$B$2:$K$11, "&gt;="&amp;($B5-L$2))/100)</f>
        <v>0.97</v>
      </c>
      <c r="M5" s="8">
        <f>(COUNTIF(Sheet2!$B$2:$K$11, "&gt;="&amp;($B5-M$2))/100)</f>
        <v>0.99</v>
      </c>
      <c r="N5" s="8">
        <f>(COUNTIF(Sheet2!$B$2:$K$11, "&gt;="&amp;($B5-N$2))/100)</f>
        <v>1</v>
      </c>
      <c r="O5" s="8">
        <f>(COUNTIF(Sheet2!$B$2:$K$11, "&gt;="&amp;($B5-O$2))/100)</f>
        <v>1</v>
      </c>
      <c r="P5" s="8">
        <f>(COUNTIF(Sheet2!$B$2:$K$11, "&gt;="&amp;($B5-P$2))/100)</f>
        <v>1</v>
      </c>
      <c r="Q5" s="8">
        <f>(COUNTIF(Sheet2!$B$2:$K$11, "&gt;="&amp;($B5-Q$2))/100)</f>
        <v>1</v>
      </c>
      <c r="R5" s="8">
        <f>(COUNTIF(Sheet2!$B$2:$K$11, "&gt;="&amp;($B5-R$2))/100)</f>
        <v>1</v>
      </c>
      <c r="S5" s="8">
        <f>(COUNTIF(Sheet2!$B$2:$K$11, "&gt;="&amp;($B5-S$2))/100)</f>
        <v>1</v>
      </c>
      <c r="T5" s="8">
        <f>(COUNTIF(Sheet2!$B$2:$K$11, "&gt;="&amp;($B5-T$2))/100)</f>
        <v>1</v>
      </c>
      <c r="U5" s="8">
        <f>(COUNTIF(Sheet2!$B$2:$K$11, "&gt;="&amp;($B5-U$2))/100)</f>
        <v>1</v>
      </c>
      <c r="V5" s="8">
        <f>(COUNTIF(Sheet2!$B$2:$K$11, "&gt;="&amp;($B5-V$2))/100)</f>
        <v>1</v>
      </c>
      <c r="W5" s="8">
        <f>(COUNTIF(Sheet2!$B$2:$K$11, "&gt;="&amp;($B5-W$2))/100)</f>
        <v>1</v>
      </c>
      <c r="AMF5"/>
      <c r="AMG5"/>
      <c r="AMH5"/>
      <c r="AMI5"/>
      <c r="AMJ5"/>
    </row>
    <row r="6" spans="2:1024" s="7" customFormat="1">
      <c r="B6" s="7">
        <v>9</v>
      </c>
      <c r="C6" s="8">
        <f>(COUNTIF(Sheet2!$B$2:$K$11, "&gt;="&amp;($B6-C$2))/100)</f>
        <v>0.28000000000000003</v>
      </c>
      <c r="D6" s="8">
        <f>(COUNTIF(Sheet2!$B$2:$K$11, "&gt;="&amp;($B6-D$2))/100)</f>
        <v>0.36</v>
      </c>
      <c r="E6" s="8">
        <f>(COUNTIF(Sheet2!$B$2:$K$11, "&gt;="&amp;($B6-E$2))/100)</f>
        <v>0.45</v>
      </c>
      <c r="F6" s="8">
        <f>(COUNTIF(Sheet2!$B$2:$K$11, "&gt;="&amp;($B6-F$2))/100)</f>
        <v>0.55000000000000004</v>
      </c>
      <c r="G6" s="8">
        <f>(COUNTIF(Sheet2!$B$2:$K$11, "&gt;="&amp;($B6-G$2))/100)</f>
        <v>0.64</v>
      </c>
      <c r="H6" s="8">
        <f>(COUNTIF(Sheet2!$B$2:$K$11, "&gt;="&amp;($B6-H$2))/100)</f>
        <v>0.72</v>
      </c>
      <c r="I6" s="8">
        <f>(COUNTIF(Sheet2!$B$2:$K$11, "&gt;="&amp;($B6-I$2))/100)</f>
        <v>0.79</v>
      </c>
      <c r="J6" s="8">
        <f>(COUNTIF(Sheet2!$B$2:$K$11, "&gt;="&amp;($B6-J$2))/100)</f>
        <v>0.85</v>
      </c>
      <c r="K6" s="8">
        <f>(COUNTIF(Sheet2!$B$2:$K$11, "&gt;="&amp;($B6-K$2))/100)</f>
        <v>0.9</v>
      </c>
      <c r="L6" s="8">
        <f>(COUNTIF(Sheet2!$B$2:$K$11, "&gt;="&amp;($B6-L$2))/100)</f>
        <v>0.94</v>
      </c>
      <c r="M6" s="8">
        <f>(COUNTIF(Sheet2!$B$2:$K$11, "&gt;="&amp;($B6-M$2))/100)</f>
        <v>0.97</v>
      </c>
      <c r="N6" s="8">
        <f>(COUNTIF(Sheet2!$B$2:$K$11, "&gt;="&amp;($B6-N$2))/100)</f>
        <v>0.99</v>
      </c>
      <c r="O6" s="8">
        <f>(COUNTIF(Sheet2!$B$2:$K$11, "&gt;="&amp;($B6-O$2))/100)</f>
        <v>1</v>
      </c>
      <c r="P6" s="8">
        <f>(COUNTIF(Sheet2!$B$2:$K$11, "&gt;="&amp;($B6-P$2))/100)</f>
        <v>1</v>
      </c>
      <c r="Q6" s="8">
        <f>(COUNTIF(Sheet2!$B$2:$K$11, "&gt;="&amp;($B6-Q$2))/100)</f>
        <v>1</v>
      </c>
      <c r="R6" s="8">
        <f>(COUNTIF(Sheet2!$B$2:$K$11, "&gt;="&amp;($B6-R$2))/100)</f>
        <v>1</v>
      </c>
      <c r="S6" s="8">
        <f>(COUNTIF(Sheet2!$B$2:$K$11, "&gt;="&amp;($B6-S$2))/100)</f>
        <v>1</v>
      </c>
      <c r="T6" s="8">
        <f>(COUNTIF(Sheet2!$B$2:$K$11, "&gt;="&amp;($B6-T$2))/100)</f>
        <v>1</v>
      </c>
      <c r="U6" s="8">
        <f>(COUNTIF(Sheet2!$B$2:$K$11, "&gt;="&amp;($B6-U$2))/100)</f>
        <v>1</v>
      </c>
      <c r="V6" s="8">
        <f>(COUNTIF(Sheet2!$B$2:$K$11, "&gt;="&amp;($B6-V$2))/100)</f>
        <v>1</v>
      </c>
      <c r="W6" s="8">
        <f>(COUNTIF(Sheet2!$B$2:$K$11, "&gt;="&amp;($B6-W$2))/100)</f>
        <v>1</v>
      </c>
      <c r="AMF6"/>
      <c r="AMG6"/>
      <c r="AMH6"/>
      <c r="AMI6"/>
      <c r="AMJ6"/>
    </row>
    <row r="7" spans="2:1024" s="7" customFormat="1">
      <c r="B7" s="7">
        <v>10</v>
      </c>
      <c r="C7" s="8">
        <f>(COUNTIF(Sheet2!$B$2:$K$11, "&gt;="&amp;($B7-C$2))/100)</f>
        <v>0.21</v>
      </c>
      <c r="D7" s="8">
        <f>(COUNTIF(Sheet2!$B$2:$K$11, "&gt;="&amp;($B7-D$2))/100)</f>
        <v>0.28000000000000003</v>
      </c>
      <c r="E7" s="8">
        <f>(COUNTIF(Sheet2!$B$2:$K$11, "&gt;="&amp;($B7-E$2))/100)</f>
        <v>0.36</v>
      </c>
      <c r="F7" s="8">
        <f>(COUNTIF(Sheet2!$B$2:$K$11, "&gt;="&amp;($B7-F$2))/100)</f>
        <v>0.45</v>
      </c>
      <c r="G7" s="8">
        <f>(COUNTIF(Sheet2!$B$2:$K$11, "&gt;="&amp;($B7-G$2))/100)</f>
        <v>0.55000000000000004</v>
      </c>
      <c r="H7" s="8">
        <f>(COUNTIF(Sheet2!$B$2:$K$11, "&gt;="&amp;($B7-H$2))/100)</f>
        <v>0.64</v>
      </c>
      <c r="I7" s="8">
        <f>(COUNTIF(Sheet2!$B$2:$K$11, "&gt;="&amp;($B7-I$2))/100)</f>
        <v>0.72</v>
      </c>
      <c r="J7" s="8">
        <f>(COUNTIF(Sheet2!$B$2:$K$11, "&gt;="&amp;($B7-J$2))/100)</f>
        <v>0.79</v>
      </c>
      <c r="K7" s="8">
        <f>(COUNTIF(Sheet2!$B$2:$K$11, "&gt;="&amp;($B7-K$2))/100)</f>
        <v>0.85</v>
      </c>
      <c r="L7" s="8">
        <f>(COUNTIF(Sheet2!$B$2:$K$11, "&gt;="&amp;($B7-L$2))/100)</f>
        <v>0.9</v>
      </c>
      <c r="M7" s="8">
        <f>(COUNTIF(Sheet2!$B$2:$K$11, "&gt;="&amp;($B7-M$2))/100)</f>
        <v>0.94</v>
      </c>
      <c r="N7" s="8">
        <f>(COUNTIF(Sheet2!$B$2:$K$11, "&gt;="&amp;($B7-N$2))/100)</f>
        <v>0.97</v>
      </c>
      <c r="O7" s="8">
        <f>(COUNTIF(Sheet2!$B$2:$K$11, "&gt;="&amp;($B7-O$2))/100)</f>
        <v>0.99</v>
      </c>
      <c r="P7" s="8">
        <f>(COUNTIF(Sheet2!$B$2:$K$11, "&gt;="&amp;($B7-P$2))/100)</f>
        <v>1</v>
      </c>
      <c r="Q7" s="8">
        <f>(COUNTIF(Sheet2!$B$2:$K$11, "&gt;="&amp;($B7-Q$2))/100)</f>
        <v>1</v>
      </c>
      <c r="R7" s="8">
        <f>(COUNTIF(Sheet2!$B$2:$K$11, "&gt;="&amp;($B7-R$2))/100)</f>
        <v>1</v>
      </c>
      <c r="S7" s="8">
        <f>(COUNTIF(Sheet2!$B$2:$K$11, "&gt;="&amp;($B7-S$2))/100)</f>
        <v>1</v>
      </c>
      <c r="T7" s="8">
        <f>(COUNTIF(Sheet2!$B$2:$K$11, "&gt;="&amp;($B7-T$2))/100)</f>
        <v>1</v>
      </c>
      <c r="U7" s="8">
        <f>(COUNTIF(Sheet2!$B$2:$K$11, "&gt;="&amp;($B7-U$2))/100)</f>
        <v>1</v>
      </c>
      <c r="V7" s="8">
        <f>(COUNTIF(Sheet2!$B$2:$K$11, "&gt;="&amp;($B7-V$2))/100)</f>
        <v>1</v>
      </c>
      <c r="W7" s="8">
        <f>(COUNTIF(Sheet2!$B$2:$K$11, "&gt;="&amp;($B7-W$2))/100)</f>
        <v>1</v>
      </c>
      <c r="AMF7"/>
      <c r="AMG7"/>
      <c r="AMH7"/>
      <c r="AMI7"/>
      <c r="AMJ7"/>
    </row>
    <row r="8" spans="2:1024">
      <c r="B8" s="7">
        <v>11</v>
      </c>
      <c r="C8" s="8">
        <f>(COUNTIF(Sheet2!$B$2:$K$11, "&gt;="&amp;($B8-C$2))/100)</f>
        <v>0.15</v>
      </c>
      <c r="D8" s="8">
        <f>(COUNTIF(Sheet2!$B$2:$K$11, "&gt;="&amp;($B8-D$2))/100)</f>
        <v>0.21</v>
      </c>
      <c r="E8" s="8">
        <f>(COUNTIF(Sheet2!$B$2:$K$11, "&gt;="&amp;($B8-E$2))/100)</f>
        <v>0.28000000000000003</v>
      </c>
      <c r="F8" s="8">
        <f>(COUNTIF(Sheet2!$B$2:$K$11, "&gt;="&amp;($B8-F$2))/100)</f>
        <v>0.36</v>
      </c>
      <c r="G8" s="8">
        <f>(COUNTIF(Sheet2!$B$2:$K$11, "&gt;="&amp;($B8-G$2))/100)</f>
        <v>0.45</v>
      </c>
      <c r="H8" s="9">
        <f>(COUNTIF(Sheet2!$B$2:$K$11, "&gt;="&amp;($B8-H$2))/100)</f>
        <v>0.55000000000000004</v>
      </c>
      <c r="I8" s="8">
        <f>(COUNTIF(Sheet2!$B$2:$K$11, "&gt;="&amp;($B8-I$2))/100)</f>
        <v>0.64</v>
      </c>
      <c r="J8" s="8">
        <f>(COUNTIF(Sheet2!$B$2:$K$11, "&gt;="&amp;($B8-J$2))/100)</f>
        <v>0.72</v>
      </c>
      <c r="K8" s="8">
        <f>(COUNTIF(Sheet2!$B$2:$K$11, "&gt;="&amp;($B8-K$2))/100)</f>
        <v>0.79</v>
      </c>
      <c r="L8" s="8">
        <f>(COUNTIF(Sheet2!$B$2:$K$11, "&gt;="&amp;($B8-L$2))/100)</f>
        <v>0.85</v>
      </c>
      <c r="M8" s="8">
        <f>(COUNTIF(Sheet2!$B$2:$K$11, "&gt;="&amp;($B8-M$2))/100)</f>
        <v>0.9</v>
      </c>
      <c r="N8" s="8">
        <f>(COUNTIF(Sheet2!$B$2:$K$11, "&gt;="&amp;($B8-N$2))/100)</f>
        <v>0.94</v>
      </c>
      <c r="O8" s="8">
        <f>(COUNTIF(Sheet2!$B$2:$K$11, "&gt;="&amp;($B8-O$2))/100)</f>
        <v>0.97</v>
      </c>
      <c r="P8" s="8">
        <f>(COUNTIF(Sheet2!$B$2:$K$11, "&gt;="&amp;($B8-P$2))/100)</f>
        <v>0.99</v>
      </c>
      <c r="Q8" s="8">
        <f>(COUNTIF(Sheet2!$B$2:$K$11, "&gt;="&amp;($B8-Q$2))/100)</f>
        <v>1</v>
      </c>
      <c r="R8" s="8">
        <f>(COUNTIF(Sheet2!$B$2:$K$11, "&gt;="&amp;($B8-R$2))/100)</f>
        <v>1</v>
      </c>
      <c r="S8" s="8">
        <f>(COUNTIF(Sheet2!$B$2:$K$11, "&gt;="&amp;($B8-S$2))/100)</f>
        <v>1</v>
      </c>
      <c r="T8" s="8">
        <f>(COUNTIF(Sheet2!$B$2:$K$11, "&gt;="&amp;($B8-T$2))/100)</f>
        <v>1</v>
      </c>
      <c r="U8" s="8">
        <f>(COUNTIF(Sheet2!$B$2:$K$11, "&gt;="&amp;($B8-U$2))/100)</f>
        <v>1</v>
      </c>
      <c r="V8" s="8">
        <f>(COUNTIF(Sheet2!$B$2:$K$11, "&gt;="&amp;($B8-V$2))/100)</f>
        <v>1</v>
      </c>
      <c r="W8" s="8">
        <f>(COUNTIF(Sheet2!$B$2:$K$11, "&gt;="&amp;($B8-W$2))/100)</f>
        <v>1</v>
      </c>
    </row>
    <row r="9" spans="2:1024">
      <c r="B9" s="7">
        <v>12</v>
      </c>
      <c r="C9" s="8">
        <f>(COUNTIF(Sheet2!$B$2:$K$11, "&gt;="&amp;($B9-C$2))/100)</f>
        <v>0.1</v>
      </c>
      <c r="D9" s="8">
        <f>(COUNTIF(Sheet2!$B$2:$K$11, "&gt;="&amp;($B9-D$2))/100)</f>
        <v>0.15</v>
      </c>
      <c r="E9" s="8">
        <f>(COUNTIF(Sheet2!$B$2:$K$11, "&gt;="&amp;($B9-E$2))/100)</f>
        <v>0.21</v>
      </c>
      <c r="F9" s="8">
        <f>(COUNTIF(Sheet2!$B$2:$K$11, "&gt;="&amp;($B9-F$2))/100)</f>
        <v>0.28000000000000003</v>
      </c>
      <c r="G9" s="8">
        <f>(COUNTIF(Sheet2!$B$2:$K$11, "&gt;="&amp;($B9-G$2))/100)</f>
        <v>0.36</v>
      </c>
      <c r="H9" s="8">
        <f>(COUNTIF(Sheet2!$B$2:$K$11, "&gt;="&amp;($B9-H$2))/100)</f>
        <v>0.45</v>
      </c>
      <c r="I9" s="8">
        <f>(COUNTIF(Sheet2!$B$2:$K$11, "&gt;="&amp;($B9-I$2))/100)</f>
        <v>0.55000000000000004</v>
      </c>
      <c r="J9" s="8">
        <f>(COUNTIF(Sheet2!$B$2:$K$11, "&gt;="&amp;($B9-J$2))/100)</f>
        <v>0.64</v>
      </c>
      <c r="K9" s="8">
        <f>(COUNTIF(Sheet2!$B$2:$K$11, "&gt;="&amp;($B9-K$2))/100)</f>
        <v>0.72</v>
      </c>
      <c r="L9" s="8">
        <f>(COUNTIF(Sheet2!$B$2:$K$11, "&gt;="&amp;($B9-L$2))/100)</f>
        <v>0.79</v>
      </c>
      <c r="M9" s="8">
        <f>(COUNTIF(Sheet2!$B$2:$K$11, "&gt;="&amp;($B9-M$2))/100)</f>
        <v>0.85</v>
      </c>
      <c r="N9" s="8">
        <f>(COUNTIF(Sheet2!$B$2:$K$11, "&gt;="&amp;($B9-N$2))/100)</f>
        <v>0.9</v>
      </c>
      <c r="O9" s="8">
        <f>(COUNTIF(Sheet2!$B$2:$K$11, "&gt;="&amp;($B9-O$2))/100)</f>
        <v>0.94</v>
      </c>
      <c r="P9" s="8">
        <f>(COUNTIF(Sheet2!$B$2:$K$11, "&gt;="&amp;($B9-P$2))/100)</f>
        <v>0.97</v>
      </c>
      <c r="Q9" s="8">
        <f>(COUNTIF(Sheet2!$B$2:$K$11, "&gt;="&amp;($B9-Q$2))/100)</f>
        <v>0.99</v>
      </c>
      <c r="R9" s="8">
        <f>(COUNTIF(Sheet2!$B$2:$K$11, "&gt;="&amp;($B9-R$2))/100)</f>
        <v>1</v>
      </c>
      <c r="S9" s="8">
        <f>(COUNTIF(Sheet2!$B$2:$K$11, "&gt;="&amp;($B9-S$2))/100)</f>
        <v>1</v>
      </c>
      <c r="T9" s="8">
        <f>(COUNTIF(Sheet2!$B$2:$K$11, "&gt;="&amp;($B9-T$2))/100)</f>
        <v>1</v>
      </c>
      <c r="U9" s="8">
        <f>(COUNTIF(Sheet2!$B$2:$K$11, "&gt;="&amp;($B9-U$2))/100)</f>
        <v>1</v>
      </c>
      <c r="V9" s="8">
        <f>(COUNTIF(Sheet2!$B$2:$K$11, "&gt;="&amp;($B9-V$2))/100)</f>
        <v>1</v>
      </c>
      <c r="W9" s="8">
        <f>(COUNTIF(Sheet2!$B$2:$K$11, "&gt;="&amp;($B9-W$2))/100)</f>
        <v>1</v>
      </c>
    </row>
    <row r="10" spans="2:1024">
      <c r="B10" s="7">
        <v>13</v>
      </c>
      <c r="C10" s="8">
        <f>(COUNTIF(Sheet2!$B$2:$K$11, "&gt;="&amp;($B10-C$2))/100)</f>
        <v>0.06</v>
      </c>
      <c r="D10" s="8">
        <f>(COUNTIF(Sheet2!$B$2:$K$11, "&gt;="&amp;($B10-D$2))/100)</f>
        <v>0.1</v>
      </c>
      <c r="E10" s="8">
        <f>(COUNTIF(Sheet2!$B$2:$K$11, "&gt;="&amp;($B10-E$2))/100)</f>
        <v>0.15</v>
      </c>
      <c r="F10" s="8">
        <f>(COUNTIF(Sheet2!$B$2:$K$11, "&gt;="&amp;($B10-F$2))/100)</f>
        <v>0.21</v>
      </c>
      <c r="G10" s="8">
        <f>(COUNTIF(Sheet2!$B$2:$K$11, "&gt;="&amp;($B10-G$2))/100)</f>
        <v>0.28000000000000003</v>
      </c>
      <c r="H10" s="8">
        <f>(COUNTIF(Sheet2!$B$2:$K$11, "&gt;="&amp;($B10-H$2))/100)</f>
        <v>0.36</v>
      </c>
      <c r="I10" s="8">
        <f>(COUNTIF(Sheet2!$B$2:$K$11, "&gt;="&amp;($B10-I$2))/100)</f>
        <v>0.45</v>
      </c>
      <c r="J10" s="8">
        <f>(COUNTIF(Sheet2!$B$2:$K$11, "&gt;="&amp;($B10-J$2))/100)</f>
        <v>0.55000000000000004</v>
      </c>
      <c r="K10" s="8">
        <f>(COUNTIF(Sheet2!$B$2:$K$11, "&gt;="&amp;($B10-K$2))/100)</f>
        <v>0.64</v>
      </c>
      <c r="L10" s="8">
        <f>(COUNTIF(Sheet2!$B$2:$K$11, "&gt;="&amp;($B10-L$2))/100)</f>
        <v>0.72</v>
      </c>
      <c r="M10" s="8">
        <f>(COUNTIF(Sheet2!$B$2:$K$11, "&gt;="&amp;($B10-M$2))/100)</f>
        <v>0.79</v>
      </c>
      <c r="N10" s="8">
        <f>(COUNTIF(Sheet2!$B$2:$K$11, "&gt;="&amp;($B10-N$2))/100)</f>
        <v>0.85</v>
      </c>
      <c r="O10" s="8">
        <f>(COUNTIF(Sheet2!$B$2:$K$11, "&gt;="&amp;($B10-O$2))/100)</f>
        <v>0.9</v>
      </c>
      <c r="P10" s="8">
        <f>(COUNTIF(Sheet2!$B$2:$K$11, "&gt;="&amp;($B10-P$2))/100)</f>
        <v>0.94</v>
      </c>
      <c r="Q10" s="8">
        <f>(COUNTIF(Sheet2!$B$2:$K$11, "&gt;="&amp;($B10-Q$2))/100)</f>
        <v>0.97</v>
      </c>
      <c r="R10" s="8">
        <f>(COUNTIF(Sheet2!$B$2:$K$11, "&gt;="&amp;($B10-R$2))/100)</f>
        <v>0.99</v>
      </c>
      <c r="S10" s="8">
        <f>(COUNTIF(Sheet2!$B$2:$K$11, "&gt;="&amp;($B10-S$2))/100)</f>
        <v>1</v>
      </c>
      <c r="T10" s="8">
        <f>(COUNTIF(Sheet2!$B$2:$K$11, "&gt;="&amp;($B10-T$2))/100)</f>
        <v>1</v>
      </c>
      <c r="U10" s="8">
        <f>(COUNTIF(Sheet2!$B$2:$K$11, "&gt;="&amp;($B10-U$2))/100)</f>
        <v>1</v>
      </c>
      <c r="V10" s="8">
        <f>(COUNTIF(Sheet2!$B$2:$K$11, "&gt;="&amp;($B10-V$2))/100)</f>
        <v>1</v>
      </c>
      <c r="W10" s="8">
        <f>(COUNTIF(Sheet2!$B$2:$K$11, "&gt;="&amp;($B10-W$2))/100)</f>
        <v>1</v>
      </c>
    </row>
    <row r="11" spans="2:1024">
      <c r="B11" s="7">
        <v>14</v>
      </c>
      <c r="C11" s="8">
        <f>(COUNTIF(Sheet2!$B$2:$K$11, "&gt;="&amp;($B11-C$2))/100)</f>
        <v>0.03</v>
      </c>
      <c r="D11" s="8">
        <f>(COUNTIF(Sheet2!$B$2:$K$11, "&gt;="&amp;($B11-D$2))/100)</f>
        <v>0.06</v>
      </c>
      <c r="E11" s="8">
        <f>(COUNTIF(Sheet2!$B$2:$K$11, "&gt;="&amp;($B11-E$2))/100)</f>
        <v>0.1</v>
      </c>
      <c r="F11" s="8">
        <f>(COUNTIF(Sheet2!$B$2:$K$11, "&gt;="&amp;($B11-F$2))/100)</f>
        <v>0.15</v>
      </c>
      <c r="G11" s="8">
        <f>(COUNTIF(Sheet2!$B$2:$K$11, "&gt;="&amp;($B11-G$2))/100)</f>
        <v>0.21</v>
      </c>
      <c r="H11" s="8">
        <f>(COUNTIF(Sheet2!$B$2:$K$11, "&gt;="&amp;($B11-H$2))/100)</f>
        <v>0.28000000000000003</v>
      </c>
      <c r="I11" s="8">
        <f>(COUNTIF(Sheet2!$B$2:$K$11, "&gt;="&amp;($B11-I$2))/100)</f>
        <v>0.36</v>
      </c>
      <c r="J11" s="8">
        <f>(COUNTIF(Sheet2!$B$2:$K$11, "&gt;="&amp;($B11-J$2))/100)</f>
        <v>0.45</v>
      </c>
      <c r="K11" s="8">
        <f>(COUNTIF(Sheet2!$B$2:$K$11, "&gt;="&amp;($B11-K$2))/100)</f>
        <v>0.55000000000000004</v>
      </c>
      <c r="L11" s="8">
        <f>(COUNTIF(Sheet2!$B$2:$K$11, "&gt;="&amp;($B11-L$2))/100)</f>
        <v>0.64</v>
      </c>
      <c r="M11" s="8">
        <f>(COUNTIF(Sheet2!$B$2:$K$11, "&gt;="&amp;($B11-M$2))/100)</f>
        <v>0.72</v>
      </c>
      <c r="N11" s="8">
        <f>(COUNTIF(Sheet2!$B$2:$K$11, "&gt;="&amp;($B11-N$2))/100)</f>
        <v>0.79</v>
      </c>
      <c r="O11" s="8">
        <f>(COUNTIF(Sheet2!$B$2:$K$11, "&gt;="&amp;($B11-O$2))/100)</f>
        <v>0.85</v>
      </c>
      <c r="P11" s="8">
        <f>(COUNTIF(Sheet2!$B$2:$K$11, "&gt;="&amp;($B11-P$2))/100)</f>
        <v>0.9</v>
      </c>
      <c r="Q11" s="8">
        <f>(COUNTIF(Sheet2!$B$2:$K$11, "&gt;="&amp;($B11-Q$2))/100)</f>
        <v>0.94</v>
      </c>
      <c r="R11" s="8">
        <f>(COUNTIF(Sheet2!$B$2:$K$11, "&gt;="&amp;($B11-R$2))/100)</f>
        <v>0.97</v>
      </c>
      <c r="S11" s="8">
        <f>(COUNTIF(Sheet2!$B$2:$K$11, "&gt;="&amp;($B11-S$2))/100)</f>
        <v>0.99</v>
      </c>
      <c r="T11" s="8">
        <f>(COUNTIF(Sheet2!$B$2:$K$11, "&gt;="&amp;($B11-T$2))/100)</f>
        <v>1</v>
      </c>
      <c r="U11" s="8">
        <f>(COUNTIF(Sheet2!$B$2:$K$11, "&gt;="&amp;($B11-U$2))/100)</f>
        <v>1</v>
      </c>
      <c r="V11" s="8">
        <f>(COUNTIF(Sheet2!$B$2:$K$11, "&gt;="&amp;($B11-V$2))/100)</f>
        <v>1</v>
      </c>
      <c r="W11" s="8">
        <f>(COUNTIF(Sheet2!$B$2:$K$11, "&gt;="&amp;($B11-W$2))/100)</f>
        <v>1</v>
      </c>
    </row>
    <row r="12" spans="2:1024">
      <c r="B12" s="7">
        <v>15</v>
      </c>
      <c r="C12" s="8">
        <f>(COUNTIF(Sheet2!$B$2:$K$11, "&gt;="&amp;($B12-C$2))/100)</f>
        <v>0.01</v>
      </c>
      <c r="D12" s="8">
        <f>(COUNTIF(Sheet2!$B$2:$K$11, "&gt;="&amp;($B12-D$2))/100)</f>
        <v>0.03</v>
      </c>
      <c r="E12" s="8">
        <f>(COUNTIF(Sheet2!$B$2:$K$11, "&gt;="&amp;($B12-E$2))/100)</f>
        <v>0.06</v>
      </c>
      <c r="F12" s="8">
        <f>(COUNTIF(Sheet2!$B$2:$K$11, "&gt;="&amp;($B12-F$2))/100)</f>
        <v>0.1</v>
      </c>
      <c r="G12" s="8">
        <f>(COUNTIF(Sheet2!$B$2:$K$11, "&gt;="&amp;($B12-G$2))/100)</f>
        <v>0.15</v>
      </c>
      <c r="H12" s="8">
        <f>(COUNTIF(Sheet2!$B$2:$K$11, "&gt;="&amp;($B12-H$2))/100)</f>
        <v>0.21</v>
      </c>
      <c r="I12" s="8">
        <f>(COUNTIF(Sheet2!$B$2:$K$11, "&gt;="&amp;($B12-I$2))/100)</f>
        <v>0.28000000000000003</v>
      </c>
      <c r="J12" s="8">
        <f>(COUNTIF(Sheet2!$B$2:$K$11, "&gt;="&amp;($B12-J$2))/100)</f>
        <v>0.36</v>
      </c>
      <c r="K12" s="8">
        <f>(COUNTIF(Sheet2!$B$2:$K$11, "&gt;="&amp;($B12-K$2))/100)</f>
        <v>0.45</v>
      </c>
      <c r="L12" s="8">
        <f>(COUNTIF(Sheet2!$B$2:$K$11, "&gt;="&amp;($B12-L$2))/100)</f>
        <v>0.55000000000000004</v>
      </c>
      <c r="M12" s="8">
        <f>(COUNTIF(Sheet2!$B$2:$K$11, "&gt;="&amp;($B12-M$2))/100)</f>
        <v>0.64</v>
      </c>
      <c r="N12" s="8">
        <f>(COUNTIF(Sheet2!$B$2:$K$11, "&gt;="&amp;($B12-N$2))/100)</f>
        <v>0.72</v>
      </c>
      <c r="O12" s="8">
        <f>(COUNTIF(Sheet2!$B$2:$K$11, "&gt;="&amp;($B12-O$2))/100)</f>
        <v>0.79</v>
      </c>
      <c r="P12" s="8">
        <f>(COUNTIF(Sheet2!$B$2:$K$11, "&gt;="&amp;($B12-P$2))/100)</f>
        <v>0.85</v>
      </c>
      <c r="Q12" s="8">
        <f>(COUNTIF(Sheet2!$B$2:$K$11, "&gt;="&amp;($B12-Q$2))/100)</f>
        <v>0.9</v>
      </c>
      <c r="R12" s="8">
        <f>(COUNTIF(Sheet2!$B$2:$K$11, "&gt;="&amp;($B12-R$2))/100)</f>
        <v>0.94</v>
      </c>
      <c r="S12" s="8">
        <f>(COUNTIF(Sheet2!$B$2:$K$11, "&gt;="&amp;($B12-S$2))/100)</f>
        <v>0.97</v>
      </c>
      <c r="T12" s="8">
        <f>(COUNTIF(Sheet2!$B$2:$K$11, "&gt;="&amp;($B12-T$2))/100)</f>
        <v>0.99</v>
      </c>
      <c r="U12" s="8">
        <f>(COUNTIF(Sheet2!$B$2:$K$11, "&gt;="&amp;($B12-U$2))/100)</f>
        <v>1</v>
      </c>
      <c r="V12" s="8">
        <f>(COUNTIF(Sheet2!$B$2:$K$11, "&gt;="&amp;($B12-V$2))/100)</f>
        <v>1</v>
      </c>
      <c r="W12" s="8">
        <f>(COUNTIF(Sheet2!$B$2:$K$11, "&gt;="&amp;($B12-W$2))/100)</f>
        <v>1</v>
      </c>
    </row>
    <row r="13" spans="2:1024">
      <c r="B13" s="7">
        <v>16</v>
      </c>
      <c r="C13" s="8">
        <f>(COUNTIF(Sheet2!$B$2:$K$11, "&gt;="&amp;($B13-C$2))/100)</f>
        <v>0</v>
      </c>
      <c r="D13" s="8">
        <f>(COUNTIF(Sheet2!$B$2:$K$11, "&gt;="&amp;($B13-D$2))/100)</f>
        <v>0.01</v>
      </c>
      <c r="E13" s="8">
        <f>(COUNTIF(Sheet2!$B$2:$K$11, "&gt;="&amp;($B13-E$2))/100)</f>
        <v>0.03</v>
      </c>
      <c r="F13" s="8">
        <f>(COUNTIF(Sheet2!$B$2:$K$11, "&gt;="&amp;($B13-F$2))/100)</f>
        <v>0.06</v>
      </c>
      <c r="G13" s="8">
        <f>(COUNTIF(Sheet2!$B$2:$K$11, "&gt;="&amp;($B13-G$2))/100)</f>
        <v>0.1</v>
      </c>
      <c r="H13" s="8">
        <f>(COUNTIF(Sheet2!$B$2:$K$11, "&gt;="&amp;($B13-H$2))/100)</f>
        <v>0.15</v>
      </c>
      <c r="I13" s="8">
        <f>(COUNTIF(Sheet2!$B$2:$K$11, "&gt;="&amp;($B13-I$2))/100)</f>
        <v>0.21</v>
      </c>
      <c r="J13" s="8">
        <f>(COUNTIF(Sheet2!$B$2:$K$11, "&gt;="&amp;($B13-J$2))/100)</f>
        <v>0.28000000000000003</v>
      </c>
      <c r="K13" s="8">
        <f>(COUNTIF(Sheet2!$B$2:$K$11, "&gt;="&amp;($B13-K$2))/100)</f>
        <v>0.36</v>
      </c>
      <c r="L13" s="8">
        <f>(COUNTIF(Sheet2!$B$2:$K$11, "&gt;="&amp;($B13-L$2))/100)</f>
        <v>0.45</v>
      </c>
      <c r="M13" s="8">
        <f>(COUNTIF(Sheet2!$B$2:$K$11, "&gt;="&amp;($B13-M$2))/100)</f>
        <v>0.55000000000000004</v>
      </c>
      <c r="N13" s="8">
        <f>(COUNTIF(Sheet2!$B$2:$K$11, "&gt;="&amp;($B13-N$2))/100)</f>
        <v>0.64</v>
      </c>
      <c r="O13" s="8">
        <f>(COUNTIF(Sheet2!$B$2:$K$11, "&gt;="&amp;($B13-O$2))/100)</f>
        <v>0.72</v>
      </c>
      <c r="P13" s="8">
        <f>(COUNTIF(Sheet2!$B$2:$K$11, "&gt;="&amp;($B13-P$2))/100)</f>
        <v>0.79</v>
      </c>
      <c r="Q13" s="8">
        <f>(COUNTIF(Sheet2!$B$2:$K$11, "&gt;="&amp;($B13-Q$2))/100)</f>
        <v>0.85</v>
      </c>
      <c r="R13" s="8">
        <f>(COUNTIF(Sheet2!$B$2:$K$11, "&gt;="&amp;($B13-R$2))/100)</f>
        <v>0.9</v>
      </c>
      <c r="S13" s="8">
        <f>(COUNTIF(Sheet2!$B$2:$K$11, "&gt;="&amp;($B13-S$2))/100)</f>
        <v>0.94</v>
      </c>
      <c r="T13" s="8">
        <f>(COUNTIF(Sheet2!$B$2:$K$11, "&gt;="&amp;($B13-T$2))/100)</f>
        <v>0.97</v>
      </c>
      <c r="U13" s="8">
        <f>(COUNTIF(Sheet2!$B$2:$K$11, "&gt;="&amp;($B13-U$2))/100)</f>
        <v>0.99</v>
      </c>
      <c r="V13" s="8">
        <f>(COUNTIF(Sheet2!$B$2:$K$11, "&gt;="&amp;($B13-V$2))/100)</f>
        <v>1</v>
      </c>
      <c r="W13" s="8">
        <f>(COUNTIF(Sheet2!$B$2:$K$11, "&gt;="&amp;($B13-W$2))/100)</f>
        <v>1</v>
      </c>
    </row>
    <row r="14" spans="2:1024">
      <c r="B14" s="7">
        <v>17</v>
      </c>
      <c r="C14" s="8">
        <f>(COUNTIF(Sheet2!$B$2:$K$11, "&gt;="&amp;($B14-C$2))/100)</f>
        <v>0</v>
      </c>
      <c r="D14" s="8">
        <f>(COUNTIF(Sheet2!$B$2:$K$11, "&gt;="&amp;($B14-D$2))/100)</f>
        <v>0</v>
      </c>
      <c r="E14" s="8">
        <f>(COUNTIF(Sheet2!$B$2:$K$11, "&gt;="&amp;($B14-E$2))/100)</f>
        <v>0.01</v>
      </c>
      <c r="F14" s="8">
        <f>(COUNTIF(Sheet2!$B$2:$K$11, "&gt;="&amp;($B14-F$2))/100)</f>
        <v>0.03</v>
      </c>
      <c r="G14" s="8">
        <f>(COUNTIF(Sheet2!$B$2:$K$11, "&gt;="&amp;($B14-G$2))/100)</f>
        <v>0.06</v>
      </c>
      <c r="H14" s="8">
        <f>(COUNTIF(Sheet2!$B$2:$K$11, "&gt;="&amp;($B14-H$2))/100)</f>
        <v>0.1</v>
      </c>
      <c r="I14" s="8">
        <f>(COUNTIF(Sheet2!$B$2:$K$11, "&gt;="&amp;($B14-I$2))/100)</f>
        <v>0.15</v>
      </c>
      <c r="J14" s="8">
        <f>(COUNTIF(Sheet2!$B$2:$K$11, "&gt;="&amp;($B14-J$2))/100)</f>
        <v>0.21</v>
      </c>
      <c r="K14" s="8">
        <f>(COUNTIF(Sheet2!$B$2:$K$11, "&gt;="&amp;($B14-K$2))/100)</f>
        <v>0.28000000000000003</v>
      </c>
      <c r="L14" s="8">
        <f>(COUNTIF(Sheet2!$B$2:$K$11, "&gt;="&amp;($B14-L$2))/100)</f>
        <v>0.36</v>
      </c>
      <c r="M14" s="8">
        <f>(COUNTIF(Sheet2!$B$2:$K$11, "&gt;="&amp;($B14-M$2))/100)</f>
        <v>0.45</v>
      </c>
      <c r="N14" s="8">
        <f>(COUNTIF(Sheet2!$B$2:$K$11, "&gt;="&amp;($B14-N$2))/100)</f>
        <v>0.55000000000000004</v>
      </c>
      <c r="O14" s="8">
        <f>(COUNTIF(Sheet2!$B$2:$K$11, "&gt;="&amp;($B14-O$2))/100)</f>
        <v>0.64</v>
      </c>
      <c r="P14" s="8">
        <f>(COUNTIF(Sheet2!$B$2:$K$11, "&gt;="&amp;($B14-P$2))/100)</f>
        <v>0.72</v>
      </c>
      <c r="Q14" s="8">
        <f>(COUNTIF(Sheet2!$B$2:$K$11, "&gt;="&amp;($B14-Q$2))/100)</f>
        <v>0.79</v>
      </c>
      <c r="R14" s="8">
        <f>(COUNTIF(Sheet2!$B$2:$K$11, "&gt;="&amp;($B14-R$2))/100)</f>
        <v>0.85</v>
      </c>
      <c r="S14" s="8">
        <f>(COUNTIF(Sheet2!$B$2:$K$11, "&gt;="&amp;($B14-S$2))/100)</f>
        <v>0.9</v>
      </c>
      <c r="T14" s="8">
        <f>(COUNTIF(Sheet2!$B$2:$K$11, "&gt;="&amp;($B14-T$2))/100)</f>
        <v>0.94</v>
      </c>
      <c r="U14" s="8">
        <f>(COUNTIF(Sheet2!$B$2:$K$11, "&gt;="&amp;($B14-U$2))/100)</f>
        <v>0.97</v>
      </c>
      <c r="V14" s="8">
        <f>(COUNTIF(Sheet2!$B$2:$K$11, "&gt;="&amp;($B14-V$2))/100)</f>
        <v>0.99</v>
      </c>
      <c r="W14" s="8">
        <f>(COUNTIF(Sheet2!$B$2:$K$11, "&gt;="&amp;($B14-W$2))/100)</f>
        <v>1</v>
      </c>
    </row>
    <row r="15" spans="2:1024">
      <c r="B15" s="7">
        <v>18</v>
      </c>
      <c r="C15" s="8">
        <f>(COUNTIF(Sheet2!$B$2:$K$11, "&gt;="&amp;($B15-C$2))/100)</f>
        <v>0</v>
      </c>
      <c r="D15" s="8">
        <f>(COUNTIF(Sheet2!$B$2:$K$11, "&gt;="&amp;($B15-D$2))/100)</f>
        <v>0</v>
      </c>
      <c r="E15" s="8">
        <f>(COUNTIF(Sheet2!$B$2:$K$11, "&gt;="&amp;($B15-E$2))/100)</f>
        <v>0</v>
      </c>
      <c r="F15" s="8">
        <f>(COUNTIF(Sheet2!$B$2:$K$11, "&gt;="&amp;($B15-F$2))/100)</f>
        <v>0.01</v>
      </c>
      <c r="G15" s="8">
        <f>(COUNTIF(Sheet2!$B$2:$K$11, "&gt;="&amp;($B15-G$2))/100)</f>
        <v>0.03</v>
      </c>
      <c r="H15" s="8">
        <f>(COUNTIF(Sheet2!$B$2:$K$11, "&gt;="&amp;($B15-H$2))/100)</f>
        <v>0.06</v>
      </c>
      <c r="I15" s="8">
        <f>(COUNTIF(Sheet2!$B$2:$K$11, "&gt;="&amp;($B15-I$2))/100)</f>
        <v>0.1</v>
      </c>
      <c r="J15" s="8">
        <f>(COUNTIF(Sheet2!$B$2:$K$11, "&gt;="&amp;($B15-J$2))/100)</f>
        <v>0.15</v>
      </c>
      <c r="K15" s="8">
        <f>(COUNTIF(Sheet2!$B$2:$K$11, "&gt;="&amp;($B15-K$2))/100)</f>
        <v>0.21</v>
      </c>
      <c r="L15" s="8">
        <f>(COUNTIF(Sheet2!$B$2:$K$11, "&gt;="&amp;($B15-L$2))/100)</f>
        <v>0.28000000000000003</v>
      </c>
      <c r="M15" s="8">
        <f>(COUNTIF(Sheet2!$B$2:$K$11, "&gt;="&amp;($B15-M$2))/100)</f>
        <v>0.36</v>
      </c>
      <c r="N15" s="8">
        <f>(COUNTIF(Sheet2!$B$2:$K$11, "&gt;="&amp;($B15-N$2))/100)</f>
        <v>0.45</v>
      </c>
      <c r="O15" s="8">
        <f>(COUNTIF(Sheet2!$B$2:$K$11, "&gt;="&amp;($B15-O$2))/100)</f>
        <v>0.55000000000000004</v>
      </c>
      <c r="P15" s="8">
        <f>(COUNTIF(Sheet2!$B$2:$K$11, "&gt;="&amp;($B15-P$2))/100)</f>
        <v>0.64</v>
      </c>
      <c r="Q15" s="8">
        <f>(COUNTIF(Sheet2!$B$2:$K$11, "&gt;="&amp;($B15-Q$2))/100)</f>
        <v>0.72</v>
      </c>
      <c r="R15" s="8">
        <f>(COUNTIF(Sheet2!$B$2:$K$11, "&gt;="&amp;($B15-R$2))/100)</f>
        <v>0.79</v>
      </c>
      <c r="S15" s="8">
        <f>(COUNTIF(Sheet2!$B$2:$K$11, "&gt;="&amp;($B15-S$2))/100)</f>
        <v>0.85</v>
      </c>
      <c r="T15" s="8">
        <f>(COUNTIF(Sheet2!$B$2:$K$11, "&gt;="&amp;($B15-T$2))/100)</f>
        <v>0.9</v>
      </c>
      <c r="U15" s="8">
        <f>(COUNTIF(Sheet2!$B$2:$K$11, "&gt;="&amp;($B15-U$2))/100)</f>
        <v>0.94</v>
      </c>
      <c r="V15" s="8">
        <f>(COUNTIF(Sheet2!$B$2:$K$11, "&gt;="&amp;($B15-V$2))/100)</f>
        <v>0.97</v>
      </c>
      <c r="W15" s="8">
        <f>(COUNTIF(Sheet2!$B$2:$K$11, "&gt;="&amp;($B15-W$2))/100)</f>
        <v>0.99</v>
      </c>
    </row>
    <row r="16" spans="2:1024">
      <c r="B16" s="7">
        <v>19</v>
      </c>
      <c r="C16" s="8">
        <f>(COUNTIF(Sheet2!$B$2:$K$11, "&gt;="&amp;($B16-C$2))/100)</f>
        <v>0</v>
      </c>
      <c r="D16" s="8">
        <f>(COUNTIF(Sheet2!$B$2:$K$11, "&gt;="&amp;($B16-D$2))/100)</f>
        <v>0</v>
      </c>
      <c r="E16" s="8">
        <f>(COUNTIF(Sheet2!$B$2:$K$11, "&gt;="&amp;($B16-E$2))/100)</f>
        <v>0</v>
      </c>
      <c r="F16" s="8">
        <f>(COUNTIF(Sheet2!$B$2:$K$11, "&gt;="&amp;($B16-F$2))/100)</f>
        <v>0</v>
      </c>
      <c r="G16" s="8">
        <f>(COUNTIF(Sheet2!$B$2:$K$11, "&gt;="&amp;($B16-G$2))/100)</f>
        <v>0.01</v>
      </c>
      <c r="H16" s="8">
        <f>(COUNTIF(Sheet2!$B$2:$K$11, "&gt;="&amp;($B16-H$2))/100)</f>
        <v>0.03</v>
      </c>
      <c r="I16" s="8">
        <f>(COUNTIF(Sheet2!$B$2:$K$11, "&gt;="&amp;($B16-I$2))/100)</f>
        <v>0.06</v>
      </c>
      <c r="J16" s="8">
        <f>(COUNTIF(Sheet2!$B$2:$K$11, "&gt;="&amp;($B16-J$2))/100)</f>
        <v>0.1</v>
      </c>
      <c r="K16" s="8">
        <f>(COUNTIF(Sheet2!$B$2:$K$11, "&gt;="&amp;($B16-K$2))/100)</f>
        <v>0.15</v>
      </c>
      <c r="L16" s="8">
        <f>(COUNTIF(Sheet2!$B$2:$K$11, "&gt;="&amp;($B16-L$2))/100)</f>
        <v>0.21</v>
      </c>
      <c r="M16" s="8">
        <f>(COUNTIF(Sheet2!$B$2:$K$11, "&gt;="&amp;($B16-M$2))/100)</f>
        <v>0.28000000000000003</v>
      </c>
      <c r="N16" s="8">
        <f>(COUNTIF(Sheet2!$B$2:$K$11, "&gt;="&amp;($B16-N$2))/100)</f>
        <v>0.36</v>
      </c>
      <c r="O16" s="8">
        <f>(COUNTIF(Sheet2!$B$2:$K$11, "&gt;="&amp;($B16-O$2))/100)</f>
        <v>0.45</v>
      </c>
      <c r="P16" s="8">
        <f>(COUNTIF(Sheet2!$B$2:$K$11, "&gt;="&amp;($B16-P$2))/100)</f>
        <v>0.55000000000000004</v>
      </c>
      <c r="Q16" s="8">
        <f>(COUNTIF(Sheet2!$B$2:$K$11, "&gt;="&amp;($B16-Q$2))/100)</f>
        <v>0.64</v>
      </c>
      <c r="R16" s="8">
        <f>(COUNTIF(Sheet2!$B$2:$K$11, "&gt;="&amp;($B16-R$2))/100)</f>
        <v>0.72</v>
      </c>
      <c r="S16" s="8">
        <f>(COUNTIF(Sheet2!$B$2:$K$11, "&gt;="&amp;($B16-S$2))/100)</f>
        <v>0.79</v>
      </c>
      <c r="T16" s="8">
        <f>(COUNTIF(Sheet2!$B$2:$K$11, "&gt;="&amp;($B16-T$2))/100)</f>
        <v>0.85</v>
      </c>
      <c r="U16" s="8">
        <f>(COUNTIF(Sheet2!$B$2:$K$11, "&gt;="&amp;($B16-U$2))/100)</f>
        <v>0.9</v>
      </c>
      <c r="V16" s="8">
        <f>(COUNTIF(Sheet2!$B$2:$K$11, "&gt;="&amp;($B16-V$2))/100)</f>
        <v>0.94</v>
      </c>
      <c r="W16" s="8">
        <f>(COUNTIF(Sheet2!$B$2:$K$11, "&gt;="&amp;($B16-W$2))/100)</f>
        <v>0.97</v>
      </c>
    </row>
    <row r="17" spans="2:23">
      <c r="B17" s="7">
        <v>20</v>
      </c>
      <c r="C17" s="8">
        <f>(COUNTIF(Sheet2!$B$2:$K$11, "&gt;="&amp;($B17-C$2))/100)</f>
        <v>0</v>
      </c>
      <c r="D17" s="8">
        <f>(COUNTIF(Sheet2!$B$2:$K$11, "&gt;="&amp;($B17-D$2))/100)</f>
        <v>0</v>
      </c>
      <c r="E17" s="8">
        <f>(COUNTIF(Sheet2!$B$2:$K$11, "&gt;="&amp;($B17-E$2))/100)</f>
        <v>0</v>
      </c>
      <c r="F17" s="8">
        <f>(COUNTIF(Sheet2!$B$2:$K$11, "&gt;="&amp;($B17-F$2))/100)</f>
        <v>0</v>
      </c>
      <c r="G17" s="8">
        <f>(COUNTIF(Sheet2!$B$2:$K$11, "&gt;="&amp;($B17-G$2))/100)</f>
        <v>0</v>
      </c>
      <c r="H17" s="8">
        <f>(COUNTIF(Sheet2!$B$2:$K$11, "&gt;="&amp;($B17-H$2))/100)</f>
        <v>0.01</v>
      </c>
      <c r="I17" s="8">
        <f>(COUNTIF(Sheet2!$B$2:$K$11, "&gt;="&amp;($B17-I$2))/100)</f>
        <v>0.03</v>
      </c>
      <c r="J17" s="8">
        <f>(COUNTIF(Sheet2!$B$2:$K$11, "&gt;="&amp;($B17-J$2))/100)</f>
        <v>0.06</v>
      </c>
      <c r="K17" s="8">
        <f>(COUNTIF(Sheet2!$B$2:$K$11, "&gt;="&amp;($B17-K$2))/100)</f>
        <v>0.1</v>
      </c>
      <c r="L17" s="8">
        <f>(COUNTIF(Sheet2!$B$2:$K$11, "&gt;="&amp;($B17-L$2))/100)</f>
        <v>0.15</v>
      </c>
      <c r="M17" s="8">
        <f>(COUNTIF(Sheet2!$B$2:$K$11, "&gt;="&amp;($B17-M$2))/100)</f>
        <v>0.21</v>
      </c>
      <c r="N17" s="8">
        <f>(COUNTIF(Sheet2!$B$2:$K$11, "&gt;="&amp;($B17-N$2))/100)</f>
        <v>0.28000000000000003</v>
      </c>
      <c r="O17" s="8">
        <f>(COUNTIF(Sheet2!$B$2:$K$11, "&gt;="&amp;($B17-O$2))/100)</f>
        <v>0.36</v>
      </c>
      <c r="P17" s="8">
        <f>(COUNTIF(Sheet2!$B$2:$K$11, "&gt;="&amp;($B17-P$2))/100)</f>
        <v>0.45</v>
      </c>
      <c r="Q17" s="8">
        <f>(COUNTIF(Sheet2!$B$2:$K$11, "&gt;="&amp;($B17-Q$2))/100)</f>
        <v>0.55000000000000004</v>
      </c>
      <c r="R17" s="8">
        <f>(COUNTIF(Sheet2!$B$2:$K$11, "&gt;="&amp;($B17-R$2))/100)</f>
        <v>0.64</v>
      </c>
      <c r="S17" s="8">
        <f>(COUNTIF(Sheet2!$B$2:$K$11, "&gt;="&amp;($B17-S$2))/100)</f>
        <v>0.72</v>
      </c>
      <c r="T17" s="8">
        <f>(COUNTIF(Sheet2!$B$2:$K$11, "&gt;="&amp;($B17-T$2))/100)</f>
        <v>0.79</v>
      </c>
      <c r="U17" s="8">
        <f>(COUNTIF(Sheet2!$B$2:$K$11, "&gt;="&amp;($B17-U$2))/100)</f>
        <v>0.85</v>
      </c>
      <c r="V17" s="8">
        <f>(COUNTIF(Sheet2!$B$2:$K$11, "&gt;="&amp;($B17-V$2))/100)</f>
        <v>0.9</v>
      </c>
      <c r="W17" s="8">
        <f>(COUNTIF(Sheet2!$B$2:$K$11, "&gt;="&amp;($B17-W$2))/100)</f>
        <v>0.94</v>
      </c>
    </row>
    <row r="18" spans="2:23">
      <c r="B18" s="7">
        <v>21</v>
      </c>
      <c r="C18" s="8">
        <f>(COUNTIF(Sheet2!$B$2:$K$11, "&gt;="&amp;($B18-C$2))/100)</f>
        <v>0</v>
      </c>
      <c r="D18" s="8">
        <f>(COUNTIF(Sheet2!$B$2:$K$11, "&gt;="&amp;($B18-D$2))/100)</f>
        <v>0</v>
      </c>
      <c r="E18" s="8">
        <f>(COUNTIF(Sheet2!$B$2:$K$11, "&gt;="&amp;($B18-E$2))/100)</f>
        <v>0</v>
      </c>
      <c r="F18" s="8">
        <f>(COUNTIF(Sheet2!$B$2:$K$11, "&gt;="&amp;($B18-F$2))/100)</f>
        <v>0</v>
      </c>
      <c r="G18" s="8">
        <f>(COUNTIF(Sheet2!$B$2:$K$11, "&gt;="&amp;($B18-G$2))/100)</f>
        <v>0</v>
      </c>
      <c r="H18" s="8">
        <f>(COUNTIF(Sheet2!$B$2:$K$11, "&gt;="&amp;($B18-H$2))/100)</f>
        <v>0</v>
      </c>
      <c r="I18" s="8">
        <f>(COUNTIF(Sheet2!$B$2:$K$11, "&gt;="&amp;($B18-I$2))/100)</f>
        <v>0.01</v>
      </c>
      <c r="J18" s="8">
        <f>(COUNTIF(Sheet2!$B$2:$K$11, "&gt;="&amp;($B18-J$2))/100)</f>
        <v>0.03</v>
      </c>
      <c r="K18" s="8">
        <f>(COUNTIF(Sheet2!$B$2:$K$11, "&gt;="&amp;($B18-K$2))/100)</f>
        <v>0.06</v>
      </c>
      <c r="L18" s="8">
        <f>(COUNTIF(Sheet2!$B$2:$K$11, "&gt;="&amp;($B18-L$2))/100)</f>
        <v>0.1</v>
      </c>
      <c r="M18" s="8">
        <f>(COUNTIF(Sheet2!$B$2:$K$11, "&gt;="&amp;($B18-M$2))/100)</f>
        <v>0.15</v>
      </c>
      <c r="N18" s="8">
        <f>(COUNTIF(Sheet2!$B$2:$K$11, "&gt;="&amp;($B18-N$2))/100)</f>
        <v>0.21</v>
      </c>
      <c r="O18" s="8">
        <f>(COUNTIF(Sheet2!$B$2:$K$11, "&gt;="&amp;($B18-O$2))/100)</f>
        <v>0.28000000000000003</v>
      </c>
      <c r="P18" s="8">
        <f>(COUNTIF(Sheet2!$B$2:$K$11, "&gt;="&amp;($B18-P$2))/100)</f>
        <v>0.36</v>
      </c>
      <c r="Q18" s="8">
        <f>(COUNTIF(Sheet2!$B$2:$K$11, "&gt;="&amp;($B18-Q$2))/100)</f>
        <v>0.45</v>
      </c>
      <c r="R18" s="8">
        <f>(COUNTIF(Sheet2!$B$2:$K$11, "&gt;="&amp;($B18-R$2))/100)</f>
        <v>0.55000000000000004</v>
      </c>
      <c r="S18" s="8">
        <f>(COUNTIF(Sheet2!$B$2:$K$11, "&gt;="&amp;($B18-S$2))/100)</f>
        <v>0.64</v>
      </c>
      <c r="T18" s="8">
        <f>(COUNTIF(Sheet2!$B$2:$K$11, "&gt;="&amp;($B18-T$2))/100)</f>
        <v>0.72</v>
      </c>
      <c r="U18" s="8">
        <f>(COUNTIF(Sheet2!$B$2:$K$11, "&gt;="&amp;($B18-U$2))/100)</f>
        <v>0.79</v>
      </c>
      <c r="V18" s="8">
        <f>(COUNTIF(Sheet2!$B$2:$K$11, "&gt;="&amp;($B18-V$2))/100)</f>
        <v>0.85</v>
      </c>
      <c r="W18" s="8">
        <f>(COUNTIF(Sheet2!$B$2:$K$11, "&gt;="&amp;($B18-W$2))/100)</f>
        <v>0.9</v>
      </c>
    </row>
    <row r="19" spans="2:23">
      <c r="B19" s="7">
        <v>22</v>
      </c>
      <c r="C19" s="8">
        <f>(COUNTIF(Sheet2!$B$2:$K$11, "&gt;="&amp;($B19-C$2))/100)</f>
        <v>0</v>
      </c>
      <c r="D19" s="8">
        <f>(COUNTIF(Sheet2!$B$2:$K$11, "&gt;="&amp;($B19-D$2))/100)</f>
        <v>0</v>
      </c>
      <c r="E19" s="8">
        <f>(COUNTIF(Sheet2!$B$2:$K$11, "&gt;="&amp;($B19-E$2))/100)</f>
        <v>0</v>
      </c>
      <c r="F19" s="8">
        <f>(COUNTIF(Sheet2!$B$2:$K$11, "&gt;="&amp;($B19-F$2))/100)</f>
        <v>0</v>
      </c>
      <c r="G19" s="8">
        <f>(COUNTIF(Sheet2!$B$2:$K$11, "&gt;="&amp;($B19-G$2))/100)</f>
        <v>0</v>
      </c>
      <c r="H19" s="8">
        <f>(COUNTIF(Sheet2!$B$2:$K$11, "&gt;="&amp;($B19-H$2))/100)</f>
        <v>0</v>
      </c>
      <c r="I19" s="8">
        <f>(COUNTIF(Sheet2!$B$2:$K$11, "&gt;="&amp;($B19-I$2))/100)</f>
        <v>0</v>
      </c>
      <c r="J19" s="8">
        <f>(COUNTIF(Sheet2!$B$2:$K$11, "&gt;="&amp;($B19-J$2))/100)</f>
        <v>0.01</v>
      </c>
      <c r="K19" s="8">
        <f>(COUNTIF(Sheet2!$B$2:$K$11, "&gt;="&amp;($B19-K$2))/100)</f>
        <v>0.03</v>
      </c>
      <c r="L19" s="8">
        <f>(COUNTIF(Sheet2!$B$2:$K$11, "&gt;="&amp;($B19-L$2))/100)</f>
        <v>0.06</v>
      </c>
      <c r="M19" s="8">
        <f>(COUNTIF(Sheet2!$B$2:$K$11, "&gt;="&amp;($B19-M$2))/100)</f>
        <v>0.1</v>
      </c>
      <c r="N19" s="8">
        <f>(COUNTIF(Sheet2!$B$2:$K$11, "&gt;="&amp;($B19-N$2))/100)</f>
        <v>0.15</v>
      </c>
      <c r="O19" s="8">
        <f>(COUNTIF(Sheet2!$B$2:$K$11, "&gt;="&amp;($B19-O$2))/100)</f>
        <v>0.21</v>
      </c>
      <c r="P19" s="8">
        <f>(COUNTIF(Sheet2!$B$2:$K$11, "&gt;="&amp;($B19-P$2))/100)</f>
        <v>0.28000000000000003</v>
      </c>
      <c r="Q19" s="8">
        <f>(COUNTIF(Sheet2!$B$2:$K$11, "&gt;="&amp;($B19-Q$2))/100)</f>
        <v>0.36</v>
      </c>
      <c r="R19" s="8">
        <f>(COUNTIF(Sheet2!$B$2:$K$11, "&gt;="&amp;($B19-R$2))/100)</f>
        <v>0.45</v>
      </c>
      <c r="S19" s="8">
        <f>(COUNTIF(Sheet2!$B$2:$K$11, "&gt;="&amp;($B19-S$2))/100)</f>
        <v>0.55000000000000004</v>
      </c>
      <c r="T19" s="8">
        <f>(COUNTIF(Sheet2!$B$2:$K$11, "&gt;="&amp;($B19-T$2))/100)</f>
        <v>0.64</v>
      </c>
      <c r="U19" s="8">
        <f>(COUNTIF(Sheet2!$B$2:$K$11, "&gt;="&amp;($B19-U$2))/100)</f>
        <v>0.72</v>
      </c>
      <c r="V19" s="8">
        <f>(COUNTIF(Sheet2!$B$2:$K$11, "&gt;="&amp;($B19-V$2))/100)</f>
        <v>0.79</v>
      </c>
      <c r="W19" s="8">
        <f>(COUNTIF(Sheet2!$B$2:$K$11, "&gt;="&amp;($B19-W$2))/100)</f>
        <v>0.85</v>
      </c>
    </row>
    <row r="20" spans="2:23">
      <c r="B20" s="7">
        <v>23</v>
      </c>
      <c r="C20" s="8">
        <f>(COUNTIF(Sheet2!$B$2:$K$11, "&gt;="&amp;($B20-C$2))/100)</f>
        <v>0</v>
      </c>
      <c r="D20" s="8">
        <f>(COUNTIF(Sheet2!$B$2:$K$11, "&gt;="&amp;($B20-D$2))/100)</f>
        <v>0</v>
      </c>
      <c r="E20" s="8">
        <f>(COUNTIF(Sheet2!$B$2:$K$11, "&gt;="&amp;($B20-E$2))/100)</f>
        <v>0</v>
      </c>
      <c r="F20" s="8">
        <f>(COUNTIF(Sheet2!$B$2:$K$11, "&gt;="&amp;($B20-F$2))/100)</f>
        <v>0</v>
      </c>
      <c r="G20" s="8">
        <f>(COUNTIF(Sheet2!$B$2:$K$11, "&gt;="&amp;($B20-G$2))/100)</f>
        <v>0</v>
      </c>
      <c r="H20" s="8">
        <f>(COUNTIF(Sheet2!$B$2:$K$11, "&gt;="&amp;($B20-H$2))/100)</f>
        <v>0</v>
      </c>
      <c r="I20" s="8">
        <f>(COUNTIF(Sheet2!$B$2:$K$11, "&gt;="&amp;($B20-I$2))/100)</f>
        <v>0</v>
      </c>
      <c r="J20" s="8">
        <f>(COUNTIF(Sheet2!$B$2:$K$11, "&gt;="&amp;($B20-J$2))/100)</f>
        <v>0</v>
      </c>
      <c r="K20" s="8">
        <f>(COUNTIF(Sheet2!$B$2:$K$11, "&gt;="&amp;($B20-K$2))/100)</f>
        <v>0.01</v>
      </c>
      <c r="L20" s="8">
        <f>(COUNTIF(Sheet2!$B$2:$K$11, "&gt;="&amp;($B20-L$2))/100)</f>
        <v>0.03</v>
      </c>
      <c r="M20" s="8">
        <f>(COUNTIF(Sheet2!$B$2:$K$11, "&gt;="&amp;($B20-M$2))/100)</f>
        <v>0.06</v>
      </c>
      <c r="N20" s="8">
        <f>(COUNTIF(Sheet2!$B$2:$K$11, "&gt;="&amp;($B20-N$2))/100)</f>
        <v>0.1</v>
      </c>
      <c r="O20" s="8">
        <f>(COUNTIF(Sheet2!$B$2:$K$11, "&gt;="&amp;($B20-O$2))/100)</f>
        <v>0.15</v>
      </c>
      <c r="P20" s="8">
        <f>(COUNTIF(Sheet2!$B$2:$K$11, "&gt;="&amp;($B20-P$2))/100)</f>
        <v>0.21</v>
      </c>
      <c r="Q20" s="8">
        <f>(COUNTIF(Sheet2!$B$2:$K$11, "&gt;="&amp;($B20-Q$2))/100)</f>
        <v>0.28000000000000003</v>
      </c>
      <c r="R20" s="8">
        <f>(COUNTIF(Sheet2!$B$2:$K$11, "&gt;="&amp;($B20-R$2))/100)</f>
        <v>0.36</v>
      </c>
      <c r="S20" s="8">
        <f>(COUNTIF(Sheet2!$B$2:$K$11, "&gt;="&amp;($B20-S$2))/100)</f>
        <v>0.45</v>
      </c>
      <c r="T20" s="8">
        <f>(COUNTIF(Sheet2!$B$2:$K$11, "&gt;="&amp;($B20-T$2))/100)</f>
        <v>0.55000000000000004</v>
      </c>
      <c r="U20" s="8">
        <f>(COUNTIF(Sheet2!$B$2:$K$11, "&gt;="&amp;($B20-U$2))/100)</f>
        <v>0.64</v>
      </c>
      <c r="V20" s="8">
        <f>(COUNTIF(Sheet2!$B$2:$K$11, "&gt;="&amp;($B20-V$2))/100)</f>
        <v>0.72</v>
      </c>
      <c r="W20" s="8">
        <f>(COUNTIF(Sheet2!$B$2:$K$11, "&gt;="&amp;($B20-W$2))/100)</f>
        <v>0.79</v>
      </c>
    </row>
    <row r="21" spans="2:23">
      <c r="B21" s="7">
        <v>24</v>
      </c>
      <c r="C21" s="8">
        <f>(COUNTIF(Sheet2!$B$2:$K$11, "&gt;="&amp;($B21-C$2))/100)</f>
        <v>0</v>
      </c>
      <c r="D21" s="8">
        <f>(COUNTIF(Sheet2!$B$2:$K$11, "&gt;="&amp;($B21-D$2))/100)</f>
        <v>0</v>
      </c>
      <c r="E21" s="8">
        <f>(COUNTIF(Sheet2!$B$2:$K$11, "&gt;="&amp;($B21-E$2))/100)</f>
        <v>0</v>
      </c>
      <c r="F21" s="8">
        <f>(COUNTIF(Sheet2!$B$2:$K$11, "&gt;="&amp;($B21-F$2))/100)</f>
        <v>0</v>
      </c>
      <c r="G21" s="8">
        <f>(COUNTIF(Sheet2!$B$2:$K$11, "&gt;="&amp;($B21-G$2))/100)</f>
        <v>0</v>
      </c>
      <c r="H21" s="8">
        <f>(COUNTIF(Sheet2!$B$2:$K$11, "&gt;="&amp;($B21-H$2))/100)</f>
        <v>0</v>
      </c>
      <c r="I21" s="8">
        <f>(COUNTIF(Sheet2!$B$2:$K$11, "&gt;="&amp;($B21-I$2))/100)</f>
        <v>0</v>
      </c>
      <c r="J21" s="8">
        <f>(COUNTIF(Sheet2!$B$2:$K$11, "&gt;="&amp;($B21-J$2))/100)</f>
        <v>0</v>
      </c>
      <c r="K21" s="8">
        <f>(COUNTIF(Sheet2!$B$2:$K$11, "&gt;="&amp;($B21-K$2))/100)</f>
        <v>0</v>
      </c>
      <c r="L21" s="8">
        <f>(COUNTIF(Sheet2!$B$2:$K$11, "&gt;="&amp;($B21-L$2))/100)</f>
        <v>0.01</v>
      </c>
      <c r="M21" s="8">
        <f>(COUNTIF(Sheet2!$B$2:$K$11, "&gt;="&amp;($B21-M$2))/100)</f>
        <v>0.03</v>
      </c>
      <c r="N21" s="8">
        <f>(COUNTIF(Sheet2!$B$2:$K$11, "&gt;="&amp;($B21-N$2))/100)</f>
        <v>0.06</v>
      </c>
      <c r="O21" s="8">
        <f>(COUNTIF(Sheet2!$B$2:$K$11, "&gt;="&amp;($B21-O$2))/100)</f>
        <v>0.1</v>
      </c>
      <c r="P21" s="8">
        <f>(COUNTIF(Sheet2!$B$2:$K$11, "&gt;="&amp;($B21-P$2))/100)</f>
        <v>0.15</v>
      </c>
      <c r="Q21" s="8">
        <f>(COUNTIF(Sheet2!$B$2:$K$11, "&gt;="&amp;($B21-Q$2))/100)</f>
        <v>0.21</v>
      </c>
      <c r="R21" s="8">
        <f>(COUNTIF(Sheet2!$B$2:$K$11, "&gt;="&amp;($B21-R$2))/100)</f>
        <v>0.28000000000000003</v>
      </c>
      <c r="S21" s="8">
        <f>(COUNTIF(Sheet2!$B$2:$K$11, "&gt;="&amp;($B21-S$2))/100)</f>
        <v>0.36</v>
      </c>
      <c r="T21" s="8">
        <f>(COUNTIF(Sheet2!$B$2:$K$11, "&gt;="&amp;($B21-T$2))/100)</f>
        <v>0.45</v>
      </c>
      <c r="U21" s="8">
        <f>(COUNTIF(Sheet2!$B$2:$K$11, "&gt;="&amp;($B21-U$2))/100)</f>
        <v>0.55000000000000004</v>
      </c>
      <c r="V21" s="8">
        <f>(COUNTIF(Sheet2!$B$2:$K$11, "&gt;="&amp;($B21-V$2))/100)</f>
        <v>0.64</v>
      </c>
      <c r="W21" s="8">
        <f>(COUNTIF(Sheet2!$B$2:$K$11, "&gt;="&amp;($B21-W$2))/100)</f>
        <v>0.72</v>
      </c>
    </row>
    <row r="22" spans="2:23">
      <c r="B22" s="7">
        <v>25</v>
      </c>
      <c r="C22" s="8">
        <f>(COUNTIF(Sheet2!$B$2:$K$11, "&gt;="&amp;($B22-C$2))/100)</f>
        <v>0</v>
      </c>
      <c r="D22" s="8">
        <f>(COUNTIF(Sheet2!$B$2:$K$11, "&gt;="&amp;($B22-D$2))/100)</f>
        <v>0</v>
      </c>
      <c r="E22" s="8">
        <f>(COUNTIF(Sheet2!$B$2:$K$11, "&gt;="&amp;($B22-E$2))/100)</f>
        <v>0</v>
      </c>
      <c r="F22" s="8">
        <f>(COUNTIF(Sheet2!$B$2:$K$11, "&gt;="&amp;($B22-F$2))/100)</f>
        <v>0</v>
      </c>
      <c r="G22" s="8">
        <f>(COUNTIF(Sheet2!$B$2:$K$11, "&gt;="&amp;($B22-G$2))/100)</f>
        <v>0</v>
      </c>
      <c r="H22" s="8">
        <f>(COUNTIF(Sheet2!$B$2:$K$11, "&gt;="&amp;($B22-H$2))/100)</f>
        <v>0</v>
      </c>
      <c r="I22" s="8">
        <f>(COUNTIF(Sheet2!$B$2:$K$11, "&gt;="&amp;($B22-I$2))/100)</f>
        <v>0</v>
      </c>
      <c r="J22" s="8">
        <f>(COUNTIF(Sheet2!$B$2:$K$11, "&gt;="&amp;($B22-J$2))/100)</f>
        <v>0</v>
      </c>
      <c r="K22" s="8">
        <f>(COUNTIF(Sheet2!$B$2:$K$11, "&gt;="&amp;($B22-K$2))/100)</f>
        <v>0</v>
      </c>
      <c r="L22" s="8">
        <f>(COUNTIF(Sheet2!$B$2:$K$11, "&gt;="&amp;($B22-L$2))/100)</f>
        <v>0</v>
      </c>
      <c r="M22" s="8">
        <f>(COUNTIF(Sheet2!$B$2:$K$11, "&gt;="&amp;($B22-M$2))/100)</f>
        <v>0.01</v>
      </c>
      <c r="N22" s="8">
        <f>(COUNTIF(Sheet2!$B$2:$K$11, "&gt;="&amp;($B22-N$2))/100)</f>
        <v>0.03</v>
      </c>
      <c r="O22" s="8">
        <f>(COUNTIF(Sheet2!$B$2:$K$11, "&gt;="&amp;($B22-O$2))/100)</f>
        <v>0.06</v>
      </c>
      <c r="P22" s="8">
        <f>(COUNTIF(Sheet2!$B$2:$K$11, "&gt;="&amp;($B22-P$2))/100)</f>
        <v>0.1</v>
      </c>
      <c r="Q22" s="8">
        <f>(COUNTIF(Sheet2!$B$2:$K$11, "&gt;="&amp;($B22-Q$2))/100)</f>
        <v>0.15</v>
      </c>
      <c r="R22" s="8">
        <f>(COUNTIF(Sheet2!$B$2:$K$11, "&gt;="&amp;($B22-R$2))/100)</f>
        <v>0.21</v>
      </c>
      <c r="S22" s="8">
        <f>(COUNTIF(Sheet2!$B$2:$K$11, "&gt;="&amp;($B22-S$2))/100)</f>
        <v>0.28000000000000003</v>
      </c>
      <c r="T22" s="8">
        <f>(COUNTIF(Sheet2!$B$2:$K$11, "&gt;="&amp;($B22-T$2))/100)</f>
        <v>0.36</v>
      </c>
      <c r="U22" s="8">
        <f>(COUNTIF(Sheet2!$B$2:$K$11, "&gt;="&amp;($B22-U$2))/100)</f>
        <v>0.45</v>
      </c>
      <c r="V22" s="8">
        <f>(COUNTIF(Sheet2!$B$2:$K$11, "&gt;="&amp;($B22-V$2))/100)</f>
        <v>0.55000000000000004</v>
      </c>
      <c r="W22" s="8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65" zoomScaleNormal="65" workbookViewId="0">
      <selection activeCell="P18" sqref="P18"/>
    </sheetView>
  </sheetViews>
  <sheetFormatPr defaultRowHeight="12.75"/>
  <cols>
    <col min="1" max="1" width="4.7109375" style="7" customWidth="1"/>
    <col min="2" max="2" width="4.140625" style="7" customWidth="1"/>
    <col min="3" max="11" width="5.140625" customWidth="1"/>
    <col min="12" max="23" width="6.140625" customWidth="1"/>
    <col min="24" max="1025" width="4.5703125" customWidth="1"/>
  </cols>
  <sheetData>
    <row r="1" spans="2:23" s="7" customFormat="1"/>
    <row r="2" spans="2:23" s="7" customFormat="1">
      <c r="C2" s="7">
        <v>0</v>
      </c>
      <c r="D2" s="7">
        <v>5</v>
      </c>
      <c r="E2" s="7">
        <v>10</v>
      </c>
      <c r="F2" s="7">
        <v>15</v>
      </c>
      <c r="G2" s="7">
        <v>20</v>
      </c>
      <c r="H2" s="7">
        <v>25</v>
      </c>
      <c r="I2" s="7">
        <v>30</v>
      </c>
      <c r="J2" s="7">
        <v>35</v>
      </c>
      <c r="K2" s="7">
        <v>40</v>
      </c>
      <c r="L2" s="7">
        <v>45</v>
      </c>
      <c r="M2" s="7">
        <v>50</v>
      </c>
      <c r="N2" s="7">
        <v>55</v>
      </c>
      <c r="O2" s="7">
        <v>60</v>
      </c>
      <c r="P2" s="7">
        <v>65</v>
      </c>
      <c r="Q2" s="7">
        <v>70</v>
      </c>
      <c r="R2" s="7">
        <v>75</v>
      </c>
      <c r="S2" s="7">
        <v>80</v>
      </c>
      <c r="T2" s="7">
        <v>85</v>
      </c>
      <c r="U2" s="7">
        <v>90</v>
      </c>
      <c r="V2" s="7">
        <v>95</v>
      </c>
      <c r="W2" s="7">
        <v>100</v>
      </c>
    </row>
    <row r="3" spans="2:23" s="7" customFormat="1">
      <c r="B3" s="7">
        <v>55</v>
      </c>
      <c r="C3" s="8">
        <f t="shared" ref="C3:L12" si="0">IF(AND(100&gt;(C$2+$B3), 0&lt;(C$2+$B3)), C$2+$B3, IF(0&lt;(C$2+$B3),100,0))/100</f>
        <v>0.55000000000000004</v>
      </c>
      <c r="D3" s="8">
        <f t="shared" si="0"/>
        <v>0.6</v>
      </c>
      <c r="E3" s="8">
        <f t="shared" si="0"/>
        <v>0.65</v>
      </c>
      <c r="F3" s="8">
        <f t="shared" si="0"/>
        <v>0.7</v>
      </c>
      <c r="G3" s="8">
        <f t="shared" si="0"/>
        <v>0.75</v>
      </c>
      <c r="H3" s="8">
        <f t="shared" si="0"/>
        <v>0.8</v>
      </c>
      <c r="I3" s="8">
        <f t="shared" si="0"/>
        <v>0.85</v>
      </c>
      <c r="J3" s="8">
        <f t="shared" si="0"/>
        <v>0.9</v>
      </c>
      <c r="K3" s="8">
        <f t="shared" si="0"/>
        <v>0.95</v>
      </c>
      <c r="L3" s="8">
        <f t="shared" si="0"/>
        <v>1</v>
      </c>
      <c r="M3" s="8">
        <f t="shared" ref="M3:W12" si="1">IF(AND(100&gt;(M$2+$B3), 0&lt;(M$2+$B3)), M$2+$B3, IF(0&lt;(M$2+$B3),100,0))/100</f>
        <v>1</v>
      </c>
      <c r="N3" s="8">
        <f t="shared" si="1"/>
        <v>1</v>
      </c>
      <c r="O3" s="8">
        <f t="shared" si="1"/>
        <v>1</v>
      </c>
      <c r="P3" s="8">
        <f t="shared" si="1"/>
        <v>1</v>
      </c>
      <c r="Q3" s="8">
        <f t="shared" si="1"/>
        <v>1</v>
      </c>
      <c r="R3" s="8">
        <f t="shared" si="1"/>
        <v>1</v>
      </c>
      <c r="S3" s="8">
        <f t="shared" si="1"/>
        <v>1</v>
      </c>
      <c r="T3" s="8">
        <f t="shared" si="1"/>
        <v>1</v>
      </c>
      <c r="U3" s="8">
        <f t="shared" si="1"/>
        <v>1</v>
      </c>
      <c r="V3" s="8">
        <f t="shared" si="1"/>
        <v>1</v>
      </c>
      <c r="W3" s="8">
        <f t="shared" si="1"/>
        <v>1</v>
      </c>
    </row>
    <row r="4" spans="2:23" s="7" customFormat="1">
      <c r="B4" s="7">
        <v>50</v>
      </c>
      <c r="C4" s="8">
        <f t="shared" si="0"/>
        <v>0.5</v>
      </c>
      <c r="D4" s="8">
        <f t="shared" si="0"/>
        <v>0.55000000000000004</v>
      </c>
      <c r="E4" s="8">
        <f t="shared" si="0"/>
        <v>0.6</v>
      </c>
      <c r="F4" s="8">
        <f t="shared" si="0"/>
        <v>0.65</v>
      </c>
      <c r="G4" s="8">
        <f t="shared" si="0"/>
        <v>0.7</v>
      </c>
      <c r="H4" s="8">
        <f t="shared" si="0"/>
        <v>0.75</v>
      </c>
      <c r="I4" s="8">
        <f t="shared" si="0"/>
        <v>0.8</v>
      </c>
      <c r="J4" s="8">
        <f t="shared" si="0"/>
        <v>0.85</v>
      </c>
      <c r="K4" s="8">
        <f t="shared" si="0"/>
        <v>0.9</v>
      </c>
      <c r="L4" s="8">
        <f t="shared" si="0"/>
        <v>0.95</v>
      </c>
      <c r="M4" s="8">
        <f t="shared" si="1"/>
        <v>1</v>
      </c>
      <c r="N4" s="8">
        <f t="shared" si="1"/>
        <v>1</v>
      </c>
      <c r="O4" s="8">
        <f t="shared" si="1"/>
        <v>1</v>
      </c>
      <c r="P4" s="8">
        <f t="shared" si="1"/>
        <v>1</v>
      </c>
      <c r="Q4" s="8">
        <f t="shared" si="1"/>
        <v>1</v>
      </c>
      <c r="R4" s="8">
        <f t="shared" si="1"/>
        <v>1</v>
      </c>
      <c r="S4" s="8">
        <f t="shared" si="1"/>
        <v>1</v>
      </c>
      <c r="T4" s="8">
        <f t="shared" si="1"/>
        <v>1</v>
      </c>
      <c r="U4" s="8">
        <f t="shared" si="1"/>
        <v>1</v>
      </c>
      <c r="V4" s="8">
        <f t="shared" si="1"/>
        <v>1</v>
      </c>
      <c r="W4" s="8">
        <f t="shared" si="1"/>
        <v>1</v>
      </c>
    </row>
    <row r="5" spans="2:23" s="7" customFormat="1">
      <c r="B5" s="7">
        <v>45</v>
      </c>
      <c r="C5" s="8">
        <f t="shared" si="0"/>
        <v>0.45</v>
      </c>
      <c r="D5" s="8">
        <f t="shared" si="0"/>
        <v>0.5</v>
      </c>
      <c r="E5" s="8">
        <f t="shared" si="0"/>
        <v>0.55000000000000004</v>
      </c>
      <c r="F5" s="8">
        <f t="shared" si="0"/>
        <v>0.6</v>
      </c>
      <c r="G5" s="8">
        <f t="shared" si="0"/>
        <v>0.65</v>
      </c>
      <c r="H5" s="8">
        <f t="shared" si="0"/>
        <v>0.7</v>
      </c>
      <c r="I5" s="8">
        <f t="shared" si="0"/>
        <v>0.75</v>
      </c>
      <c r="J5" s="8">
        <f t="shared" si="0"/>
        <v>0.8</v>
      </c>
      <c r="K5" s="8">
        <f t="shared" si="0"/>
        <v>0.85</v>
      </c>
      <c r="L5" s="8">
        <f t="shared" si="0"/>
        <v>0.9</v>
      </c>
      <c r="M5" s="8">
        <f t="shared" si="1"/>
        <v>0.95</v>
      </c>
      <c r="N5" s="8">
        <f t="shared" si="1"/>
        <v>1</v>
      </c>
      <c r="O5" s="8">
        <f t="shared" si="1"/>
        <v>1</v>
      </c>
      <c r="P5" s="8">
        <f t="shared" si="1"/>
        <v>1</v>
      </c>
      <c r="Q5" s="8">
        <f t="shared" si="1"/>
        <v>1</v>
      </c>
      <c r="R5" s="8">
        <f t="shared" si="1"/>
        <v>1</v>
      </c>
      <c r="S5" s="8">
        <f t="shared" si="1"/>
        <v>1</v>
      </c>
      <c r="T5" s="8">
        <f t="shared" si="1"/>
        <v>1</v>
      </c>
      <c r="U5" s="8">
        <f t="shared" si="1"/>
        <v>1</v>
      </c>
      <c r="V5" s="8">
        <f t="shared" si="1"/>
        <v>1</v>
      </c>
      <c r="W5" s="8">
        <f t="shared" si="1"/>
        <v>1</v>
      </c>
    </row>
    <row r="6" spans="2:23" s="7" customFormat="1">
      <c r="B6" s="7">
        <v>40</v>
      </c>
      <c r="C6" s="8">
        <f t="shared" si="0"/>
        <v>0.4</v>
      </c>
      <c r="D6" s="8">
        <f t="shared" si="0"/>
        <v>0.45</v>
      </c>
      <c r="E6" s="8">
        <f t="shared" si="0"/>
        <v>0.5</v>
      </c>
      <c r="F6" s="8">
        <f t="shared" si="0"/>
        <v>0.55000000000000004</v>
      </c>
      <c r="G6" s="8">
        <f t="shared" si="0"/>
        <v>0.6</v>
      </c>
      <c r="H6" s="8">
        <f t="shared" si="0"/>
        <v>0.65</v>
      </c>
      <c r="I6" s="8">
        <f t="shared" si="0"/>
        <v>0.7</v>
      </c>
      <c r="J6" s="8">
        <f t="shared" si="0"/>
        <v>0.75</v>
      </c>
      <c r="K6" s="8">
        <f t="shared" si="0"/>
        <v>0.8</v>
      </c>
      <c r="L6" s="8">
        <f t="shared" si="0"/>
        <v>0.85</v>
      </c>
      <c r="M6" s="8">
        <f t="shared" si="1"/>
        <v>0.9</v>
      </c>
      <c r="N6" s="8">
        <f t="shared" si="1"/>
        <v>0.95</v>
      </c>
      <c r="O6" s="8">
        <f t="shared" si="1"/>
        <v>1</v>
      </c>
      <c r="P6" s="8">
        <f t="shared" si="1"/>
        <v>1</v>
      </c>
      <c r="Q6" s="8">
        <f t="shared" si="1"/>
        <v>1</v>
      </c>
      <c r="R6" s="8">
        <f t="shared" si="1"/>
        <v>1</v>
      </c>
      <c r="S6" s="8">
        <f t="shared" si="1"/>
        <v>1</v>
      </c>
      <c r="T6" s="8">
        <f t="shared" si="1"/>
        <v>1</v>
      </c>
      <c r="U6" s="8">
        <f t="shared" si="1"/>
        <v>1</v>
      </c>
      <c r="V6" s="8">
        <f t="shared" si="1"/>
        <v>1</v>
      </c>
      <c r="W6" s="8">
        <f t="shared" si="1"/>
        <v>1</v>
      </c>
    </row>
    <row r="7" spans="2:23" s="7" customFormat="1">
      <c r="B7" s="7">
        <v>35</v>
      </c>
      <c r="C7" s="8">
        <f t="shared" si="0"/>
        <v>0.35</v>
      </c>
      <c r="D7" s="8">
        <f t="shared" si="0"/>
        <v>0.4</v>
      </c>
      <c r="E7" s="8">
        <f t="shared" si="0"/>
        <v>0.45</v>
      </c>
      <c r="F7" s="8">
        <f t="shared" si="0"/>
        <v>0.5</v>
      </c>
      <c r="G7" s="8">
        <f t="shared" si="0"/>
        <v>0.55000000000000004</v>
      </c>
      <c r="H7" s="8">
        <f t="shared" si="0"/>
        <v>0.6</v>
      </c>
      <c r="I7" s="8">
        <f t="shared" si="0"/>
        <v>0.65</v>
      </c>
      <c r="J7" s="8">
        <f t="shared" si="0"/>
        <v>0.7</v>
      </c>
      <c r="K7" s="8">
        <f t="shared" si="0"/>
        <v>0.75</v>
      </c>
      <c r="L7" s="8">
        <f t="shared" si="0"/>
        <v>0.8</v>
      </c>
      <c r="M7" s="8">
        <f t="shared" si="1"/>
        <v>0.85</v>
      </c>
      <c r="N7" s="8">
        <f t="shared" si="1"/>
        <v>0.9</v>
      </c>
      <c r="O7" s="8">
        <f t="shared" si="1"/>
        <v>0.95</v>
      </c>
      <c r="P7" s="8">
        <f t="shared" si="1"/>
        <v>1</v>
      </c>
      <c r="Q7" s="8">
        <f t="shared" si="1"/>
        <v>1</v>
      </c>
      <c r="R7" s="8">
        <f t="shared" si="1"/>
        <v>1</v>
      </c>
      <c r="S7" s="8">
        <f t="shared" si="1"/>
        <v>1</v>
      </c>
      <c r="T7" s="8">
        <f t="shared" si="1"/>
        <v>1</v>
      </c>
      <c r="U7" s="8">
        <f t="shared" si="1"/>
        <v>1</v>
      </c>
      <c r="V7" s="8">
        <f t="shared" si="1"/>
        <v>1</v>
      </c>
      <c r="W7" s="8">
        <f t="shared" si="1"/>
        <v>1</v>
      </c>
    </row>
    <row r="8" spans="2:23">
      <c r="B8" s="7">
        <v>30</v>
      </c>
      <c r="C8" s="8">
        <f t="shared" si="0"/>
        <v>0.3</v>
      </c>
      <c r="D8" s="8">
        <f t="shared" si="0"/>
        <v>0.35</v>
      </c>
      <c r="E8" s="8">
        <f t="shared" si="0"/>
        <v>0.4</v>
      </c>
      <c r="F8" s="8">
        <f t="shared" si="0"/>
        <v>0.45</v>
      </c>
      <c r="G8" s="8">
        <f t="shared" si="0"/>
        <v>0.5</v>
      </c>
      <c r="H8" s="8">
        <f t="shared" si="0"/>
        <v>0.55000000000000004</v>
      </c>
      <c r="I8" s="8">
        <f t="shared" si="0"/>
        <v>0.6</v>
      </c>
      <c r="J8" s="8">
        <f t="shared" si="0"/>
        <v>0.65</v>
      </c>
      <c r="K8" s="8">
        <f t="shared" si="0"/>
        <v>0.7</v>
      </c>
      <c r="L8" s="8">
        <f t="shared" si="0"/>
        <v>0.75</v>
      </c>
      <c r="M8" s="8">
        <f t="shared" si="1"/>
        <v>0.8</v>
      </c>
      <c r="N8" s="8">
        <f t="shared" si="1"/>
        <v>0.85</v>
      </c>
      <c r="O8" s="8">
        <f t="shared" si="1"/>
        <v>0.9</v>
      </c>
      <c r="P8" s="8">
        <f t="shared" si="1"/>
        <v>0.95</v>
      </c>
      <c r="Q8" s="8">
        <f t="shared" si="1"/>
        <v>1</v>
      </c>
      <c r="R8" s="8">
        <f t="shared" si="1"/>
        <v>1</v>
      </c>
      <c r="S8" s="8">
        <f t="shared" si="1"/>
        <v>1</v>
      </c>
      <c r="T8" s="8">
        <f t="shared" si="1"/>
        <v>1</v>
      </c>
      <c r="U8" s="8">
        <f t="shared" si="1"/>
        <v>1</v>
      </c>
      <c r="V8" s="8">
        <f t="shared" si="1"/>
        <v>1</v>
      </c>
      <c r="W8" s="8">
        <f t="shared" si="1"/>
        <v>1</v>
      </c>
    </row>
    <row r="9" spans="2:23">
      <c r="B9" s="7">
        <v>25</v>
      </c>
      <c r="C9" s="8">
        <f t="shared" si="0"/>
        <v>0.25</v>
      </c>
      <c r="D9" s="8">
        <f t="shared" si="0"/>
        <v>0.3</v>
      </c>
      <c r="E9" s="8">
        <f t="shared" si="0"/>
        <v>0.35</v>
      </c>
      <c r="F9" s="8">
        <f t="shared" si="0"/>
        <v>0.4</v>
      </c>
      <c r="G9" s="8">
        <f t="shared" si="0"/>
        <v>0.45</v>
      </c>
      <c r="H9" s="8">
        <f t="shared" si="0"/>
        <v>0.5</v>
      </c>
      <c r="I9" s="8">
        <f t="shared" si="0"/>
        <v>0.55000000000000004</v>
      </c>
      <c r="J9" s="8">
        <f t="shared" si="0"/>
        <v>0.6</v>
      </c>
      <c r="K9" s="8">
        <f t="shared" si="0"/>
        <v>0.65</v>
      </c>
      <c r="L9" s="8">
        <f t="shared" si="0"/>
        <v>0.7</v>
      </c>
      <c r="M9" s="8">
        <f t="shared" si="1"/>
        <v>0.75</v>
      </c>
      <c r="N9" s="8">
        <f t="shared" si="1"/>
        <v>0.8</v>
      </c>
      <c r="O9" s="8">
        <f t="shared" si="1"/>
        <v>0.85</v>
      </c>
      <c r="P9" s="8">
        <f t="shared" si="1"/>
        <v>0.9</v>
      </c>
      <c r="Q9" s="8">
        <f t="shared" si="1"/>
        <v>0.95</v>
      </c>
      <c r="R9" s="8">
        <f t="shared" si="1"/>
        <v>1</v>
      </c>
      <c r="S9" s="8">
        <f t="shared" si="1"/>
        <v>1</v>
      </c>
      <c r="T9" s="8">
        <f t="shared" si="1"/>
        <v>1</v>
      </c>
      <c r="U9" s="8">
        <f t="shared" si="1"/>
        <v>1</v>
      </c>
      <c r="V9" s="8">
        <f t="shared" si="1"/>
        <v>1</v>
      </c>
      <c r="W9" s="8">
        <f t="shared" si="1"/>
        <v>1</v>
      </c>
    </row>
    <row r="10" spans="2:23">
      <c r="B10" s="7">
        <v>20</v>
      </c>
      <c r="C10" s="8">
        <f t="shared" si="0"/>
        <v>0.2</v>
      </c>
      <c r="D10" s="8">
        <f t="shared" si="0"/>
        <v>0.25</v>
      </c>
      <c r="E10" s="8">
        <f t="shared" si="0"/>
        <v>0.3</v>
      </c>
      <c r="F10" s="8">
        <f t="shared" si="0"/>
        <v>0.35</v>
      </c>
      <c r="G10" s="8">
        <f t="shared" si="0"/>
        <v>0.4</v>
      </c>
      <c r="H10" s="8">
        <f t="shared" si="0"/>
        <v>0.45</v>
      </c>
      <c r="I10" s="8">
        <f t="shared" si="0"/>
        <v>0.5</v>
      </c>
      <c r="J10" s="8">
        <f t="shared" si="0"/>
        <v>0.55000000000000004</v>
      </c>
      <c r="K10" s="8">
        <f t="shared" si="0"/>
        <v>0.6</v>
      </c>
      <c r="L10" s="8">
        <f t="shared" si="0"/>
        <v>0.65</v>
      </c>
      <c r="M10" s="8">
        <f t="shared" si="1"/>
        <v>0.7</v>
      </c>
      <c r="N10" s="8">
        <f t="shared" si="1"/>
        <v>0.75</v>
      </c>
      <c r="O10" s="8">
        <f t="shared" si="1"/>
        <v>0.8</v>
      </c>
      <c r="P10" s="8">
        <f t="shared" si="1"/>
        <v>0.85</v>
      </c>
      <c r="Q10" s="8">
        <f t="shared" si="1"/>
        <v>0.9</v>
      </c>
      <c r="R10" s="8">
        <f t="shared" si="1"/>
        <v>0.95</v>
      </c>
      <c r="S10" s="8">
        <f t="shared" si="1"/>
        <v>1</v>
      </c>
      <c r="T10" s="8">
        <f t="shared" si="1"/>
        <v>1</v>
      </c>
      <c r="U10" s="8">
        <f t="shared" si="1"/>
        <v>1</v>
      </c>
      <c r="V10" s="8">
        <f t="shared" si="1"/>
        <v>1</v>
      </c>
      <c r="W10" s="8">
        <f t="shared" si="1"/>
        <v>1</v>
      </c>
    </row>
    <row r="11" spans="2:23">
      <c r="B11" s="7">
        <v>15</v>
      </c>
      <c r="C11" s="8">
        <f t="shared" si="0"/>
        <v>0.15</v>
      </c>
      <c r="D11" s="8">
        <f t="shared" si="0"/>
        <v>0.2</v>
      </c>
      <c r="E11" s="8">
        <f t="shared" si="0"/>
        <v>0.25</v>
      </c>
      <c r="F11" s="8">
        <f t="shared" si="0"/>
        <v>0.3</v>
      </c>
      <c r="G11" s="8">
        <f t="shared" si="0"/>
        <v>0.35</v>
      </c>
      <c r="H11" s="8">
        <f t="shared" si="0"/>
        <v>0.4</v>
      </c>
      <c r="I11" s="8">
        <f t="shared" si="0"/>
        <v>0.45</v>
      </c>
      <c r="J11" s="8">
        <f t="shared" si="0"/>
        <v>0.5</v>
      </c>
      <c r="K11" s="8">
        <f t="shared" si="0"/>
        <v>0.55000000000000004</v>
      </c>
      <c r="L11" s="8">
        <f t="shared" si="0"/>
        <v>0.6</v>
      </c>
      <c r="M11" s="8">
        <f t="shared" si="1"/>
        <v>0.65</v>
      </c>
      <c r="N11" s="8">
        <f t="shared" si="1"/>
        <v>0.7</v>
      </c>
      <c r="O11" s="8">
        <f t="shared" si="1"/>
        <v>0.75</v>
      </c>
      <c r="P11" s="8">
        <f t="shared" si="1"/>
        <v>0.8</v>
      </c>
      <c r="Q11" s="8">
        <f t="shared" si="1"/>
        <v>0.85</v>
      </c>
      <c r="R11" s="8">
        <f t="shared" si="1"/>
        <v>0.9</v>
      </c>
      <c r="S11" s="8">
        <f t="shared" si="1"/>
        <v>0.95</v>
      </c>
      <c r="T11" s="8">
        <f t="shared" si="1"/>
        <v>1</v>
      </c>
      <c r="U11" s="8">
        <f t="shared" si="1"/>
        <v>1</v>
      </c>
      <c r="V11" s="8">
        <f t="shared" si="1"/>
        <v>1</v>
      </c>
      <c r="W11" s="8">
        <f t="shared" si="1"/>
        <v>1</v>
      </c>
    </row>
    <row r="12" spans="2:23">
      <c r="B12" s="7">
        <v>10</v>
      </c>
      <c r="C12" s="8">
        <f t="shared" si="0"/>
        <v>0.1</v>
      </c>
      <c r="D12" s="8">
        <f t="shared" si="0"/>
        <v>0.15</v>
      </c>
      <c r="E12" s="8">
        <f t="shared" si="0"/>
        <v>0.2</v>
      </c>
      <c r="F12" s="8">
        <f t="shared" si="0"/>
        <v>0.25</v>
      </c>
      <c r="G12" s="8">
        <f t="shared" si="0"/>
        <v>0.3</v>
      </c>
      <c r="H12" s="8">
        <f t="shared" si="0"/>
        <v>0.35</v>
      </c>
      <c r="I12" s="8">
        <f t="shared" si="0"/>
        <v>0.4</v>
      </c>
      <c r="J12" s="8">
        <f t="shared" si="0"/>
        <v>0.45</v>
      </c>
      <c r="K12" s="8">
        <f t="shared" si="0"/>
        <v>0.5</v>
      </c>
      <c r="L12" s="8">
        <f t="shared" si="0"/>
        <v>0.55000000000000004</v>
      </c>
      <c r="M12" s="8">
        <f t="shared" si="1"/>
        <v>0.6</v>
      </c>
      <c r="N12" s="8">
        <f t="shared" si="1"/>
        <v>0.65</v>
      </c>
      <c r="O12" s="8">
        <f t="shared" si="1"/>
        <v>0.7</v>
      </c>
      <c r="P12" s="8">
        <f t="shared" si="1"/>
        <v>0.75</v>
      </c>
      <c r="Q12" s="8">
        <f t="shared" si="1"/>
        <v>0.8</v>
      </c>
      <c r="R12" s="8">
        <f t="shared" si="1"/>
        <v>0.85</v>
      </c>
      <c r="S12" s="8">
        <f t="shared" si="1"/>
        <v>0.9</v>
      </c>
      <c r="T12" s="8">
        <f t="shared" si="1"/>
        <v>0.95</v>
      </c>
      <c r="U12" s="8">
        <f t="shared" si="1"/>
        <v>1</v>
      </c>
      <c r="V12" s="8">
        <f t="shared" si="1"/>
        <v>1</v>
      </c>
      <c r="W12" s="8">
        <f t="shared" si="1"/>
        <v>1</v>
      </c>
    </row>
    <row r="13" spans="2:23">
      <c r="B13" s="7">
        <v>5</v>
      </c>
      <c r="C13" s="8">
        <f t="shared" ref="C13:L27" si="2">IF(AND(100&gt;(C$2+$B13), 0&lt;(C$2+$B13)), C$2+$B13, IF(0&lt;(C$2+$B13),100,0))/100</f>
        <v>0.05</v>
      </c>
      <c r="D13" s="8">
        <f t="shared" si="2"/>
        <v>0.1</v>
      </c>
      <c r="E13" s="8">
        <f t="shared" si="2"/>
        <v>0.15</v>
      </c>
      <c r="F13" s="8">
        <f t="shared" si="2"/>
        <v>0.2</v>
      </c>
      <c r="G13" s="8">
        <f t="shared" si="2"/>
        <v>0.25</v>
      </c>
      <c r="H13" s="8">
        <f t="shared" si="2"/>
        <v>0.3</v>
      </c>
      <c r="I13" s="8">
        <f t="shared" si="2"/>
        <v>0.35</v>
      </c>
      <c r="J13" s="8">
        <f t="shared" si="2"/>
        <v>0.4</v>
      </c>
      <c r="K13" s="8">
        <f t="shared" si="2"/>
        <v>0.45</v>
      </c>
      <c r="L13" s="8">
        <f t="shared" si="2"/>
        <v>0.5</v>
      </c>
      <c r="M13" s="8">
        <f t="shared" ref="M13:W27" si="3">IF(AND(100&gt;(M$2+$B13), 0&lt;(M$2+$B13)), M$2+$B13, IF(0&lt;(M$2+$B13),100,0))/100</f>
        <v>0.55000000000000004</v>
      </c>
      <c r="N13" s="8">
        <f t="shared" si="3"/>
        <v>0.6</v>
      </c>
      <c r="O13" s="8">
        <f t="shared" si="3"/>
        <v>0.65</v>
      </c>
      <c r="P13" s="8">
        <f t="shared" si="3"/>
        <v>0.7</v>
      </c>
      <c r="Q13" s="8">
        <f t="shared" si="3"/>
        <v>0.75</v>
      </c>
      <c r="R13" s="8">
        <f t="shared" si="3"/>
        <v>0.8</v>
      </c>
      <c r="S13" s="8">
        <f t="shared" si="3"/>
        <v>0.85</v>
      </c>
      <c r="T13" s="8">
        <f t="shared" si="3"/>
        <v>0.9</v>
      </c>
      <c r="U13" s="8">
        <f t="shared" si="3"/>
        <v>0.95</v>
      </c>
      <c r="V13" s="8">
        <f t="shared" si="3"/>
        <v>1</v>
      </c>
      <c r="W13" s="8">
        <f t="shared" si="3"/>
        <v>1</v>
      </c>
    </row>
    <row r="14" spans="2:23">
      <c r="B14" s="7">
        <v>0</v>
      </c>
      <c r="C14" s="8">
        <f t="shared" si="2"/>
        <v>0</v>
      </c>
      <c r="D14" s="8">
        <f t="shared" si="2"/>
        <v>0.05</v>
      </c>
      <c r="E14" s="8">
        <f t="shared" si="2"/>
        <v>0.1</v>
      </c>
      <c r="F14" s="8">
        <f t="shared" si="2"/>
        <v>0.15</v>
      </c>
      <c r="G14" s="8">
        <f t="shared" si="2"/>
        <v>0.2</v>
      </c>
      <c r="H14" s="8">
        <f t="shared" si="2"/>
        <v>0.25</v>
      </c>
      <c r="I14" s="8">
        <f t="shared" si="2"/>
        <v>0.3</v>
      </c>
      <c r="J14" s="8">
        <f t="shared" si="2"/>
        <v>0.35</v>
      </c>
      <c r="K14" s="8">
        <f t="shared" si="2"/>
        <v>0.4</v>
      </c>
      <c r="L14" s="8">
        <f t="shared" si="2"/>
        <v>0.45</v>
      </c>
      <c r="M14" s="8">
        <f t="shared" si="3"/>
        <v>0.5</v>
      </c>
      <c r="N14" s="9">
        <f t="shared" si="3"/>
        <v>0.55000000000000004</v>
      </c>
      <c r="O14" s="8">
        <f t="shared" si="3"/>
        <v>0.6</v>
      </c>
      <c r="P14" s="8">
        <f t="shared" si="3"/>
        <v>0.65</v>
      </c>
      <c r="Q14" s="8">
        <f t="shared" si="3"/>
        <v>0.7</v>
      </c>
      <c r="R14" s="8">
        <f t="shared" si="3"/>
        <v>0.75</v>
      </c>
      <c r="S14" s="8">
        <f t="shared" si="3"/>
        <v>0.8</v>
      </c>
      <c r="T14" s="8">
        <f t="shared" si="3"/>
        <v>0.85</v>
      </c>
      <c r="U14" s="8">
        <f t="shared" si="3"/>
        <v>0.9</v>
      </c>
      <c r="V14" s="8">
        <f t="shared" si="3"/>
        <v>0.95</v>
      </c>
      <c r="W14" s="8">
        <f t="shared" si="3"/>
        <v>1</v>
      </c>
    </row>
    <row r="15" spans="2:23">
      <c r="B15" s="7">
        <v>-5</v>
      </c>
      <c r="C15" s="8">
        <f t="shared" si="2"/>
        <v>0</v>
      </c>
      <c r="D15" s="8">
        <f t="shared" si="2"/>
        <v>0</v>
      </c>
      <c r="E15" s="8">
        <f t="shared" si="2"/>
        <v>0.05</v>
      </c>
      <c r="F15" s="8">
        <f t="shared" si="2"/>
        <v>0.1</v>
      </c>
      <c r="G15" s="8">
        <f t="shared" si="2"/>
        <v>0.15</v>
      </c>
      <c r="H15" s="8">
        <f t="shared" si="2"/>
        <v>0.2</v>
      </c>
      <c r="I15" s="8">
        <f t="shared" si="2"/>
        <v>0.25</v>
      </c>
      <c r="J15" s="8">
        <f t="shared" si="2"/>
        <v>0.3</v>
      </c>
      <c r="K15" s="8">
        <f t="shared" si="2"/>
        <v>0.35</v>
      </c>
      <c r="L15" s="8">
        <f t="shared" si="2"/>
        <v>0.4</v>
      </c>
      <c r="M15" s="8">
        <f t="shared" si="3"/>
        <v>0.45</v>
      </c>
      <c r="N15" s="8">
        <f t="shared" si="3"/>
        <v>0.5</v>
      </c>
      <c r="O15" s="8">
        <f t="shared" si="3"/>
        <v>0.55000000000000004</v>
      </c>
      <c r="P15" s="8">
        <f t="shared" si="3"/>
        <v>0.6</v>
      </c>
      <c r="Q15" s="8">
        <f t="shared" si="3"/>
        <v>0.65</v>
      </c>
      <c r="R15" s="8">
        <f t="shared" si="3"/>
        <v>0.7</v>
      </c>
      <c r="S15" s="8">
        <f t="shared" si="3"/>
        <v>0.75</v>
      </c>
      <c r="T15" s="8">
        <f t="shared" si="3"/>
        <v>0.8</v>
      </c>
      <c r="U15" s="8">
        <f t="shared" si="3"/>
        <v>0.85</v>
      </c>
      <c r="V15" s="8">
        <f t="shared" si="3"/>
        <v>0.9</v>
      </c>
      <c r="W15" s="8">
        <f t="shared" si="3"/>
        <v>0.95</v>
      </c>
    </row>
    <row r="16" spans="2:23">
      <c r="B16" s="7">
        <v>-10</v>
      </c>
      <c r="C16" s="8">
        <f t="shared" si="2"/>
        <v>0</v>
      </c>
      <c r="D16" s="8">
        <f t="shared" si="2"/>
        <v>0</v>
      </c>
      <c r="E16" s="8">
        <f t="shared" si="2"/>
        <v>0</v>
      </c>
      <c r="F16" s="8">
        <f t="shared" si="2"/>
        <v>0.05</v>
      </c>
      <c r="G16" s="8">
        <f t="shared" si="2"/>
        <v>0.1</v>
      </c>
      <c r="H16" s="8">
        <f t="shared" si="2"/>
        <v>0.15</v>
      </c>
      <c r="I16" s="8">
        <f t="shared" si="2"/>
        <v>0.2</v>
      </c>
      <c r="J16" s="8">
        <f t="shared" si="2"/>
        <v>0.25</v>
      </c>
      <c r="K16" s="8">
        <f t="shared" si="2"/>
        <v>0.3</v>
      </c>
      <c r="L16" s="8">
        <f t="shared" si="2"/>
        <v>0.35</v>
      </c>
      <c r="M16" s="8">
        <f t="shared" si="3"/>
        <v>0.4</v>
      </c>
      <c r="N16" s="8">
        <f t="shared" si="3"/>
        <v>0.45</v>
      </c>
      <c r="O16" s="8">
        <f t="shared" si="3"/>
        <v>0.5</v>
      </c>
      <c r="P16" s="8">
        <f t="shared" si="3"/>
        <v>0.55000000000000004</v>
      </c>
      <c r="Q16" s="8">
        <f t="shared" si="3"/>
        <v>0.6</v>
      </c>
      <c r="R16" s="8">
        <f t="shared" si="3"/>
        <v>0.65</v>
      </c>
      <c r="S16" s="8">
        <f t="shared" si="3"/>
        <v>0.7</v>
      </c>
      <c r="T16" s="8">
        <f t="shared" si="3"/>
        <v>0.75</v>
      </c>
      <c r="U16" s="8">
        <f t="shared" si="3"/>
        <v>0.8</v>
      </c>
      <c r="V16" s="8">
        <f t="shared" si="3"/>
        <v>0.85</v>
      </c>
      <c r="W16" s="8">
        <f t="shared" si="3"/>
        <v>0.9</v>
      </c>
    </row>
    <row r="17" spans="2:23">
      <c r="B17" s="7">
        <v>-15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0.05</v>
      </c>
      <c r="H17" s="8">
        <f t="shared" si="2"/>
        <v>0.1</v>
      </c>
      <c r="I17" s="8">
        <f t="shared" si="2"/>
        <v>0.15</v>
      </c>
      <c r="J17" s="8">
        <f t="shared" si="2"/>
        <v>0.2</v>
      </c>
      <c r="K17" s="8">
        <f t="shared" si="2"/>
        <v>0.25</v>
      </c>
      <c r="L17" s="8">
        <f t="shared" si="2"/>
        <v>0.3</v>
      </c>
      <c r="M17" s="8">
        <f t="shared" si="3"/>
        <v>0.35</v>
      </c>
      <c r="N17" s="8">
        <f t="shared" si="3"/>
        <v>0.4</v>
      </c>
      <c r="O17" s="8">
        <f t="shared" si="3"/>
        <v>0.45</v>
      </c>
      <c r="P17" s="8">
        <f t="shared" si="3"/>
        <v>0.5</v>
      </c>
      <c r="Q17" s="8">
        <f t="shared" si="3"/>
        <v>0.55000000000000004</v>
      </c>
      <c r="R17" s="8">
        <f t="shared" si="3"/>
        <v>0.6</v>
      </c>
      <c r="S17" s="8">
        <f t="shared" si="3"/>
        <v>0.65</v>
      </c>
      <c r="T17" s="8">
        <f t="shared" si="3"/>
        <v>0.7</v>
      </c>
      <c r="U17" s="8">
        <f t="shared" si="3"/>
        <v>0.75</v>
      </c>
      <c r="V17" s="8">
        <f t="shared" si="3"/>
        <v>0.8</v>
      </c>
      <c r="W17" s="8">
        <f t="shared" si="3"/>
        <v>0.85</v>
      </c>
    </row>
    <row r="18" spans="2:23">
      <c r="B18" s="7">
        <v>-20</v>
      </c>
      <c r="C18" s="8">
        <f t="shared" si="2"/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0.05</v>
      </c>
      <c r="I18" s="8">
        <f t="shared" si="2"/>
        <v>0.1</v>
      </c>
      <c r="J18" s="8">
        <f t="shared" si="2"/>
        <v>0.15</v>
      </c>
      <c r="K18" s="8">
        <f t="shared" si="2"/>
        <v>0.2</v>
      </c>
      <c r="L18" s="8">
        <f t="shared" si="2"/>
        <v>0.25</v>
      </c>
      <c r="M18" s="8">
        <f t="shared" si="3"/>
        <v>0.3</v>
      </c>
      <c r="N18" s="8">
        <f t="shared" si="3"/>
        <v>0.35</v>
      </c>
      <c r="O18" s="8">
        <f t="shared" si="3"/>
        <v>0.4</v>
      </c>
      <c r="P18" s="8">
        <f t="shared" si="3"/>
        <v>0.45</v>
      </c>
      <c r="Q18" s="8">
        <f t="shared" si="3"/>
        <v>0.5</v>
      </c>
      <c r="R18" s="8">
        <f t="shared" si="3"/>
        <v>0.55000000000000004</v>
      </c>
      <c r="S18" s="8">
        <f t="shared" si="3"/>
        <v>0.6</v>
      </c>
      <c r="T18" s="8">
        <f t="shared" si="3"/>
        <v>0.65</v>
      </c>
      <c r="U18" s="8">
        <f t="shared" si="3"/>
        <v>0.7</v>
      </c>
      <c r="V18" s="8">
        <f t="shared" si="3"/>
        <v>0.75</v>
      </c>
      <c r="W18" s="8">
        <f t="shared" si="3"/>
        <v>0.8</v>
      </c>
    </row>
    <row r="19" spans="2:23">
      <c r="B19" s="7">
        <v>-25</v>
      </c>
      <c r="C19" s="8">
        <f t="shared" si="2"/>
        <v>0</v>
      </c>
      <c r="D19" s="8">
        <f t="shared" si="2"/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0</v>
      </c>
      <c r="I19" s="8">
        <f t="shared" si="2"/>
        <v>0.05</v>
      </c>
      <c r="J19" s="8">
        <f t="shared" si="2"/>
        <v>0.1</v>
      </c>
      <c r="K19" s="8">
        <f t="shared" si="2"/>
        <v>0.15</v>
      </c>
      <c r="L19" s="8">
        <f t="shared" si="2"/>
        <v>0.2</v>
      </c>
      <c r="M19" s="8">
        <f t="shared" si="3"/>
        <v>0.25</v>
      </c>
      <c r="N19" s="8">
        <f t="shared" si="3"/>
        <v>0.3</v>
      </c>
      <c r="O19" s="8">
        <f t="shared" si="3"/>
        <v>0.35</v>
      </c>
      <c r="P19" s="8">
        <f t="shared" si="3"/>
        <v>0.4</v>
      </c>
      <c r="Q19" s="8">
        <f t="shared" si="3"/>
        <v>0.45</v>
      </c>
      <c r="R19" s="8">
        <f t="shared" si="3"/>
        <v>0.5</v>
      </c>
      <c r="S19" s="8">
        <f t="shared" si="3"/>
        <v>0.55000000000000004</v>
      </c>
      <c r="T19" s="8">
        <f t="shared" si="3"/>
        <v>0.6</v>
      </c>
      <c r="U19" s="8">
        <f t="shared" si="3"/>
        <v>0.65</v>
      </c>
      <c r="V19" s="8">
        <f t="shared" si="3"/>
        <v>0.7</v>
      </c>
      <c r="W19" s="8">
        <f t="shared" si="3"/>
        <v>0.75</v>
      </c>
    </row>
    <row r="20" spans="2:23">
      <c r="B20" s="7">
        <v>-30</v>
      </c>
      <c r="C20" s="8">
        <f t="shared" si="2"/>
        <v>0</v>
      </c>
      <c r="D20" s="8">
        <f t="shared" si="2"/>
        <v>0</v>
      </c>
      <c r="E20" s="8">
        <f t="shared" si="2"/>
        <v>0</v>
      </c>
      <c r="F20" s="8">
        <f t="shared" si="2"/>
        <v>0</v>
      </c>
      <c r="G20" s="8">
        <f t="shared" si="2"/>
        <v>0</v>
      </c>
      <c r="H20" s="8">
        <f t="shared" si="2"/>
        <v>0</v>
      </c>
      <c r="I20" s="8">
        <f t="shared" si="2"/>
        <v>0</v>
      </c>
      <c r="J20" s="8">
        <f t="shared" si="2"/>
        <v>0.05</v>
      </c>
      <c r="K20" s="8">
        <f t="shared" si="2"/>
        <v>0.1</v>
      </c>
      <c r="L20" s="8">
        <f t="shared" si="2"/>
        <v>0.15</v>
      </c>
      <c r="M20" s="8">
        <f t="shared" si="3"/>
        <v>0.2</v>
      </c>
      <c r="N20" s="8">
        <f t="shared" si="3"/>
        <v>0.25</v>
      </c>
      <c r="O20" s="8">
        <f t="shared" si="3"/>
        <v>0.3</v>
      </c>
      <c r="P20" s="8">
        <f t="shared" si="3"/>
        <v>0.35</v>
      </c>
      <c r="Q20" s="8">
        <f t="shared" si="3"/>
        <v>0.4</v>
      </c>
      <c r="R20" s="8">
        <f t="shared" si="3"/>
        <v>0.45</v>
      </c>
      <c r="S20" s="8">
        <f t="shared" si="3"/>
        <v>0.5</v>
      </c>
      <c r="T20" s="8">
        <f t="shared" si="3"/>
        <v>0.55000000000000004</v>
      </c>
      <c r="U20" s="8">
        <f t="shared" si="3"/>
        <v>0.6</v>
      </c>
      <c r="V20" s="8">
        <f t="shared" si="3"/>
        <v>0.65</v>
      </c>
      <c r="W20" s="8">
        <f t="shared" si="3"/>
        <v>0.7</v>
      </c>
    </row>
    <row r="21" spans="2:23">
      <c r="B21" s="7">
        <v>-35</v>
      </c>
      <c r="C21" s="8">
        <f t="shared" si="2"/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K21" s="8">
        <f t="shared" si="2"/>
        <v>0.05</v>
      </c>
      <c r="L21" s="8">
        <f t="shared" si="2"/>
        <v>0.1</v>
      </c>
      <c r="M21" s="8">
        <f t="shared" si="3"/>
        <v>0.15</v>
      </c>
      <c r="N21" s="8">
        <f t="shared" si="3"/>
        <v>0.2</v>
      </c>
      <c r="O21" s="8">
        <f t="shared" si="3"/>
        <v>0.25</v>
      </c>
      <c r="P21" s="8">
        <f t="shared" si="3"/>
        <v>0.3</v>
      </c>
      <c r="Q21" s="8">
        <f t="shared" si="3"/>
        <v>0.35</v>
      </c>
      <c r="R21" s="8">
        <f t="shared" si="3"/>
        <v>0.4</v>
      </c>
      <c r="S21" s="8">
        <f t="shared" si="3"/>
        <v>0.45</v>
      </c>
      <c r="T21" s="8">
        <f t="shared" si="3"/>
        <v>0.5</v>
      </c>
      <c r="U21" s="8">
        <f t="shared" si="3"/>
        <v>0.55000000000000004</v>
      </c>
      <c r="V21" s="8">
        <f t="shared" si="3"/>
        <v>0.6</v>
      </c>
      <c r="W21" s="8">
        <f t="shared" si="3"/>
        <v>0.65</v>
      </c>
    </row>
    <row r="22" spans="2:23">
      <c r="B22" s="7">
        <v>-40</v>
      </c>
      <c r="C22" s="8">
        <f t="shared" si="2"/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0.05</v>
      </c>
      <c r="M22" s="8">
        <f t="shared" si="3"/>
        <v>0.1</v>
      </c>
      <c r="N22" s="8">
        <f t="shared" si="3"/>
        <v>0.15</v>
      </c>
      <c r="O22" s="8">
        <f t="shared" si="3"/>
        <v>0.2</v>
      </c>
      <c r="P22" s="8">
        <f t="shared" si="3"/>
        <v>0.25</v>
      </c>
      <c r="Q22" s="8">
        <f t="shared" si="3"/>
        <v>0.3</v>
      </c>
      <c r="R22" s="8">
        <f t="shared" si="3"/>
        <v>0.35</v>
      </c>
      <c r="S22" s="8">
        <f t="shared" si="3"/>
        <v>0.4</v>
      </c>
      <c r="T22" s="8">
        <f t="shared" si="3"/>
        <v>0.45</v>
      </c>
      <c r="U22" s="8">
        <f t="shared" si="3"/>
        <v>0.5</v>
      </c>
      <c r="V22" s="8">
        <f t="shared" si="3"/>
        <v>0.55000000000000004</v>
      </c>
      <c r="W22" s="8">
        <f t="shared" si="3"/>
        <v>0.6</v>
      </c>
    </row>
    <row r="23" spans="2:23">
      <c r="B23" s="7">
        <v>-45</v>
      </c>
      <c r="C23" s="8">
        <f t="shared" si="2"/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8">
        <f t="shared" si="2"/>
        <v>0</v>
      </c>
      <c r="J23" s="8">
        <f t="shared" si="2"/>
        <v>0</v>
      </c>
      <c r="K23" s="8">
        <f t="shared" si="2"/>
        <v>0</v>
      </c>
      <c r="L23" s="8">
        <f t="shared" si="2"/>
        <v>0</v>
      </c>
      <c r="M23" s="8">
        <f t="shared" si="3"/>
        <v>0.05</v>
      </c>
      <c r="N23" s="8">
        <f t="shared" si="3"/>
        <v>0.1</v>
      </c>
      <c r="O23" s="8">
        <f t="shared" si="3"/>
        <v>0.15</v>
      </c>
      <c r="P23" s="8">
        <f t="shared" si="3"/>
        <v>0.2</v>
      </c>
      <c r="Q23" s="8">
        <f t="shared" si="3"/>
        <v>0.25</v>
      </c>
      <c r="R23" s="8">
        <f t="shared" si="3"/>
        <v>0.3</v>
      </c>
      <c r="S23" s="8">
        <f t="shared" si="3"/>
        <v>0.35</v>
      </c>
      <c r="T23" s="8">
        <f t="shared" si="3"/>
        <v>0.4</v>
      </c>
      <c r="U23" s="8">
        <f t="shared" si="3"/>
        <v>0.45</v>
      </c>
      <c r="V23" s="8">
        <f t="shared" si="3"/>
        <v>0.5</v>
      </c>
      <c r="W23" s="8">
        <f t="shared" si="3"/>
        <v>0.55000000000000004</v>
      </c>
    </row>
    <row r="24" spans="2:23">
      <c r="B24" s="7">
        <v>-50</v>
      </c>
      <c r="C24" s="8">
        <f t="shared" si="2"/>
        <v>0</v>
      </c>
      <c r="D24" s="8">
        <f t="shared" si="2"/>
        <v>0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K24" s="8">
        <f t="shared" si="2"/>
        <v>0</v>
      </c>
      <c r="L24" s="8">
        <f t="shared" si="2"/>
        <v>0</v>
      </c>
      <c r="M24" s="8">
        <f t="shared" si="3"/>
        <v>0</v>
      </c>
      <c r="N24" s="8">
        <f t="shared" si="3"/>
        <v>0.05</v>
      </c>
      <c r="O24" s="8">
        <f t="shared" si="3"/>
        <v>0.1</v>
      </c>
      <c r="P24" s="8">
        <f t="shared" si="3"/>
        <v>0.15</v>
      </c>
      <c r="Q24" s="8">
        <f t="shared" si="3"/>
        <v>0.2</v>
      </c>
      <c r="R24" s="8">
        <f t="shared" si="3"/>
        <v>0.25</v>
      </c>
      <c r="S24" s="8">
        <f t="shared" si="3"/>
        <v>0.3</v>
      </c>
      <c r="T24" s="8">
        <f t="shared" si="3"/>
        <v>0.35</v>
      </c>
      <c r="U24" s="8">
        <f t="shared" si="3"/>
        <v>0.4</v>
      </c>
      <c r="V24" s="8">
        <f t="shared" si="3"/>
        <v>0.45</v>
      </c>
      <c r="W24" s="8">
        <f t="shared" si="3"/>
        <v>0.5</v>
      </c>
    </row>
    <row r="25" spans="2:23">
      <c r="B25" s="7">
        <v>-55</v>
      </c>
      <c r="C25" s="8">
        <f t="shared" si="2"/>
        <v>0</v>
      </c>
      <c r="D25" s="8">
        <f t="shared" si="2"/>
        <v>0</v>
      </c>
      <c r="E25" s="8">
        <f t="shared" si="2"/>
        <v>0</v>
      </c>
      <c r="F25" s="8">
        <f t="shared" si="2"/>
        <v>0</v>
      </c>
      <c r="G25" s="8">
        <f t="shared" si="2"/>
        <v>0</v>
      </c>
      <c r="H25" s="8">
        <f t="shared" si="2"/>
        <v>0</v>
      </c>
      <c r="I25" s="8">
        <f t="shared" si="2"/>
        <v>0</v>
      </c>
      <c r="J25" s="8">
        <f t="shared" si="2"/>
        <v>0</v>
      </c>
      <c r="K25" s="8">
        <f t="shared" si="2"/>
        <v>0</v>
      </c>
      <c r="L25" s="8">
        <f t="shared" si="2"/>
        <v>0</v>
      </c>
      <c r="M25" s="8">
        <f t="shared" si="3"/>
        <v>0</v>
      </c>
      <c r="N25" s="8">
        <f t="shared" si="3"/>
        <v>0</v>
      </c>
      <c r="O25" s="8">
        <f t="shared" si="3"/>
        <v>0.05</v>
      </c>
      <c r="P25" s="8">
        <f t="shared" si="3"/>
        <v>0.1</v>
      </c>
      <c r="Q25" s="8">
        <f t="shared" si="3"/>
        <v>0.15</v>
      </c>
      <c r="R25" s="8">
        <f t="shared" si="3"/>
        <v>0.2</v>
      </c>
      <c r="S25" s="8">
        <f t="shared" si="3"/>
        <v>0.25</v>
      </c>
      <c r="T25" s="8">
        <f t="shared" si="3"/>
        <v>0.3</v>
      </c>
      <c r="U25" s="8">
        <f t="shared" si="3"/>
        <v>0.35</v>
      </c>
      <c r="V25" s="8">
        <f t="shared" si="3"/>
        <v>0.4</v>
      </c>
      <c r="W25" s="8">
        <f t="shared" si="3"/>
        <v>0.45</v>
      </c>
    </row>
    <row r="26" spans="2:23">
      <c r="B26" s="7">
        <v>-60</v>
      </c>
      <c r="C26" s="8">
        <f t="shared" si="2"/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K26" s="8">
        <f t="shared" si="2"/>
        <v>0</v>
      </c>
      <c r="L26" s="8">
        <f t="shared" si="2"/>
        <v>0</v>
      </c>
      <c r="M26" s="8">
        <f t="shared" si="3"/>
        <v>0</v>
      </c>
      <c r="N26" s="8">
        <f t="shared" si="3"/>
        <v>0</v>
      </c>
      <c r="O26" s="8">
        <f t="shared" si="3"/>
        <v>0</v>
      </c>
      <c r="P26" s="8">
        <f t="shared" si="3"/>
        <v>0.05</v>
      </c>
      <c r="Q26" s="8">
        <f t="shared" si="3"/>
        <v>0.1</v>
      </c>
      <c r="R26" s="8">
        <f t="shared" si="3"/>
        <v>0.15</v>
      </c>
      <c r="S26" s="8">
        <f t="shared" si="3"/>
        <v>0.2</v>
      </c>
      <c r="T26" s="8">
        <f t="shared" si="3"/>
        <v>0.25</v>
      </c>
      <c r="U26" s="8">
        <f t="shared" si="3"/>
        <v>0.3</v>
      </c>
      <c r="V26" s="8">
        <f t="shared" si="3"/>
        <v>0.35</v>
      </c>
      <c r="W26" s="8">
        <f t="shared" si="3"/>
        <v>0.4</v>
      </c>
    </row>
    <row r="27" spans="2:23">
      <c r="B27" s="7">
        <v>-65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3"/>
        <v>0</v>
      </c>
      <c r="N27" s="8">
        <f t="shared" si="3"/>
        <v>0</v>
      </c>
      <c r="O27" s="8">
        <f t="shared" si="3"/>
        <v>0</v>
      </c>
      <c r="P27" s="8">
        <f t="shared" si="3"/>
        <v>0</v>
      </c>
      <c r="Q27" s="8">
        <f t="shared" si="3"/>
        <v>0.05</v>
      </c>
      <c r="R27" s="8">
        <f t="shared" si="3"/>
        <v>0.1</v>
      </c>
      <c r="S27" s="8">
        <f t="shared" si="3"/>
        <v>0.15</v>
      </c>
      <c r="T27" s="8">
        <f t="shared" si="3"/>
        <v>0.2</v>
      </c>
      <c r="U27" s="8">
        <f t="shared" si="3"/>
        <v>0.25</v>
      </c>
      <c r="V27" s="8">
        <f t="shared" si="3"/>
        <v>0.3</v>
      </c>
      <c r="W27" s="8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zoomScale="65" zoomScaleNormal="65" workbookViewId="0">
      <selection activeCell="N45" sqref="N45"/>
    </sheetView>
  </sheetViews>
  <sheetFormatPr defaultRowHeight="12.75"/>
  <cols>
    <col min="1" max="1" width="5.42578125" style="7" customWidth="1"/>
    <col min="2" max="2" width="3.5703125" style="7" customWidth="1"/>
    <col min="3" max="3" width="7.5703125" customWidth="1"/>
    <col min="4" max="11" width="5.140625" customWidth="1"/>
    <col min="12" max="23" width="6.140625" customWidth="1"/>
    <col min="24" max="24" width="3.42578125" customWidth="1"/>
    <col min="25" max="1025" width="4" customWidth="1"/>
  </cols>
  <sheetData>
    <row r="1" spans="2:1024" s="7" customFormat="1">
      <c r="AMF1"/>
      <c r="AMG1"/>
      <c r="AMH1"/>
      <c r="AMI1"/>
      <c r="AMJ1"/>
    </row>
    <row r="2" spans="2:1024" s="7" customFormat="1">
      <c r="C2" s="7">
        <v>-5</v>
      </c>
      <c r="D2" s="7">
        <v>-4</v>
      </c>
      <c r="E2" s="7">
        <v>-3</v>
      </c>
      <c r="F2" s="7">
        <v>-2</v>
      </c>
      <c r="G2" s="7">
        <v>-1</v>
      </c>
      <c r="H2" s="7">
        <v>0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>
        <v>7</v>
      </c>
      <c r="P2" s="7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AMF2"/>
      <c r="AMG2"/>
      <c r="AMH2"/>
      <c r="AMI2"/>
      <c r="AMJ2"/>
    </row>
    <row r="3" spans="2:1024" s="7" customFormat="1">
      <c r="B3" s="7">
        <v>6</v>
      </c>
      <c r="C3" s="8">
        <f t="shared" ref="C3:L12" si="0">IF(1-(($B3-C$2-1)/20) &gt; 0, IF(1-(($B3-C$2-1)/20) &lt; 1, 1-(($B3-C$2-1)/20), 1), 0)</f>
        <v>0.5</v>
      </c>
      <c r="D3" s="8">
        <f t="shared" si="0"/>
        <v>0.55000000000000004</v>
      </c>
      <c r="E3" s="8">
        <f t="shared" si="0"/>
        <v>0.6</v>
      </c>
      <c r="F3" s="8">
        <f t="shared" si="0"/>
        <v>0.65</v>
      </c>
      <c r="G3" s="8">
        <f t="shared" si="0"/>
        <v>0.7</v>
      </c>
      <c r="H3" s="8">
        <f t="shared" si="0"/>
        <v>0.75</v>
      </c>
      <c r="I3" s="8">
        <f t="shared" si="0"/>
        <v>0.8</v>
      </c>
      <c r="J3" s="8">
        <f t="shared" si="0"/>
        <v>0.85</v>
      </c>
      <c r="K3" s="8">
        <f t="shared" si="0"/>
        <v>0.9</v>
      </c>
      <c r="L3" s="8">
        <f t="shared" si="0"/>
        <v>0.95</v>
      </c>
      <c r="M3" s="8">
        <f t="shared" ref="M3:W12" si="1">IF(1-(($B3-M$2-1)/20) &gt; 0, IF(1-(($B3-M$2-1)/20) &lt; 1, 1-(($B3-M$2-1)/20), 1), 0)</f>
        <v>1</v>
      </c>
      <c r="N3" s="8">
        <f t="shared" si="1"/>
        <v>1</v>
      </c>
      <c r="O3" s="8">
        <f t="shared" si="1"/>
        <v>1</v>
      </c>
      <c r="P3" s="8">
        <f t="shared" si="1"/>
        <v>1</v>
      </c>
      <c r="Q3" s="8">
        <f t="shared" si="1"/>
        <v>1</v>
      </c>
      <c r="R3" s="8">
        <f t="shared" si="1"/>
        <v>1</v>
      </c>
      <c r="S3" s="8">
        <f t="shared" si="1"/>
        <v>1</v>
      </c>
      <c r="T3" s="8">
        <f t="shared" si="1"/>
        <v>1</v>
      </c>
      <c r="U3" s="8">
        <f t="shared" si="1"/>
        <v>1</v>
      </c>
      <c r="V3" s="8">
        <f t="shared" si="1"/>
        <v>1</v>
      </c>
      <c r="W3" s="8">
        <f t="shared" si="1"/>
        <v>1</v>
      </c>
      <c r="AMF3"/>
      <c r="AMG3"/>
      <c r="AMH3"/>
      <c r="AMI3"/>
      <c r="AMJ3"/>
    </row>
    <row r="4" spans="2:1024" s="7" customFormat="1">
      <c r="B4" s="7">
        <v>7</v>
      </c>
      <c r="C4" s="8">
        <f t="shared" si="0"/>
        <v>0.44999999999999996</v>
      </c>
      <c r="D4" s="8">
        <f t="shared" si="0"/>
        <v>0.5</v>
      </c>
      <c r="E4" s="8">
        <f t="shared" si="0"/>
        <v>0.55000000000000004</v>
      </c>
      <c r="F4" s="8">
        <f t="shared" si="0"/>
        <v>0.6</v>
      </c>
      <c r="G4" s="8">
        <f t="shared" si="0"/>
        <v>0.65</v>
      </c>
      <c r="H4" s="8">
        <f t="shared" si="0"/>
        <v>0.7</v>
      </c>
      <c r="I4" s="8">
        <f t="shared" si="0"/>
        <v>0.75</v>
      </c>
      <c r="J4" s="8">
        <f t="shared" si="0"/>
        <v>0.8</v>
      </c>
      <c r="K4" s="8">
        <f t="shared" si="0"/>
        <v>0.85</v>
      </c>
      <c r="L4" s="8">
        <f t="shared" si="0"/>
        <v>0.9</v>
      </c>
      <c r="M4" s="8">
        <f t="shared" si="1"/>
        <v>0.95</v>
      </c>
      <c r="N4" s="8">
        <f t="shared" si="1"/>
        <v>1</v>
      </c>
      <c r="O4" s="8">
        <f t="shared" si="1"/>
        <v>1</v>
      </c>
      <c r="P4" s="8">
        <f t="shared" si="1"/>
        <v>1</v>
      </c>
      <c r="Q4" s="8">
        <f t="shared" si="1"/>
        <v>1</v>
      </c>
      <c r="R4" s="8">
        <f t="shared" si="1"/>
        <v>1</v>
      </c>
      <c r="S4" s="8">
        <f t="shared" si="1"/>
        <v>1</v>
      </c>
      <c r="T4" s="8">
        <f t="shared" si="1"/>
        <v>1</v>
      </c>
      <c r="U4" s="8">
        <f t="shared" si="1"/>
        <v>1</v>
      </c>
      <c r="V4" s="8">
        <f t="shared" si="1"/>
        <v>1</v>
      </c>
      <c r="W4" s="8">
        <f t="shared" si="1"/>
        <v>1</v>
      </c>
      <c r="AMF4"/>
      <c r="AMG4"/>
      <c r="AMH4"/>
      <c r="AMI4"/>
      <c r="AMJ4"/>
    </row>
    <row r="5" spans="2:1024" s="7" customFormat="1">
      <c r="B5" s="7">
        <v>8</v>
      </c>
      <c r="C5" s="8">
        <f t="shared" si="0"/>
        <v>0.4</v>
      </c>
      <c r="D5" s="8">
        <f t="shared" si="0"/>
        <v>0.44999999999999996</v>
      </c>
      <c r="E5" s="8">
        <f t="shared" si="0"/>
        <v>0.5</v>
      </c>
      <c r="F5" s="8">
        <f t="shared" si="0"/>
        <v>0.55000000000000004</v>
      </c>
      <c r="G5" s="8">
        <f t="shared" si="0"/>
        <v>0.6</v>
      </c>
      <c r="H5" s="8">
        <f t="shared" si="0"/>
        <v>0.65</v>
      </c>
      <c r="I5" s="8">
        <f t="shared" si="0"/>
        <v>0.7</v>
      </c>
      <c r="J5" s="8">
        <f t="shared" si="0"/>
        <v>0.75</v>
      </c>
      <c r="K5" s="8">
        <f t="shared" si="0"/>
        <v>0.8</v>
      </c>
      <c r="L5" s="8">
        <f t="shared" si="0"/>
        <v>0.85</v>
      </c>
      <c r="M5" s="8">
        <f t="shared" si="1"/>
        <v>0.9</v>
      </c>
      <c r="N5" s="8">
        <f t="shared" si="1"/>
        <v>0.95</v>
      </c>
      <c r="O5" s="8">
        <f t="shared" si="1"/>
        <v>1</v>
      </c>
      <c r="P5" s="8">
        <f t="shared" si="1"/>
        <v>1</v>
      </c>
      <c r="Q5" s="8">
        <f t="shared" si="1"/>
        <v>1</v>
      </c>
      <c r="R5" s="8">
        <f t="shared" si="1"/>
        <v>1</v>
      </c>
      <c r="S5" s="8">
        <f t="shared" si="1"/>
        <v>1</v>
      </c>
      <c r="T5" s="8">
        <f t="shared" si="1"/>
        <v>1</v>
      </c>
      <c r="U5" s="8">
        <f t="shared" si="1"/>
        <v>1</v>
      </c>
      <c r="V5" s="8">
        <f t="shared" si="1"/>
        <v>1</v>
      </c>
      <c r="W5" s="8">
        <f t="shared" si="1"/>
        <v>1</v>
      </c>
      <c r="AMF5"/>
      <c r="AMG5"/>
      <c r="AMH5"/>
      <c r="AMI5"/>
      <c r="AMJ5"/>
    </row>
    <row r="6" spans="2:1024" s="7" customFormat="1">
      <c r="B6" s="7">
        <v>9</v>
      </c>
      <c r="C6" s="8">
        <f t="shared" si="0"/>
        <v>0.35</v>
      </c>
      <c r="D6" s="8">
        <f t="shared" si="0"/>
        <v>0.4</v>
      </c>
      <c r="E6" s="8">
        <f t="shared" si="0"/>
        <v>0.44999999999999996</v>
      </c>
      <c r="F6" s="8">
        <f t="shared" si="0"/>
        <v>0.5</v>
      </c>
      <c r="G6" s="8">
        <f t="shared" si="0"/>
        <v>0.55000000000000004</v>
      </c>
      <c r="H6" s="8">
        <f t="shared" si="0"/>
        <v>0.6</v>
      </c>
      <c r="I6" s="8">
        <f t="shared" si="0"/>
        <v>0.65</v>
      </c>
      <c r="J6" s="8">
        <f t="shared" si="0"/>
        <v>0.7</v>
      </c>
      <c r="K6" s="8">
        <f t="shared" si="0"/>
        <v>0.75</v>
      </c>
      <c r="L6" s="8">
        <f t="shared" si="0"/>
        <v>0.8</v>
      </c>
      <c r="M6" s="8">
        <f t="shared" si="1"/>
        <v>0.85</v>
      </c>
      <c r="N6" s="8">
        <f t="shared" si="1"/>
        <v>0.9</v>
      </c>
      <c r="O6" s="8">
        <f t="shared" si="1"/>
        <v>0.95</v>
      </c>
      <c r="P6" s="8">
        <f t="shared" si="1"/>
        <v>1</v>
      </c>
      <c r="Q6" s="8">
        <f t="shared" si="1"/>
        <v>1</v>
      </c>
      <c r="R6" s="8">
        <f t="shared" si="1"/>
        <v>1</v>
      </c>
      <c r="S6" s="8">
        <f t="shared" si="1"/>
        <v>1</v>
      </c>
      <c r="T6" s="8">
        <f t="shared" si="1"/>
        <v>1</v>
      </c>
      <c r="U6" s="8">
        <f t="shared" si="1"/>
        <v>1</v>
      </c>
      <c r="V6" s="8">
        <f t="shared" si="1"/>
        <v>1</v>
      </c>
      <c r="W6" s="8">
        <f t="shared" si="1"/>
        <v>1</v>
      </c>
      <c r="AMF6"/>
      <c r="AMG6"/>
      <c r="AMH6"/>
      <c r="AMI6"/>
      <c r="AMJ6"/>
    </row>
    <row r="7" spans="2:1024" s="7" customFormat="1">
      <c r="B7" s="7">
        <v>10</v>
      </c>
      <c r="C7" s="8">
        <f t="shared" si="0"/>
        <v>0.30000000000000004</v>
      </c>
      <c r="D7" s="8">
        <f t="shared" si="0"/>
        <v>0.35</v>
      </c>
      <c r="E7" s="8">
        <f t="shared" si="0"/>
        <v>0.4</v>
      </c>
      <c r="F7" s="8">
        <f t="shared" si="0"/>
        <v>0.44999999999999996</v>
      </c>
      <c r="G7" s="8">
        <f t="shared" si="0"/>
        <v>0.5</v>
      </c>
      <c r="H7" s="10">
        <f t="shared" si="0"/>
        <v>0.55000000000000004</v>
      </c>
      <c r="I7" s="8">
        <f t="shared" si="0"/>
        <v>0.6</v>
      </c>
      <c r="J7" s="8">
        <f t="shared" si="0"/>
        <v>0.65</v>
      </c>
      <c r="K7" s="8">
        <f t="shared" si="0"/>
        <v>0.7</v>
      </c>
      <c r="L7" s="8">
        <f t="shared" si="0"/>
        <v>0.75</v>
      </c>
      <c r="M7" s="8">
        <f t="shared" si="1"/>
        <v>0.8</v>
      </c>
      <c r="N7" s="8">
        <f t="shared" si="1"/>
        <v>0.85</v>
      </c>
      <c r="O7" s="8">
        <f t="shared" si="1"/>
        <v>0.9</v>
      </c>
      <c r="P7" s="8">
        <f t="shared" si="1"/>
        <v>0.95</v>
      </c>
      <c r="Q7" s="8">
        <f t="shared" si="1"/>
        <v>1</v>
      </c>
      <c r="R7" s="8">
        <f t="shared" si="1"/>
        <v>1</v>
      </c>
      <c r="S7" s="8">
        <f t="shared" si="1"/>
        <v>1</v>
      </c>
      <c r="T7" s="8">
        <f t="shared" si="1"/>
        <v>1</v>
      </c>
      <c r="U7" s="8">
        <f t="shared" si="1"/>
        <v>1</v>
      </c>
      <c r="V7" s="8">
        <f t="shared" si="1"/>
        <v>1</v>
      </c>
      <c r="W7" s="8">
        <f t="shared" si="1"/>
        <v>1</v>
      </c>
      <c r="AMF7"/>
      <c r="AMG7"/>
      <c r="AMH7"/>
      <c r="AMI7"/>
      <c r="AMJ7"/>
    </row>
    <row r="8" spans="2:1024">
      <c r="B8" s="7">
        <v>11</v>
      </c>
      <c r="C8" s="8">
        <f t="shared" si="0"/>
        <v>0.25</v>
      </c>
      <c r="D8" s="8">
        <f t="shared" si="0"/>
        <v>0.30000000000000004</v>
      </c>
      <c r="E8" s="8">
        <f t="shared" si="0"/>
        <v>0.35</v>
      </c>
      <c r="F8" s="8">
        <f t="shared" si="0"/>
        <v>0.4</v>
      </c>
      <c r="G8" s="8">
        <f t="shared" si="0"/>
        <v>0.44999999999999996</v>
      </c>
      <c r="H8" s="8">
        <f t="shared" si="0"/>
        <v>0.5</v>
      </c>
      <c r="I8" s="8">
        <f t="shared" si="0"/>
        <v>0.55000000000000004</v>
      </c>
      <c r="J8" s="8">
        <f t="shared" si="0"/>
        <v>0.6</v>
      </c>
      <c r="K8" s="8">
        <f t="shared" si="0"/>
        <v>0.65</v>
      </c>
      <c r="L8" s="8">
        <f t="shared" si="0"/>
        <v>0.7</v>
      </c>
      <c r="M8" s="8">
        <f t="shared" si="1"/>
        <v>0.75</v>
      </c>
      <c r="N8" s="8">
        <f t="shared" si="1"/>
        <v>0.8</v>
      </c>
      <c r="O8" s="8">
        <f t="shared" si="1"/>
        <v>0.85</v>
      </c>
      <c r="P8" s="8">
        <f t="shared" si="1"/>
        <v>0.9</v>
      </c>
      <c r="Q8" s="8">
        <f t="shared" si="1"/>
        <v>0.95</v>
      </c>
      <c r="R8" s="8">
        <f t="shared" si="1"/>
        <v>1</v>
      </c>
      <c r="S8" s="8">
        <f t="shared" si="1"/>
        <v>1</v>
      </c>
      <c r="T8" s="8">
        <f t="shared" si="1"/>
        <v>1</v>
      </c>
      <c r="U8" s="8">
        <f t="shared" si="1"/>
        <v>1</v>
      </c>
      <c r="V8" s="8">
        <f t="shared" si="1"/>
        <v>1</v>
      </c>
      <c r="W8" s="8">
        <f t="shared" si="1"/>
        <v>1</v>
      </c>
    </row>
    <row r="9" spans="2:1024">
      <c r="B9" s="7">
        <v>12</v>
      </c>
      <c r="C9" s="8">
        <f t="shared" si="0"/>
        <v>0.19999999999999996</v>
      </c>
      <c r="D9" s="8">
        <f t="shared" si="0"/>
        <v>0.25</v>
      </c>
      <c r="E9" s="8">
        <f t="shared" si="0"/>
        <v>0.30000000000000004</v>
      </c>
      <c r="F9" s="8">
        <f t="shared" si="0"/>
        <v>0.35</v>
      </c>
      <c r="G9" s="8">
        <f t="shared" si="0"/>
        <v>0.4</v>
      </c>
      <c r="H9" s="8">
        <f t="shared" si="0"/>
        <v>0.44999999999999996</v>
      </c>
      <c r="I9" s="8">
        <f t="shared" si="0"/>
        <v>0.5</v>
      </c>
      <c r="J9" s="8">
        <f t="shared" si="0"/>
        <v>0.55000000000000004</v>
      </c>
      <c r="K9" s="8">
        <f t="shared" si="0"/>
        <v>0.6</v>
      </c>
      <c r="L9" s="8">
        <f t="shared" si="0"/>
        <v>0.65</v>
      </c>
      <c r="M9" s="8">
        <f t="shared" si="1"/>
        <v>0.7</v>
      </c>
      <c r="N9" s="8">
        <f t="shared" si="1"/>
        <v>0.75</v>
      </c>
      <c r="O9" s="8">
        <f t="shared" si="1"/>
        <v>0.8</v>
      </c>
      <c r="P9" s="8">
        <f t="shared" si="1"/>
        <v>0.85</v>
      </c>
      <c r="Q9" s="8">
        <f t="shared" si="1"/>
        <v>0.9</v>
      </c>
      <c r="R9" s="8">
        <f t="shared" si="1"/>
        <v>0.95</v>
      </c>
      <c r="S9" s="8">
        <f t="shared" si="1"/>
        <v>1</v>
      </c>
      <c r="T9" s="8">
        <f t="shared" si="1"/>
        <v>1</v>
      </c>
      <c r="U9" s="8">
        <f t="shared" si="1"/>
        <v>1</v>
      </c>
      <c r="V9" s="8">
        <f t="shared" si="1"/>
        <v>1</v>
      </c>
      <c r="W9" s="8">
        <f t="shared" si="1"/>
        <v>1</v>
      </c>
    </row>
    <row r="10" spans="2:1024">
      <c r="B10" s="7">
        <v>13</v>
      </c>
      <c r="C10" s="8">
        <f t="shared" si="0"/>
        <v>0.15000000000000002</v>
      </c>
      <c r="D10" s="8">
        <f t="shared" si="0"/>
        <v>0.19999999999999996</v>
      </c>
      <c r="E10" s="8">
        <f t="shared" si="0"/>
        <v>0.25</v>
      </c>
      <c r="F10" s="8">
        <f t="shared" si="0"/>
        <v>0.30000000000000004</v>
      </c>
      <c r="G10" s="8">
        <f t="shared" si="0"/>
        <v>0.35</v>
      </c>
      <c r="H10" s="8">
        <f t="shared" si="0"/>
        <v>0.4</v>
      </c>
      <c r="I10" s="8">
        <f t="shared" si="0"/>
        <v>0.44999999999999996</v>
      </c>
      <c r="J10" s="8">
        <f t="shared" si="0"/>
        <v>0.5</v>
      </c>
      <c r="K10" s="8">
        <f t="shared" si="0"/>
        <v>0.55000000000000004</v>
      </c>
      <c r="L10" s="8">
        <f t="shared" si="0"/>
        <v>0.6</v>
      </c>
      <c r="M10" s="8">
        <f t="shared" si="1"/>
        <v>0.65</v>
      </c>
      <c r="N10" s="8">
        <f t="shared" si="1"/>
        <v>0.7</v>
      </c>
      <c r="O10" s="8">
        <f t="shared" si="1"/>
        <v>0.75</v>
      </c>
      <c r="P10" s="8">
        <f t="shared" si="1"/>
        <v>0.8</v>
      </c>
      <c r="Q10" s="8">
        <f t="shared" si="1"/>
        <v>0.85</v>
      </c>
      <c r="R10" s="8">
        <f t="shared" si="1"/>
        <v>0.9</v>
      </c>
      <c r="S10" s="8">
        <f t="shared" si="1"/>
        <v>0.95</v>
      </c>
      <c r="T10" s="8">
        <f t="shared" si="1"/>
        <v>1</v>
      </c>
      <c r="U10" s="8">
        <f t="shared" si="1"/>
        <v>1</v>
      </c>
      <c r="V10" s="8">
        <f t="shared" si="1"/>
        <v>1</v>
      </c>
      <c r="W10" s="8">
        <f t="shared" si="1"/>
        <v>1</v>
      </c>
    </row>
    <row r="11" spans="2:1024">
      <c r="B11" s="7">
        <v>14</v>
      </c>
      <c r="C11" s="8">
        <f t="shared" si="0"/>
        <v>9.9999999999999978E-2</v>
      </c>
      <c r="D11" s="8">
        <f t="shared" si="0"/>
        <v>0.15000000000000002</v>
      </c>
      <c r="E11" s="8">
        <f t="shared" si="0"/>
        <v>0.19999999999999996</v>
      </c>
      <c r="F11" s="8">
        <f t="shared" si="0"/>
        <v>0.25</v>
      </c>
      <c r="G11" s="8">
        <f t="shared" si="0"/>
        <v>0.30000000000000004</v>
      </c>
      <c r="H11" s="8">
        <f t="shared" si="0"/>
        <v>0.35</v>
      </c>
      <c r="I11" s="8">
        <f t="shared" si="0"/>
        <v>0.4</v>
      </c>
      <c r="J11" s="8">
        <f t="shared" si="0"/>
        <v>0.44999999999999996</v>
      </c>
      <c r="K11" s="8">
        <f t="shared" si="0"/>
        <v>0.5</v>
      </c>
      <c r="L11" s="8">
        <f t="shared" si="0"/>
        <v>0.55000000000000004</v>
      </c>
      <c r="M11" s="8">
        <f t="shared" si="1"/>
        <v>0.6</v>
      </c>
      <c r="N11" s="8">
        <f t="shared" si="1"/>
        <v>0.65</v>
      </c>
      <c r="O11" s="8">
        <f t="shared" si="1"/>
        <v>0.7</v>
      </c>
      <c r="P11" s="8">
        <f t="shared" si="1"/>
        <v>0.75</v>
      </c>
      <c r="Q11" s="8">
        <f t="shared" si="1"/>
        <v>0.8</v>
      </c>
      <c r="R11" s="8">
        <f t="shared" si="1"/>
        <v>0.85</v>
      </c>
      <c r="S11" s="8">
        <f t="shared" si="1"/>
        <v>0.9</v>
      </c>
      <c r="T11" s="8">
        <f t="shared" si="1"/>
        <v>0.95</v>
      </c>
      <c r="U11" s="8">
        <f t="shared" si="1"/>
        <v>1</v>
      </c>
      <c r="V11" s="8">
        <f t="shared" si="1"/>
        <v>1</v>
      </c>
      <c r="W11" s="8">
        <f t="shared" si="1"/>
        <v>1</v>
      </c>
    </row>
    <row r="12" spans="2:1024">
      <c r="B12" s="7">
        <v>15</v>
      </c>
      <c r="C12" s="8">
        <f t="shared" si="0"/>
        <v>5.0000000000000044E-2</v>
      </c>
      <c r="D12" s="8">
        <f t="shared" si="0"/>
        <v>9.9999999999999978E-2</v>
      </c>
      <c r="E12" s="8">
        <f t="shared" si="0"/>
        <v>0.15000000000000002</v>
      </c>
      <c r="F12" s="8">
        <f t="shared" si="0"/>
        <v>0.19999999999999996</v>
      </c>
      <c r="G12" s="8">
        <f t="shared" si="0"/>
        <v>0.25</v>
      </c>
      <c r="H12" s="8">
        <f t="shared" si="0"/>
        <v>0.30000000000000004</v>
      </c>
      <c r="I12" s="8">
        <f t="shared" si="0"/>
        <v>0.35</v>
      </c>
      <c r="J12" s="8">
        <f t="shared" si="0"/>
        <v>0.4</v>
      </c>
      <c r="K12" s="8">
        <f t="shared" si="0"/>
        <v>0.44999999999999996</v>
      </c>
      <c r="L12" s="8">
        <f t="shared" si="0"/>
        <v>0.5</v>
      </c>
      <c r="M12" s="8">
        <f t="shared" si="1"/>
        <v>0.55000000000000004</v>
      </c>
      <c r="N12" s="8">
        <f t="shared" si="1"/>
        <v>0.6</v>
      </c>
      <c r="O12" s="8">
        <f t="shared" si="1"/>
        <v>0.65</v>
      </c>
      <c r="P12" s="8">
        <f t="shared" si="1"/>
        <v>0.7</v>
      </c>
      <c r="Q12" s="8">
        <f t="shared" si="1"/>
        <v>0.75</v>
      </c>
      <c r="R12" s="8">
        <f t="shared" si="1"/>
        <v>0.8</v>
      </c>
      <c r="S12" s="8">
        <f t="shared" si="1"/>
        <v>0.85</v>
      </c>
      <c r="T12" s="8">
        <f t="shared" si="1"/>
        <v>0.9</v>
      </c>
      <c r="U12" s="8">
        <f t="shared" si="1"/>
        <v>0.95</v>
      </c>
      <c r="V12" s="8">
        <f t="shared" si="1"/>
        <v>1</v>
      </c>
      <c r="W12" s="8">
        <f t="shared" si="1"/>
        <v>1</v>
      </c>
    </row>
    <row r="13" spans="2:1024">
      <c r="B13" s="7">
        <v>16</v>
      </c>
      <c r="C13" s="8">
        <f t="shared" ref="C13:L22" si="2">IF(1-(($B13-C$2-1)/20) &gt; 0, IF(1-(($B13-C$2-1)/20) &lt; 1, 1-(($B13-C$2-1)/20), 1), 0)</f>
        <v>0</v>
      </c>
      <c r="D13" s="8">
        <f t="shared" si="2"/>
        <v>5.0000000000000044E-2</v>
      </c>
      <c r="E13" s="8">
        <f t="shared" si="2"/>
        <v>9.9999999999999978E-2</v>
      </c>
      <c r="F13" s="8">
        <f t="shared" si="2"/>
        <v>0.15000000000000002</v>
      </c>
      <c r="G13" s="8">
        <f t="shared" si="2"/>
        <v>0.19999999999999996</v>
      </c>
      <c r="H13" s="8">
        <f t="shared" si="2"/>
        <v>0.25</v>
      </c>
      <c r="I13" s="8">
        <f t="shared" si="2"/>
        <v>0.30000000000000004</v>
      </c>
      <c r="J13" s="8">
        <f t="shared" si="2"/>
        <v>0.35</v>
      </c>
      <c r="K13" s="8">
        <f t="shared" si="2"/>
        <v>0.4</v>
      </c>
      <c r="L13" s="8">
        <f t="shared" si="2"/>
        <v>0.44999999999999996</v>
      </c>
      <c r="M13" s="8">
        <f t="shared" ref="M13:W22" si="3">IF(1-(($B13-M$2-1)/20) &gt; 0, IF(1-(($B13-M$2-1)/20) &lt; 1, 1-(($B13-M$2-1)/20), 1), 0)</f>
        <v>0.5</v>
      </c>
      <c r="N13" s="8">
        <f t="shared" si="3"/>
        <v>0.55000000000000004</v>
      </c>
      <c r="O13" s="8">
        <f t="shared" si="3"/>
        <v>0.6</v>
      </c>
      <c r="P13" s="8">
        <f t="shared" si="3"/>
        <v>0.65</v>
      </c>
      <c r="Q13" s="8">
        <f t="shared" si="3"/>
        <v>0.7</v>
      </c>
      <c r="R13" s="8">
        <f t="shared" si="3"/>
        <v>0.75</v>
      </c>
      <c r="S13" s="8">
        <f t="shared" si="3"/>
        <v>0.8</v>
      </c>
      <c r="T13" s="8">
        <f t="shared" si="3"/>
        <v>0.85</v>
      </c>
      <c r="U13" s="8">
        <f t="shared" si="3"/>
        <v>0.9</v>
      </c>
      <c r="V13" s="8">
        <f t="shared" si="3"/>
        <v>0.95</v>
      </c>
      <c r="W13" s="8">
        <f t="shared" si="3"/>
        <v>1</v>
      </c>
    </row>
    <row r="14" spans="2:1024">
      <c r="B14" s="7">
        <v>17</v>
      </c>
      <c r="C14" s="8">
        <f t="shared" si="2"/>
        <v>0</v>
      </c>
      <c r="D14" s="8">
        <f t="shared" si="2"/>
        <v>0</v>
      </c>
      <c r="E14" s="8">
        <f t="shared" si="2"/>
        <v>5.0000000000000044E-2</v>
      </c>
      <c r="F14" s="8">
        <f t="shared" si="2"/>
        <v>9.9999999999999978E-2</v>
      </c>
      <c r="G14" s="8">
        <f t="shared" si="2"/>
        <v>0.15000000000000002</v>
      </c>
      <c r="H14" s="8">
        <f t="shared" si="2"/>
        <v>0.19999999999999996</v>
      </c>
      <c r="I14" s="8">
        <f t="shared" si="2"/>
        <v>0.25</v>
      </c>
      <c r="J14" s="8">
        <f t="shared" si="2"/>
        <v>0.30000000000000004</v>
      </c>
      <c r="K14" s="8">
        <f t="shared" si="2"/>
        <v>0.35</v>
      </c>
      <c r="L14" s="8">
        <f t="shared" si="2"/>
        <v>0.4</v>
      </c>
      <c r="M14" s="8">
        <f t="shared" si="3"/>
        <v>0.44999999999999996</v>
      </c>
      <c r="N14" s="8">
        <f t="shared" si="3"/>
        <v>0.5</v>
      </c>
      <c r="O14" s="8">
        <f t="shared" si="3"/>
        <v>0.55000000000000004</v>
      </c>
      <c r="P14" s="8">
        <f t="shared" si="3"/>
        <v>0.6</v>
      </c>
      <c r="Q14" s="8">
        <f t="shared" si="3"/>
        <v>0.65</v>
      </c>
      <c r="R14" s="8">
        <f t="shared" si="3"/>
        <v>0.7</v>
      </c>
      <c r="S14" s="8">
        <f t="shared" si="3"/>
        <v>0.75</v>
      </c>
      <c r="T14" s="8">
        <f t="shared" si="3"/>
        <v>0.8</v>
      </c>
      <c r="U14" s="8">
        <f t="shared" si="3"/>
        <v>0.85</v>
      </c>
      <c r="V14" s="8">
        <f t="shared" si="3"/>
        <v>0.9</v>
      </c>
      <c r="W14" s="8">
        <f t="shared" si="3"/>
        <v>0.95</v>
      </c>
    </row>
    <row r="15" spans="2:1024">
      <c r="B15" s="7">
        <v>18</v>
      </c>
      <c r="C15" s="8">
        <f t="shared" si="2"/>
        <v>0</v>
      </c>
      <c r="D15" s="8">
        <f t="shared" si="2"/>
        <v>0</v>
      </c>
      <c r="E15" s="8">
        <f t="shared" si="2"/>
        <v>0</v>
      </c>
      <c r="F15" s="8">
        <f t="shared" si="2"/>
        <v>5.0000000000000044E-2</v>
      </c>
      <c r="G15" s="8">
        <f t="shared" si="2"/>
        <v>9.9999999999999978E-2</v>
      </c>
      <c r="H15" s="8">
        <f t="shared" si="2"/>
        <v>0.15000000000000002</v>
      </c>
      <c r="I15" s="8">
        <f t="shared" si="2"/>
        <v>0.19999999999999996</v>
      </c>
      <c r="J15" s="8">
        <f t="shared" si="2"/>
        <v>0.25</v>
      </c>
      <c r="K15" s="8">
        <f t="shared" si="2"/>
        <v>0.30000000000000004</v>
      </c>
      <c r="L15" s="8">
        <f t="shared" si="2"/>
        <v>0.35</v>
      </c>
      <c r="M15" s="8">
        <f t="shared" si="3"/>
        <v>0.4</v>
      </c>
      <c r="N15" s="8">
        <f t="shared" si="3"/>
        <v>0.44999999999999996</v>
      </c>
      <c r="O15" s="8">
        <f t="shared" si="3"/>
        <v>0.5</v>
      </c>
      <c r="P15" s="8">
        <f t="shared" si="3"/>
        <v>0.55000000000000004</v>
      </c>
      <c r="Q15" s="8">
        <f t="shared" si="3"/>
        <v>0.6</v>
      </c>
      <c r="R15" s="8">
        <f t="shared" si="3"/>
        <v>0.65</v>
      </c>
      <c r="S15" s="8">
        <f t="shared" si="3"/>
        <v>0.7</v>
      </c>
      <c r="T15" s="8">
        <f t="shared" si="3"/>
        <v>0.75</v>
      </c>
      <c r="U15" s="8">
        <f t="shared" si="3"/>
        <v>0.8</v>
      </c>
      <c r="V15" s="8">
        <f t="shared" si="3"/>
        <v>0.85</v>
      </c>
      <c r="W15" s="8">
        <f t="shared" si="3"/>
        <v>0.9</v>
      </c>
    </row>
    <row r="16" spans="2:1024">
      <c r="B16" s="7">
        <v>19</v>
      </c>
      <c r="C16" s="8">
        <f t="shared" si="2"/>
        <v>0</v>
      </c>
      <c r="D16" s="8">
        <f t="shared" si="2"/>
        <v>0</v>
      </c>
      <c r="E16" s="8">
        <f t="shared" si="2"/>
        <v>0</v>
      </c>
      <c r="F16" s="8">
        <f t="shared" si="2"/>
        <v>0</v>
      </c>
      <c r="G16" s="8">
        <f t="shared" si="2"/>
        <v>5.0000000000000044E-2</v>
      </c>
      <c r="H16" s="8">
        <f t="shared" si="2"/>
        <v>9.9999999999999978E-2</v>
      </c>
      <c r="I16" s="8">
        <f t="shared" si="2"/>
        <v>0.15000000000000002</v>
      </c>
      <c r="J16" s="8">
        <f t="shared" si="2"/>
        <v>0.19999999999999996</v>
      </c>
      <c r="K16" s="8">
        <f t="shared" si="2"/>
        <v>0.25</v>
      </c>
      <c r="L16" s="8">
        <f t="shared" si="2"/>
        <v>0.30000000000000004</v>
      </c>
      <c r="M16" s="8">
        <f t="shared" si="3"/>
        <v>0.35</v>
      </c>
      <c r="N16" s="8">
        <f t="shared" si="3"/>
        <v>0.4</v>
      </c>
      <c r="O16" s="8">
        <f t="shared" si="3"/>
        <v>0.44999999999999996</v>
      </c>
      <c r="P16" s="8">
        <f t="shared" si="3"/>
        <v>0.5</v>
      </c>
      <c r="Q16" s="8">
        <f t="shared" si="3"/>
        <v>0.55000000000000004</v>
      </c>
      <c r="R16" s="8">
        <f t="shared" si="3"/>
        <v>0.6</v>
      </c>
      <c r="S16" s="8">
        <f t="shared" si="3"/>
        <v>0.65</v>
      </c>
      <c r="T16" s="8">
        <f t="shared" si="3"/>
        <v>0.7</v>
      </c>
      <c r="U16" s="8">
        <f t="shared" si="3"/>
        <v>0.75</v>
      </c>
      <c r="V16" s="8">
        <f t="shared" si="3"/>
        <v>0.8</v>
      </c>
      <c r="W16" s="8">
        <f t="shared" si="3"/>
        <v>0.85</v>
      </c>
    </row>
    <row r="17" spans="2:23">
      <c r="B17" s="7">
        <v>20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5.0000000000000044E-2</v>
      </c>
      <c r="I17" s="8">
        <f t="shared" si="2"/>
        <v>9.9999999999999978E-2</v>
      </c>
      <c r="J17" s="8">
        <f t="shared" si="2"/>
        <v>0.15000000000000002</v>
      </c>
      <c r="K17" s="8">
        <f t="shared" si="2"/>
        <v>0.19999999999999996</v>
      </c>
      <c r="L17" s="8">
        <f t="shared" si="2"/>
        <v>0.25</v>
      </c>
      <c r="M17" s="8">
        <f t="shared" si="3"/>
        <v>0.30000000000000004</v>
      </c>
      <c r="N17" s="8">
        <f t="shared" si="3"/>
        <v>0.35</v>
      </c>
      <c r="O17" s="8">
        <f t="shared" si="3"/>
        <v>0.4</v>
      </c>
      <c r="P17" s="8">
        <f t="shared" si="3"/>
        <v>0.44999999999999996</v>
      </c>
      <c r="Q17" s="8">
        <f t="shared" si="3"/>
        <v>0.5</v>
      </c>
      <c r="R17" s="8">
        <f t="shared" si="3"/>
        <v>0.55000000000000004</v>
      </c>
      <c r="S17" s="8">
        <f t="shared" si="3"/>
        <v>0.6</v>
      </c>
      <c r="T17" s="8">
        <f t="shared" si="3"/>
        <v>0.65</v>
      </c>
      <c r="U17" s="8">
        <f t="shared" si="3"/>
        <v>0.7</v>
      </c>
      <c r="V17" s="8">
        <f t="shared" si="3"/>
        <v>0.75</v>
      </c>
      <c r="W17" s="8">
        <f t="shared" si="3"/>
        <v>0.8</v>
      </c>
    </row>
    <row r="18" spans="2:23">
      <c r="B18" s="7">
        <v>21</v>
      </c>
      <c r="C18" s="8">
        <f t="shared" si="2"/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5.0000000000000044E-2</v>
      </c>
      <c r="J18" s="8">
        <f t="shared" si="2"/>
        <v>9.9999999999999978E-2</v>
      </c>
      <c r="K18" s="8">
        <f t="shared" si="2"/>
        <v>0.15000000000000002</v>
      </c>
      <c r="L18" s="8">
        <f t="shared" si="2"/>
        <v>0.19999999999999996</v>
      </c>
      <c r="M18" s="8">
        <f t="shared" si="3"/>
        <v>0.25</v>
      </c>
      <c r="N18" s="8">
        <f t="shared" si="3"/>
        <v>0.30000000000000004</v>
      </c>
      <c r="O18" s="8">
        <f t="shared" si="3"/>
        <v>0.35</v>
      </c>
      <c r="P18" s="8">
        <f t="shared" si="3"/>
        <v>0.4</v>
      </c>
      <c r="Q18" s="8">
        <f t="shared" si="3"/>
        <v>0.44999999999999996</v>
      </c>
      <c r="R18" s="8">
        <f t="shared" si="3"/>
        <v>0.5</v>
      </c>
      <c r="S18" s="8">
        <f t="shared" si="3"/>
        <v>0.55000000000000004</v>
      </c>
      <c r="T18" s="8">
        <f t="shared" si="3"/>
        <v>0.6</v>
      </c>
      <c r="U18" s="8">
        <f t="shared" si="3"/>
        <v>0.65</v>
      </c>
      <c r="V18" s="8">
        <f t="shared" si="3"/>
        <v>0.7</v>
      </c>
      <c r="W18" s="8">
        <f t="shared" si="3"/>
        <v>0.75</v>
      </c>
    </row>
    <row r="19" spans="2:23">
      <c r="B19" s="7">
        <v>22</v>
      </c>
      <c r="C19" s="8">
        <f t="shared" si="2"/>
        <v>0</v>
      </c>
      <c r="D19" s="8">
        <f t="shared" si="2"/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0</v>
      </c>
      <c r="I19" s="8">
        <f t="shared" si="2"/>
        <v>0</v>
      </c>
      <c r="J19" s="8">
        <f t="shared" si="2"/>
        <v>5.0000000000000044E-2</v>
      </c>
      <c r="K19" s="8">
        <f t="shared" si="2"/>
        <v>9.9999999999999978E-2</v>
      </c>
      <c r="L19" s="8">
        <f t="shared" si="2"/>
        <v>0.15000000000000002</v>
      </c>
      <c r="M19" s="8">
        <f t="shared" si="3"/>
        <v>0.19999999999999996</v>
      </c>
      <c r="N19" s="8">
        <f t="shared" si="3"/>
        <v>0.25</v>
      </c>
      <c r="O19" s="8">
        <f t="shared" si="3"/>
        <v>0.30000000000000004</v>
      </c>
      <c r="P19" s="8">
        <f t="shared" si="3"/>
        <v>0.35</v>
      </c>
      <c r="Q19" s="8">
        <f t="shared" si="3"/>
        <v>0.4</v>
      </c>
      <c r="R19" s="8">
        <f t="shared" si="3"/>
        <v>0.44999999999999996</v>
      </c>
      <c r="S19" s="8">
        <f t="shared" si="3"/>
        <v>0.5</v>
      </c>
      <c r="T19" s="8">
        <f t="shared" si="3"/>
        <v>0.55000000000000004</v>
      </c>
      <c r="U19" s="8">
        <f t="shared" si="3"/>
        <v>0.6</v>
      </c>
      <c r="V19" s="8">
        <f t="shared" si="3"/>
        <v>0.65</v>
      </c>
      <c r="W19" s="8">
        <f t="shared" si="3"/>
        <v>0.7</v>
      </c>
    </row>
    <row r="20" spans="2:23">
      <c r="B20" s="7">
        <v>23</v>
      </c>
      <c r="C20" s="8">
        <f t="shared" si="2"/>
        <v>0</v>
      </c>
      <c r="D20" s="8">
        <f t="shared" si="2"/>
        <v>0</v>
      </c>
      <c r="E20" s="8">
        <f t="shared" si="2"/>
        <v>0</v>
      </c>
      <c r="F20" s="8">
        <f t="shared" si="2"/>
        <v>0</v>
      </c>
      <c r="G20" s="8">
        <f t="shared" si="2"/>
        <v>0</v>
      </c>
      <c r="H20" s="8">
        <f t="shared" si="2"/>
        <v>0</v>
      </c>
      <c r="I20" s="8">
        <f t="shared" si="2"/>
        <v>0</v>
      </c>
      <c r="J20" s="8">
        <f t="shared" si="2"/>
        <v>0</v>
      </c>
      <c r="K20" s="8">
        <f t="shared" si="2"/>
        <v>5.0000000000000044E-2</v>
      </c>
      <c r="L20" s="8">
        <f t="shared" si="2"/>
        <v>9.9999999999999978E-2</v>
      </c>
      <c r="M20" s="8">
        <f t="shared" si="3"/>
        <v>0.15000000000000002</v>
      </c>
      <c r="N20" s="8">
        <f t="shared" si="3"/>
        <v>0.19999999999999996</v>
      </c>
      <c r="O20" s="8">
        <f t="shared" si="3"/>
        <v>0.25</v>
      </c>
      <c r="P20" s="8">
        <f t="shared" si="3"/>
        <v>0.30000000000000004</v>
      </c>
      <c r="Q20" s="8">
        <f t="shared" si="3"/>
        <v>0.35</v>
      </c>
      <c r="R20" s="8">
        <f t="shared" si="3"/>
        <v>0.4</v>
      </c>
      <c r="S20" s="8">
        <f t="shared" si="3"/>
        <v>0.44999999999999996</v>
      </c>
      <c r="T20" s="8">
        <f t="shared" si="3"/>
        <v>0.5</v>
      </c>
      <c r="U20" s="8">
        <f t="shared" si="3"/>
        <v>0.55000000000000004</v>
      </c>
      <c r="V20" s="8">
        <f t="shared" si="3"/>
        <v>0.6</v>
      </c>
      <c r="W20" s="8">
        <f t="shared" si="3"/>
        <v>0.65</v>
      </c>
    </row>
    <row r="21" spans="2:23">
      <c r="B21" s="7">
        <v>24</v>
      </c>
      <c r="C21" s="8">
        <f t="shared" si="2"/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K21" s="8">
        <f t="shared" si="2"/>
        <v>0</v>
      </c>
      <c r="L21" s="8">
        <f t="shared" si="2"/>
        <v>5.0000000000000044E-2</v>
      </c>
      <c r="M21" s="8">
        <f t="shared" si="3"/>
        <v>9.9999999999999978E-2</v>
      </c>
      <c r="N21" s="8">
        <f t="shared" si="3"/>
        <v>0.15000000000000002</v>
      </c>
      <c r="O21" s="8">
        <f t="shared" si="3"/>
        <v>0.19999999999999996</v>
      </c>
      <c r="P21" s="8">
        <f t="shared" si="3"/>
        <v>0.25</v>
      </c>
      <c r="Q21" s="8">
        <f t="shared" si="3"/>
        <v>0.30000000000000004</v>
      </c>
      <c r="R21" s="8">
        <f t="shared" si="3"/>
        <v>0.35</v>
      </c>
      <c r="S21" s="8">
        <f t="shared" si="3"/>
        <v>0.4</v>
      </c>
      <c r="T21" s="8">
        <f t="shared" si="3"/>
        <v>0.44999999999999996</v>
      </c>
      <c r="U21" s="8">
        <f t="shared" si="3"/>
        <v>0.5</v>
      </c>
      <c r="V21" s="8">
        <f t="shared" si="3"/>
        <v>0.55000000000000004</v>
      </c>
      <c r="W21" s="8">
        <f t="shared" si="3"/>
        <v>0.6</v>
      </c>
    </row>
    <row r="22" spans="2:23">
      <c r="B22" s="7">
        <v>25</v>
      </c>
      <c r="C22" s="8">
        <f t="shared" si="2"/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3"/>
        <v>5.0000000000000044E-2</v>
      </c>
      <c r="N22" s="8">
        <f t="shared" si="3"/>
        <v>9.9999999999999978E-2</v>
      </c>
      <c r="O22" s="8">
        <f t="shared" si="3"/>
        <v>0.15000000000000002</v>
      </c>
      <c r="P22" s="8">
        <f t="shared" si="3"/>
        <v>0.19999999999999996</v>
      </c>
      <c r="Q22" s="8">
        <f t="shared" si="3"/>
        <v>0.25</v>
      </c>
      <c r="R22" s="8">
        <f t="shared" si="3"/>
        <v>0.30000000000000004</v>
      </c>
      <c r="S22" s="8">
        <f t="shared" si="3"/>
        <v>0.35</v>
      </c>
      <c r="T22" s="8">
        <f t="shared" si="3"/>
        <v>0.4</v>
      </c>
      <c r="U22" s="8">
        <f t="shared" si="3"/>
        <v>0.44999999999999996</v>
      </c>
      <c r="V22" s="8">
        <f t="shared" si="3"/>
        <v>0.5</v>
      </c>
      <c r="W22" s="8">
        <f t="shared" si="3"/>
        <v>0.55000000000000004</v>
      </c>
    </row>
  </sheetData>
  <conditionalFormatting sqref="D3:W3 C4:W6 C8:W22 C7:G7 I7:W7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C3:W6 C8:W22 C7:G7 I7:W7">
    <cfRule type="colorScale" priority="3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H7">
    <cfRule type="colorScale" priority="4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H7">
    <cfRule type="colorScale" priority="5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15" zoomScaleNormal="115" workbookViewId="0">
      <selection activeCell="E29" sqref="E29"/>
    </sheetView>
  </sheetViews>
  <sheetFormatPr defaultRowHeight="12.75"/>
  <cols>
    <col min="1" max="1" width="26.42578125" customWidth="1"/>
    <col min="2" max="2" width="12.85546875" customWidth="1"/>
    <col min="3" max="3" width="11.5703125"/>
    <col min="4" max="4" width="11.5703125" style="11"/>
    <col min="5" max="9" width="11.5703125"/>
    <col min="12" max="13" width="11.85546875" customWidth="1"/>
    <col min="14" max="14" width="11.7109375" customWidth="1"/>
    <col min="15" max="15" width="11.7109375" style="28" customWidth="1"/>
    <col min="16" max="16" width="40.7109375" style="28" customWidth="1"/>
    <col min="17" max="17" width="40.28515625" style="28" customWidth="1"/>
    <col min="18" max="1026" width="11.5703125"/>
  </cols>
  <sheetData>
    <row r="1" spans="1:17" s="28" customFormat="1" ht="39" thickBot="1">
      <c r="B1" s="28" t="s">
        <v>38</v>
      </c>
      <c r="C1" s="28" t="s">
        <v>56</v>
      </c>
      <c r="D1" s="29" t="s">
        <v>39</v>
      </c>
      <c r="E1" s="28" t="s">
        <v>40</v>
      </c>
      <c r="F1" s="28" t="s">
        <v>41</v>
      </c>
      <c r="G1" s="28" t="s">
        <v>42</v>
      </c>
      <c r="H1" s="28" t="s">
        <v>43</v>
      </c>
      <c r="I1" s="28" t="s">
        <v>44</v>
      </c>
      <c r="J1" s="28" t="s">
        <v>74</v>
      </c>
      <c r="K1" s="28" t="s">
        <v>59</v>
      </c>
      <c r="L1" s="28" t="s">
        <v>75</v>
      </c>
      <c r="M1" s="28" t="s">
        <v>59</v>
      </c>
      <c r="N1" s="28" t="s">
        <v>60</v>
      </c>
      <c r="O1" s="36" t="s">
        <v>68</v>
      </c>
      <c r="P1" s="36" t="s">
        <v>76</v>
      </c>
      <c r="Q1" s="36" t="s">
        <v>24</v>
      </c>
    </row>
    <row r="2" spans="1:17" ht="13.5" thickBot="1">
      <c r="A2" s="19" t="s">
        <v>58</v>
      </c>
      <c r="B2" s="20">
        <f>2*C2+ROUND(2.5*E2,0)+ROUND(0.75*E3,0)+3*F2+2*F3+((G2-2)+(G3-2))+D2+D3</f>
        <v>11</v>
      </c>
      <c r="C2" s="20">
        <v>0</v>
      </c>
      <c r="D2" s="21">
        <v>0</v>
      </c>
      <c r="E2" s="21">
        <v>0</v>
      </c>
      <c r="F2" s="22">
        <v>1</v>
      </c>
      <c r="G2" s="22">
        <v>1</v>
      </c>
      <c r="H2" s="22">
        <f t="shared" ref="H2:H25" si="0">ROUNDUP(F2*(G2/2+0.5),0)</f>
        <v>1</v>
      </c>
      <c r="I2" s="22">
        <f t="shared" ref="I2:I25" si="1">F2*G2</f>
        <v>1</v>
      </c>
      <c r="J2" s="22">
        <f>ROUNDUP(50/H2,0)</f>
        <v>50</v>
      </c>
      <c r="K2" s="23">
        <f>IF(E2=0, ROUNDUP(50/(H2/2),0), ROUNDUP((50-ROUNDUP(15/E2,0)*H2/2)/H2,0)+ROUNDUP(15/E2,0))</f>
        <v>100</v>
      </c>
      <c r="L2" s="22">
        <f t="shared" ref="L2:L25" si="2">ROUNDUP(100/H2,0)</f>
        <v>100</v>
      </c>
      <c r="M2" s="22">
        <f>IF($E2=0, ROUNDUP(100/($H2/2),0), ROUNDUP((100-ROUNDUP(15/$E2,0)*$H2/2)/$H2,0)+ROUNDUP(15/$E2,0))</f>
        <v>200</v>
      </c>
      <c r="N2" s="22">
        <f>IF($E2=0, ROUNDUP(100/($H2/2),0), ROUNDUP((100-ROUNDUP(30/$E2,0)*$H2/2)/$H2,0)+ROUNDUP(30/$E2,0))</f>
        <v>200</v>
      </c>
      <c r="O2" s="37" t="s">
        <v>69</v>
      </c>
      <c r="P2" s="37" t="s">
        <v>77</v>
      </c>
      <c r="Q2" s="37" t="s">
        <v>81</v>
      </c>
    </row>
    <row r="3" spans="1:17" ht="13.5" thickBot="1">
      <c r="A3" s="19"/>
      <c r="B3" s="20"/>
      <c r="C3" s="20"/>
      <c r="D3" s="24">
        <v>2</v>
      </c>
      <c r="E3" s="24">
        <v>1</v>
      </c>
      <c r="F3" s="25">
        <v>2</v>
      </c>
      <c r="G3" s="25">
        <v>4</v>
      </c>
      <c r="H3" s="25">
        <f t="shared" si="0"/>
        <v>5</v>
      </c>
      <c r="I3" s="25">
        <f t="shared" si="1"/>
        <v>8</v>
      </c>
      <c r="J3" s="25">
        <f>ROUNDUP(50/H3,0)</f>
        <v>10</v>
      </c>
      <c r="K3" s="25">
        <f>IF(E3=0, ROUNDUP(50/(H3/2),0), ROUNDUP((50-ROUNDUP(15/E3,0)*H3/2)/H3,0)+ROUNDUP(15/E3,0))</f>
        <v>18</v>
      </c>
      <c r="L3" s="25">
        <f t="shared" si="2"/>
        <v>20</v>
      </c>
      <c r="M3" s="25">
        <f>IF($E3=0, ROUNDUP(100/($H3/2),0), ROUNDUP((100-ROUNDUP(15/$E3,0)*$H3/2)/$H3,0)+ROUNDUP(15/$E3,0))</f>
        <v>28</v>
      </c>
      <c r="N3" s="25">
        <f>IF($E3=0, ROUNDUP(100/($H3/2),0), ROUNDUP((100-ROUNDUP(30/$E3,0)*$H3/2)/$H3,0)+ROUNDUP(30/$E3,0))</f>
        <v>35</v>
      </c>
      <c r="O3" s="38"/>
      <c r="P3" s="38"/>
      <c r="Q3" s="38"/>
    </row>
    <row r="4" spans="1:17" ht="13.5" thickBot="1">
      <c r="A4" s="2" t="s">
        <v>57</v>
      </c>
      <c r="B4" s="18">
        <f>2*C4+ROUND(2.5*E4,0)+ROUND(0.75*E5,0)+3*F4+2*F5+((G4-2)+(G5-2))+D4+D5</f>
        <v>22</v>
      </c>
      <c r="C4" s="1">
        <v>1</v>
      </c>
      <c r="D4" s="14">
        <v>1</v>
      </c>
      <c r="E4" s="14">
        <v>0</v>
      </c>
      <c r="F4" s="15">
        <v>1</v>
      </c>
      <c r="G4" s="15">
        <v>4</v>
      </c>
      <c r="H4" s="15">
        <f t="shared" si="0"/>
        <v>3</v>
      </c>
      <c r="I4" s="15">
        <f t="shared" si="1"/>
        <v>4</v>
      </c>
      <c r="J4" s="15">
        <f>ROUNDUP(50/H4,0)</f>
        <v>17</v>
      </c>
      <c r="K4" s="15">
        <f>IF(E4=0, ROUNDUP(50/(H4/2),0), ROUNDUP((50-ROUNDUP(15/E4,0)*H4/2)/H4,0)+ROUNDUP(15/E4,0))</f>
        <v>34</v>
      </c>
      <c r="L4" s="15">
        <f t="shared" si="2"/>
        <v>34</v>
      </c>
      <c r="M4" s="15">
        <f>IF($E4=0, ROUNDUP(100/($H4/2),0), ROUNDUP((100-ROUNDUP(15/$E4,0)*$H4/2)/$H4,0)+ROUNDUP(15/$E4,0))</f>
        <v>67</v>
      </c>
      <c r="N4" s="15">
        <f>IF($E4=0, ROUNDUP(100/($H4/2),0), ROUNDUP((100-ROUNDUP(30/$E4,0)*$H4/2)/$H4,0)+ROUNDUP(30/$E4,0))</f>
        <v>67</v>
      </c>
      <c r="O4" s="39" t="s">
        <v>70</v>
      </c>
      <c r="P4" s="39" t="s">
        <v>80</v>
      </c>
      <c r="Q4" s="39" t="s">
        <v>82</v>
      </c>
    </row>
    <row r="5" spans="1:17" ht="13.5" thickBot="1">
      <c r="A5" s="2"/>
      <c r="B5" s="18"/>
      <c r="C5" s="1"/>
      <c r="D5" s="16">
        <v>2</v>
      </c>
      <c r="E5" s="16">
        <v>3</v>
      </c>
      <c r="F5" s="17">
        <v>4</v>
      </c>
      <c r="G5" s="17">
        <v>4</v>
      </c>
      <c r="H5" s="17">
        <f t="shared" si="0"/>
        <v>10</v>
      </c>
      <c r="I5" s="17">
        <f t="shared" si="1"/>
        <v>16</v>
      </c>
      <c r="J5" s="17">
        <f>ROUNDUP(50/H5,0)</f>
        <v>5</v>
      </c>
      <c r="K5" s="17">
        <f>IF(E5=0, ROUNDUP(50/(H5/2),0), ROUNDUP((50-ROUNDUP(15/E5,0)*H5/2)/H5,0)+ROUNDUP(15/E5,0))</f>
        <v>8</v>
      </c>
      <c r="L5" s="17">
        <f t="shared" si="2"/>
        <v>10</v>
      </c>
      <c r="M5" s="17">
        <f>IF($E5=0, ROUNDUP(100/($H5/2),0), ROUNDUP((100-ROUNDUP(15/$E5,0)*$H5/2)/$H5,0)+ROUNDUP(15/$E5,0))</f>
        <v>13</v>
      </c>
      <c r="N5" s="17">
        <f>IF($E5=0, ROUNDUP(100/($H5/2),0), ROUNDUP((100-ROUNDUP(30/$E5,0)*$H5/2)/$H5,0)+ROUNDUP(30/$E5,0))</f>
        <v>15</v>
      </c>
      <c r="O5" s="40"/>
      <c r="P5" s="40"/>
      <c r="Q5" s="40"/>
    </row>
    <row r="6" spans="1:17" ht="13.5" thickBot="1">
      <c r="A6" s="19" t="s">
        <v>65</v>
      </c>
      <c r="B6" s="20">
        <f>2*C6+ROUND(2.5*E6,0)+ROUND(0.75*E7,0)+3*F6+2*F7+((G6-2)+(G7-2))+D6+D7</f>
        <v>28</v>
      </c>
      <c r="C6" s="20">
        <v>2</v>
      </c>
      <c r="D6" s="21">
        <v>2</v>
      </c>
      <c r="E6" s="21">
        <v>0</v>
      </c>
      <c r="F6" s="22">
        <v>1</v>
      </c>
      <c r="G6" s="22">
        <v>6</v>
      </c>
      <c r="H6" s="22">
        <f t="shared" si="0"/>
        <v>4</v>
      </c>
      <c r="I6" s="22">
        <f t="shared" si="1"/>
        <v>6</v>
      </c>
      <c r="J6" s="22">
        <f>ROUNDUP(50/H6,0)</f>
        <v>13</v>
      </c>
      <c r="K6" s="22">
        <f>IF(E6=0, ROUNDUP(50/(H6/2),0), ROUNDUP((50-ROUNDUP(15/E6,0)*H6/2)/H6,0)+ROUNDUP(15/E6,0))</f>
        <v>25</v>
      </c>
      <c r="L6" s="22">
        <f t="shared" si="2"/>
        <v>25</v>
      </c>
      <c r="M6" s="22">
        <f>IF($E6=0, ROUNDUP(100/($H6/2),0), ROUNDUP((100-ROUNDUP(15/$E6,0)*$H6/2)/$H6,0)+ROUNDUP(15/$E6,0))</f>
        <v>50</v>
      </c>
      <c r="N6" s="22">
        <f>IF($E6=0, ROUNDUP(100/($H6/2),0), ROUNDUP((100-ROUNDUP(30/$E6,0)*$H6/2)/$H6,0)+ROUNDUP(30/$E6,0))</f>
        <v>50</v>
      </c>
      <c r="O6" s="37" t="s">
        <v>71</v>
      </c>
      <c r="P6" s="37" t="s">
        <v>77</v>
      </c>
      <c r="Q6" s="37" t="s">
        <v>83</v>
      </c>
    </row>
    <row r="7" spans="1:17" ht="13.5" thickBot="1">
      <c r="A7" s="19"/>
      <c r="B7" s="20"/>
      <c r="C7" s="20"/>
      <c r="D7" s="24">
        <v>3</v>
      </c>
      <c r="E7" s="24">
        <v>2</v>
      </c>
      <c r="F7" s="25">
        <v>3</v>
      </c>
      <c r="G7" s="25">
        <v>6</v>
      </c>
      <c r="H7" s="25">
        <f t="shared" si="0"/>
        <v>11</v>
      </c>
      <c r="I7" s="25">
        <f t="shared" si="1"/>
        <v>18</v>
      </c>
      <c r="J7" s="25">
        <f>ROUNDUP(50/H7,0)</f>
        <v>5</v>
      </c>
      <c r="K7" s="25">
        <f>IF(E7=0, ROUNDUP(50/(H7/2),0), ROUNDUP((50-ROUNDUP(15/E7,0)*H7/2)/H7,0)+ROUNDUP(15/E7,0))</f>
        <v>9</v>
      </c>
      <c r="L7" s="25">
        <f t="shared" si="2"/>
        <v>10</v>
      </c>
      <c r="M7" s="25">
        <f>IF($E7=0, ROUNDUP(100/($H7/2),0), ROUNDUP((100-ROUNDUP(15/$E7,0)*$H7/2)/$H7,0)+ROUNDUP(15/$E7,0))</f>
        <v>14</v>
      </c>
      <c r="N7" s="25">
        <f>IF($E7=0, ROUNDUP(100/($H7/2),0), ROUNDUP((100-ROUNDUP(30/$E7,0)*$H7/2)/$H7,0)+ROUNDUP(30/$E7,0))</f>
        <v>17</v>
      </c>
      <c r="O7" s="38"/>
      <c r="P7" s="38"/>
      <c r="Q7" s="38"/>
    </row>
    <row r="8" spans="1:17" ht="13.5" thickBot="1">
      <c r="A8" s="2" t="s">
        <v>45</v>
      </c>
      <c r="B8" s="18">
        <f>2*C8+ROUND(2.5*E8,0)+ROUND(0.75*E9,0)+3*F8+2*F9+((G8-2)+(G9-2))+D8+D9</f>
        <v>28</v>
      </c>
      <c r="C8" s="1">
        <v>1</v>
      </c>
      <c r="D8" s="14">
        <v>0</v>
      </c>
      <c r="E8" s="14">
        <v>1</v>
      </c>
      <c r="F8" s="15">
        <v>1</v>
      </c>
      <c r="G8" s="15">
        <v>6</v>
      </c>
      <c r="H8" s="15">
        <f t="shared" si="0"/>
        <v>4</v>
      </c>
      <c r="I8" s="15">
        <f t="shared" si="1"/>
        <v>6</v>
      </c>
      <c r="J8" s="15">
        <f>ROUNDUP(50/H8,0)</f>
        <v>13</v>
      </c>
      <c r="K8" s="15">
        <f>IF(E8=0, ROUNDUP(50/(H8/2),0), ROUNDUP((50-ROUNDUP(15/E8,0)*H8/2)/H8,0)+ROUNDUP(15/E8,0))</f>
        <v>20</v>
      </c>
      <c r="L8" s="15">
        <f t="shared" si="2"/>
        <v>25</v>
      </c>
      <c r="M8" s="15">
        <f>IF($E8=0, ROUNDUP(100/($H8/2),0), ROUNDUP((100-ROUNDUP(15/$E8,0)*$H8/2)/$H8,0)+ROUNDUP(15/$E8,0))</f>
        <v>33</v>
      </c>
      <c r="N8" s="15">
        <f>IF($E8=0, ROUNDUP(100/($H8/2),0), ROUNDUP((100-ROUNDUP(30/$E8,0)*$H8/2)/$H8,0)+ROUNDUP(30/$E8,0))</f>
        <v>40</v>
      </c>
      <c r="O8" s="39" t="s">
        <v>71</v>
      </c>
      <c r="P8" s="39" t="s">
        <v>80</v>
      </c>
      <c r="Q8" s="39" t="s">
        <v>82</v>
      </c>
    </row>
    <row r="9" spans="1:17" ht="13.5" thickBot="1">
      <c r="A9" s="2"/>
      <c r="B9" s="18"/>
      <c r="C9" s="1"/>
      <c r="D9" s="16">
        <v>2</v>
      </c>
      <c r="E9" s="16">
        <v>5</v>
      </c>
      <c r="F9" s="17">
        <v>3</v>
      </c>
      <c r="G9" s="17">
        <v>6</v>
      </c>
      <c r="H9" s="17">
        <f t="shared" si="0"/>
        <v>11</v>
      </c>
      <c r="I9" s="17">
        <f t="shared" si="1"/>
        <v>18</v>
      </c>
      <c r="J9" s="17">
        <f>ROUNDUP(50/H9,0)</f>
        <v>5</v>
      </c>
      <c r="K9" s="17">
        <f>IF(E9=0, ROUNDUP(50/(H9/2),0), ROUNDUP((50-ROUNDUP(15/E9,0)*H9/2)/H9,0)+ROUNDUP(15/E9,0))</f>
        <v>7</v>
      </c>
      <c r="L9" s="17">
        <f t="shared" si="2"/>
        <v>10</v>
      </c>
      <c r="M9" s="17">
        <f>IF($E9=0, ROUNDUP(100/($H9/2),0), ROUNDUP((100-ROUNDUP(15/$E9,0)*$H9/2)/$H9,0)+ROUNDUP(15/$E9,0))</f>
        <v>11</v>
      </c>
      <c r="N9" s="17">
        <f>IF($E9=0, ROUNDUP(100/($H9/2),0), ROUNDUP((100-ROUNDUP(30/$E9,0)*$H9/2)/$H9,0)+ROUNDUP(30/$E9,0))</f>
        <v>13</v>
      </c>
      <c r="O9" s="40"/>
      <c r="P9" s="40"/>
      <c r="Q9" s="40"/>
    </row>
    <row r="10" spans="1:17" ht="13.5" customHeight="1" thickBot="1">
      <c r="A10" s="19" t="s">
        <v>46</v>
      </c>
      <c r="B10" s="30">
        <f>2*C10+ROUND(2.5*E10,0)+ROUND(0.75*E11,0)+3*F10+2*F11+((G10-2)+(G11-2))+D10+D11</f>
        <v>28</v>
      </c>
      <c r="C10" s="30">
        <v>1</v>
      </c>
      <c r="D10" s="21">
        <v>1</v>
      </c>
      <c r="E10" s="21">
        <v>0</v>
      </c>
      <c r="F10" s="22">
        <v>1</v>
      </c>
      <c r="G10" s="22">
        <v>8</v>
      </c>
      <c r="H10" s="22">
        <f t="shared" si="0"/>
        <v>5</v>
      </c>
      <c r="I10" s="22">
        <f t="shared" si="1"/>
        <v>8</v>
      </c>
      <c r="J10" s="22">
        <f>ROUNDUP(50/H10,0)</f>
        <v>10</v>
      </c>
      <c r="K10" s="22">
        <f>IF(E10=0, ROUNDUP(50/(H10/2),0), ROUNDUP((50-ROUNDUP(15/E10,0)*H10/2)/H10,0)+ROUNDUP(15/E10,0))</f>
        <v>20</v>
      </c>
      <c r="L10" s="22">
        <f t="shared" si="2"/>
        <v>20</v>
      </c>
      <c r="M10" s="22">
        <f>IF($E10=0, ROUNDUP(100/($H10/2),0), ROUNDUP((100-ROUNDUP(15/$E10,0)*$H10/2)/$H10,0)+ROUNDUP(15/$E10,0))</f>
        <v>40</v>
      </c>
      <c r="N10" s="22">
        <f>IF($E10=0, ROUNDUP(100/($H10/2),0), ROUNDUP((100-ROUNDUP(30/$E10,0)*$H10/2)/$H10,0)+ROUNDUP(30/$E10,0))</f>
        <v>40</v>
      </c>
      <c r="O10" s="37" t="s">
        <v>71</v>
      </c>
      <c r="P10" s="37" t="s">
        <v>80</v>
      </c>
      <c r="Q10" s="37" t="s">
        <v>82</v>
      </c>
    </row>
    <row r="11" spans="1:17" ht="13.5" thickBot="1">
      <c r="A11" s="19"/>
      <c r="B11" s="31"/>
      <c r="C11" s="31"/>
      <c r="D11" s="24">
        <v>2</v>
      </c>
      <c r="E11" s="24">
        <v>3</v>
      </c>
      <c r="F11" s="25">
        <v>3</v>
      </c>
      <c r="G11" s="25">
        <v>8</v>
      </c>
      <c r="H11" s="25">
        <f t="shared" si="0"/>
        <v>14</v>
      </c>
      <c r="I11" s="25">
        <f t="shared" si="1"/>
        <v>24</v>
      </c>
      <c r="J11" s="25">
        <f>ROUNDUP(50/H11,0)</f>
        <v>4</v>
      </c>
      <c r="K11" s="25">
        <f>IF(E11=0, ROUNDUP(50/(H11/2),0), ROUNDUP((50-ROUNDUP(15/E11,0)*H11/2)/H11,0)+ROUNDUP(15/E11,0))</f>
        <v>7</v>
      </c>
      <c r="L11" s="25">
        <f t="shared" si="2"/>
        <v>8</v>
      </c>
      <c r="M11" s="25">
        <f>IF($E11=0, ROUNDUP(100/($H11/2),0), ROUNDUP((100-ROUNDUP(15/$E11,0)*$H11/2)/$H11,0)+ROUNDUP(15/$E11,0))</f>
        <v>10</v>
      </c>
      <c r="N11" s="25">
        <f>IF($E11=0, ROUNDUP(100/($H11/2),0), ROUNDUP((100-ROUNDUP(30/$E11,0)*$H11/2)/$H11,0)+ROUNDUP(30/$E11,0))</f>
        <v>13</v>
      </c>
      <c r="O11" s="38"/>
      <c r="P11" s="38"/>
      <c r="Q11" s="38"/>
    </row>
    <row r="12" spans="1:17" ht="13.5" thickBot="1">
      <c r="A12" s="2" t="s">
        <v>47</v>
      </c>
      <c r="B12" s="18">
        <f>2*C12+ROUND(2.5*E12,0)+ROUND(0.75*E13,0)+3*F12+2*F13+((G12-2)+(G13-2))+D12+D13</f>
        <v>33</v>
      </c>
      <c r="C12" s="1">
        <v>2</v>
      </c>
      <c r="D12" s="14">
        <v>2</v>
      </c>
      <c r="E12" s="14">
        <v>0</v>
      </c>
      <c r="F12" s="15">
        <v>1</v>
      </c>
      <c r="G12" s="15">
        <v>8</v>
      </c>
      <c r="H12" s="15">
        <f t="shared" si="0"/>
        <v>5</v>
      </c>
      <c r="I12" s="15">
        <f t="shared" si="1"/>
        <v>8</v>
      </c>
      <c r="J12" s="15">
        <f>ROUNDUP(50/H12,0)</f>
        <v>10</v>
      </c>
      <c r="K12" s="15">
        <f>IF(E12=0, ROUNDUP(50/(H12/2),0), ROUNDUP((50-ROUNDUP(15/E12,0)*H12/2)/H12,0)+ROUNDUP(15/E12,0))</f>
        <v>20</v>
      </c>
      <c r="L12" s="15">
        <f t="shared" si="2"/>
        <v>20</v>
      </c>
      <c r="M12" s="15">
        <f>IF($E12=0, ROUNDUP(100/($H12/2),0), ROUNDUP((100-ROUNDUP(15/$E12,0)*$H12/2)/$H12,0)+ROUNDUP(15/$E12,0))</f>
        <v>40</v>
      </c>
      <c r="N12" s="15">
        <f>IF($E12=0, ROUNDUP(100/($H12/2),0), ROUNDUP((100-ROUNDUP(30/$E12,0)*$H12/2)/$H12,0)+ROUNDUP(30/$E12,0))</f>
        <v>40</v>
      </c>
      <c r="O12" s="39" t="s">
        <v>72</v>
      </c>
      <c r="P12" s="39" t="s">
        <v>78</v>
      </c>
      <c r="Q12" s="39" t="s">
        <v>86</v>
      </c>
    </row>
    <row r="13" spans="1:17" ht="13.5" thickBot="1">
      <c r="A13" s="2"/>
      <c r="B13" s="18"/>
      <c r="C13" s="1"/>
      <c r="D13" s="16">
        <v>4</v>
      </c>
      <c r="E13" s="16">
        <v>2</v>
      </c>
      <c r="F13" s="17">
        <v>3</v>
      </c>
      <c r="G13" s="17">
        <v>8</v>
      </c>
      <c r="H13" s="17">
        <f t="shared" si="0"/>
        <v>14</v>
      </c>
      <c r="I13" s="17">
        <f t="shared" si="1"/>
        <v>24</v>
      </c>
      <c r="J13" s="17">
        <f>ROUNDUP(50/H13,0)</f>
        <v>4</v>
      </c>
      <c r="K13" s="17">
        <f>IF(E13=0, ROUNDUP(50/(H13/2),0), ROUNDUP((50-ROUNDUP(15/E13,0)*H13/2)/H13,0)+ROUNDUP(15/E13,0))</f>
        <v>7</v>
      </c>
      <c r="L13" s="17">
        <f t="shared" si="2"/>
        <v>8</v>
      </c>
      <c r="M13" s="17">
        <f>IF($E13=0, ROUNDUP(100/($H13/2),0), ROUNDUP((100-ROUNDUP(15/$E13,0)*$H13/2)/$H13,0)+ROUNDUP(15/$E13,0))</f>
        <v>12</v>
      </c>
      <c r="N13" s="17">
        <f>IF($E13=0, ROUNDUP(100/($H13/2),0), ROUNDUP((100-ROUNDUP(30/$E13,0)*$H13/2)/$H13,0)+ROUNDUP(30/$E13,0))</f>
        <v>14</v>
      </c>
      <c r="O13" s="41"/>
      <c r="P13" s="41"/>
      <c r="Q13" s="41"/>
    </row>
    <row r="14" spans="1:17" ht="13.5" thickBot="1">
      <c r="A14" s="2" t="s">
        <v>48</v>
      </c>
      <c r="B14" s="18">
        <f>2*C14+ROUND(2.5*E14,0)+ROUND(0.75*E15,0)+3*F14+2*F15+((G14-2)+(G15-2))+D14+D15</f>
        <v>41</v>
      </c>
      <c r="C14" s="1">
        <v>3</v>
      </c>
      <c r="D14" s="14">
        <v>3</v>
      </c>
      <c r="E14" s="14">
        <v>0</v>
      </c>
      <c r="F14" s="15">
        <v>1</v>
      </c>
      <c r="G14" s="15">
        <v>10</v>
      </c>
      <c r="H14" s="15">
        <f t="shared" si="0"/>
        <v>6</v>
      </c>
      <c r="I14" s="15">
        <f t="shared" si="1"/>
        <v>10</v>
      </c>
      <c r="J14" s="15">
        <f>ROUNDUP(50/H14,0)</f>
        <v>9</v>
      </c>
      <c r="K14" s="15">
        <f>IF(E14=0, ROUNDUP(50/(H14/2),0), ROUNDUP((50-ROUNDUP(15/E14,0)*H14/2)/H14,0)+ROUNDUP(15/E14,0))</f>
        <v>17</v>
      </c>
      <c r="L14" s="15">
        <f t="shared" si="2"/>
        <v>17</v>
      </c>
      <c r="M14" s="15">
        <f>IF($E14=0, ROUNDUP(100/($H14/2),0), ROUNDUP((100-ROUNDUP(15/$E14,0)*$H14/2)/$H14,0)+ROUNDUP(15/$E14,0))</f>
        <v>34</v>
      </c>
      <c r="N14" s="15">
        <f>IF($E14=0, ROUNDUP(100/($H14/2),0), ROUNDUP((100-ROUNDUP(30/$E14,0)*$H14/2)/$H14,0)+ROUNDUP(30/$E14,0))</f>
        <v>34</v>
      </c>
      <c r="O14" s="41"/>
      <c r="P14" s="41"/>
      <c r="Q14" s="41"/>
    </row>
    <row r="15" spans="1:17" ht="13.5" thickBot="1">
      <c r="A15" s="2"/>
      <c r="B15" s="18"/>
      <c r="C15" s="1"/>
      <c r="D15" s="16">
        <v>5</v>
      </c>
      <c r="E15" s="16">
        <v>3</v>
      </c>
      <c r="F15" s="17">
        <v>3</v>
      </c>
      <c r="G15" s="17">
        <v>10</v>
      </c>
      <c r="H15" s="17">
        <f t="shared" si="0"/>
        <v>17</v>
      </c>
      <c r="I15" s="17">
        <f t="shared" si="1"/>
        <v>30</v>
      </c>
      <c r="J15" s="17">
        <f>ROUNDUP(50/H15,0)</f>
        <v>3</v>
      </c>
      <c r="K15" s="17">
        <f>IF(E15=0, ROUNDUP(50/(H15/2),0), ROUNDUP((50-ROUNDUP(15/E15,0)*H15/2)/H15,0)+ROUNDUP(15/E15,0))</f>
        <v>6</v>
      </c>
      <c r="L15" s="17">
        <f t="shared" si="2"/>
        <v>6</v>
      </c>
      <c r="M15" s="17">
        <f>IF($E15=0, ROUNDUP(100/($H15/2),0), ROUNDUP((100-ROUNDUP(15/$E15,0)*$H15/2)/$H15,0)+ROUNDUP(15/$E15,0))</f>
        <v>9</v>
      </c>
      <c r="N15" s="17">
        <f>IF($E15=0, ROUNDUP(100/($H15/2),0), ROUNDUP((100-ROUNDUP(30/$E15,0)*$H15/2)/$H15,0)+ROUNDUP(30/$E15,0))</f>
        <v>11</v>
      </c>
      <c r="O15" s="40"/>
      <c r="P15" s="40"/>
      <c r="Q15" s="40"/>
    </row>
    <row r="16" spans="1:17" ht="13.5" thickBot="1">
      <c r="A16" s="19" t="s">
        <v>49</v>
      </c>
      <c r="B16" s="20">
        <f>2*C16+ROUND(2.5*E16,0)+ROUND(0.75*E17,0)+3*F16+2*F17+((G16-2)+(G17-2))+D16+D17</f>
        <v>33</v>
      </c>
      <c r="C16" s="20">
        <v>1</v>
      </c>
      <c r="D16" s="21">
        <v>0</v>
      </c>
      <c r="E16" s="21">
        <v>1</v>
      </c>
      <c r="F16" s="22">
        <v>1</v>
      </c>
      <c r="G16" s="22">
        <v>8</v>
      </c>
      <c r="H16" s="22">
        <f t="shared" si="0"/>
        <v>5</v>
      </c>
      <c r="I16" s="22">
        <f t="shared" si="1"/>
        <v>8</v>
      </c>
      <c r="J16" s="22">
        <f>ROUNDUP(50/H16,0)</f>
        <v>10</v>
      </c>
      <c r="K16" s="22">
        <f>IF(E16=0, ROUNDUP(50/(H16/2),0), ROUNDUP((50-ROUNDUP(15/E16,0)*H16/2)/H16,0)+ROUNDUP(15/E16,0))</f>
        <v>18</v>
      </c>
      <c r="L16" s="22">
        <f t="shared" si="2"/>
        <v>20</v>
      </c>
      <c r="M16" s="22">
        <f>IF($E16=0, ROUNDUP(100/($H16/2),0), ROUNDUP((100-ROUNDUP(15/$E16,0)*$H16/2)/$H16,0)+ROUNDUP(15/$E16,0))</f>
        <v>28</v>
      </c>
      <c r="N16" s="22">
        <f>IF($E16=0, ROUNDUP(100/($H16/2),0), ROUNDUP((100-ROUNDUP(30/$E16,0)*$H16/2)/$H16,0)+ROUNDUP(30/$E16,0))</f>
        <v>35</v>
      </c>
      <c r="O16" s="37" t="s">
        <v>72</v>
      </c>
      <c r="P16" s="37" t="s">
        <v>78</v>
      </c>
      <c r="Q16" s="37" t="s">
        <v>87</v>
      </c>
    </row>
    <row r="17" spans="1:17" ht="13.5" thickBot="1">
      <c r="A17" s="19"/>
      <c r="B17" s="20"/>
      <c r="C17" s="20"/>
      <c r="D17" s="24">
        <v>2</v>
      </c>
      <c r="E17" s="24">
        <v>6</v>
      </c>
      <c r="F17" s="25">
        <v>3</v>
      </c>
      <c r="G17" s="25">
        <v>8</v>
      </c>
      <c r="H17" s="25">
        <f t="shared" si="0"/>
        <v>14</v>
      </c>
      <c r="I17" s="25">
        <f t="shared" si="1"/>
        <v>24</v>
      </c>
      <c r="J17" s="25">
        <f>ROUNDUP(50/H17,0)</f>
        <v>4</v>
      </c>
      <c r="K17" s="25">
        <f>IF(E17=0, ROUNDUP(50/(H17/2),0), ROUNDUP((50-ROUNDUP(15/E17,0)*H17/2)/H17,0)+ROUNDUP(15/E17,0))</f>
        <v>6</v>
      </c>
      <c r="L17" s="25">
        <f t="shared" si="2"/>
        <v>8</v>
      </c>
      <c r="M17" s="25">
        <f>IF($E17=0, ROUNDUP(100/($H17/2),0), ROUNDUP((100-ROUNDUP(15/$E17,0)*$H17/2)/$H17,0)+ROUNDUP(15/$E17,0))</f>
        <v>9</v>
      </c>
      <c r="N17" s="25">
        <f>IF($E17=0, ROUNDUP(100/($H17/2),0), ROUNDUP((100-ROUNDUP(30/$E17,0)*$H17/2)/$H17,0)+ROUNDUP(30/$E17,0))</f>
        <v>10</v>
      </c>
      <c r="O17" s="42"/>
      <c r="P17" s="42"/>
      <c r="Q17" s="42"/>
    </row>
    <row r="18" spans="1:17" ht="13.5" thickBot="1">
      <c r="A18" s="19" t="s">
        <v>50</v>
      </c>
      <c r="B18" s="20">
        <f>2*C18+ROUND(2.5*E18,0)+ROUND(0.75*E19,0)+3*F18+2*F19+((G18-2)+(G19-2))+D18+D19</f>
        <v>41</v>
      </c>
      <c r="C18" s="20">
        <v>2</v>
      </c>
      <c r="D18" s="21">
        <v>0</v>
      </c>
      <c r="E18" s="21">
        <v>1</v>
      </c>
      <c r="F18" s="22">
        <v>1</v>
      </c>
      <c r="G18" s="22">
        <v>10</v>
      </c>
      <c r="H18" s="22">
        <f t="shared" si="0"/>
        <v>6</v>
      </c>
      <c r="I18" s="22">
        <f t="shared" si="1"/>
        <v>10</v>
      </c>
      <c r="J18" s="22">
        <f>ROUNDUP(50/H18,0)</f>
        <v>9</v>
      </c>
      <c r="K18" s="22">
        <f>IF(E18=0, ROUNDUP(50/(H18/2),0), ROUNDUP((50-ROUNDUP(15/E18,0)*H18/2)/H18,0)+ROUNDUP(15/E18,0))</f>
        <v>16</v>
      </c>
      <c r="L18" s="22">
        <f t="shared" si="2"/>
        <v>17</v>
      </c>
      <c r="M18" s="22">
        <f>IF($E18=0, ROUNDUP(100/($H18/2),0), ROUNDUP((100-ROUNDUP(15/$E18,0)*$H18/2)/$H18,0)+ROUNDUP(15/$E18,0))</f>
        <v>25</v>
      </c>
      <c r="N18" s="22">
        <f>IF($E18=0, ROUNDUP(100/($H18/2),0), ROUNDUP((100-ROUNDUP(30/$E18,0)*$H18/2)/$H18,0)+ROUNDUP(30/$E18,0))</f>
        <v>32</v>
      </c>
      <c r="O18" s="42"/>
      <c r="P18" s="42"/>
      <c r="Q18" s="42"/>
    </row>
    <row r="19" spans="1:17" ht="13.5" thickBot="1">
      <c r="A19" s="19"/>
      <c r="B19" s="20"/>
      <c r="C19" s="20"/>
      <c r="D19" s="24">
        <v>3</v>
      </c>
      <c r="E19" s="24">
        <v>8</v>
      </c>
      <c r="F19" s="25">
        <v>3</v>
      </c>
      <c r="G19" s="25">
        <v>10</v>
      </c>
      <c r="H19" s="25">
        <f t="shared" si="0"/>
        <v>17</v>
      </c>
      <c r="I19" s="25">
        <f t="shared" si="1"/>
        <v>30</v>
      </c>
      <c r="J19" s="25">
        <f>ROUNDUP(50/H19,0)</f>
        <v>3</v>
      </c>
      <c r="K19" s="25">
        <f>IF(E19=0, ROUNDUP(50/(H19/2),0), ROUNDUP((50-ROUNDUP(15/E19,0)*H19/2)/H19,0)+ROUNDUP(15/E19,0))</f>
        <v>4</v>
      </c>
      <c r="L19" s="25">
        <f t="shared" si="2"/>
        <v>6</v>
      </c>
      <c r="M19" s="25">
        <f>IF($E19=0, ROUNDUP(100/($H19/2),0), ROUNDUP((100-ROUNDUP(15/$E19,0)*$H19/2)/$H19,0)+ROUNDUP(15/$E19,0))</f>
        <v>7</v>
      </c>
      <c r="N19" s="25">
        <f>IF($E19=0, ROUNDUP(100/($H19/2),0), ROUNDUP((100-ROUNDUP(30/$E19,0)*$H19/2)/$H19,0)+ROUNDUP(30/$E19,0))</f>
        <v>8</v>
      </c>
      <c r="O19" s="38"/>
      <c r="P19" s="38"/>
      <c r="Q19" s="38"/>
    </row>
    <row r="20" spans="1:17" ht="13.5" thickBot="1">
      <c r="A20" s="2" t="s">
        <v>51</v>
      </c>
      <c r="B20" s="18">
        <f>2*C20+ROUND(2.5*E20,0)+ROUND(0.75*E21,0)+3*F20+2*F21+((G20-2)+(G21-2))+D20+D21</f>
        <v>33</v>
      </c>
      <c r="C20" s="1">
        <v>1</v>
      </c>
      <c r="D20" s="14">
        <v>1</v>
      </c>
      <c r="E20" s="14">
        <v>0</v>
      </c>
      <c r="F20" s="15">
        <v>1</v>
      </c>
      <c r="G20" s="15">
        <v>10</v>
      </c>
      <c r="H20" s="15">
        <f t="shared" si="0"/>
        <v>6</v>
      </c>
      <c r="I20" s="15">
        <f t="shared" si="1"/>
        <v>10</v>
      </c>
      <c r="J20" s="15">
        <f>ROUNDUP(50/H20,0)</f>
        <v>9</v>
      </c>
      <c r="K20" s="15">
        <f>IF(E20=0, ROUNDUP(50/(H20/2),0), ROUNDUP((50-ROUNDUP(15/E20,0)*H20/2)/H20,0)+ROUNDUP(15/E20,0))</f>
        <v>17</v>
      </c>
      <c r="L20" s="15">
        <f t="shared" si="2"/>
        <v>17</v>
      </c>
      <c r="M20" s="15">
        <f>IF($E20=0, ROUNDUP(100/($H20/2),0), ROUNDUP((100-ROUNDUP(15/$E20,0)*$H20/2)/$H20,0)+ROUNDUP(15/$E20,0))</f>
        <v>34</v>
      </c>
      <c r="N20" s="15">
        <f>IF($E20=0, ROUNDUP(100/($H20/2),0), ROUNDUP((100-ROUNDUP(30/$E20,0)*$H20/2)/$H20,0)+ROUNDUP(30/$E20,0))</f>
        <v>34</v>
      </c>
      <c r="O20" s="39" t="s">
        <v>72</v>
      </c>
      <c r="P20" s="39" t="s">
        <v>78</v>
      </c>
      <c r="Q20" s="39" t="s">
        <v>87</v>
      </c>
    </row>
    <row r="21" spans="1:17" ht="13.5" customHeight="1" thickBot="1">
      <c r="A21" s="2"/>
      <c r="B21" s="18"/>
      <c r="C21" s="1"/>
      <c r="D21" s="16">
        <v>2</v>
      </c>
      <c r="E21" s="16">
        <v>4</v>
      </c>
      <c r="F21" s="17">
        <v>3</v>
      </c>
      <c r="G21" s="17">
        <v>10</v>
      </c>
      <c r="H21" s="17">
        <f t="shared" si="0"/>
        <v>17</v>
      </c>
      <c r="I21" s="17">
        <f t="shared" si="1"/>
        <v>30</v>
      </c>
      <c r="J21" s="17">
        <f>ROUNDUP(50/H21,0)</f>
        <v>3</v>
      </c>
      <c r="K21" s="17">
        <f>IF(E21=0, ROUNDUP(50/(H21/2),0), ROUNDUP((50-ROUNDUP(15/E21,0)*H21/2)/H21,0)+ROUNDUP(15/E21,0))</f>
        <v>5</v>
      </c>
      <c r="L21" s="17">
        <f t="shared" si="2"/>
        <v>6</v>
      </c>
      <c r="M21" s="17">
        <f>IF($E21=0, ROUNDUP(100/($H21/2),0), ROUNDUP((100-ROUNDUP(15/$E21,0)*$H21/2)/$H21,0)+ROUNDUP(15/$E21,0))</f>
        <v>8</v>
      </c>
      <c r="N21" s="17">
        <f>IF($E21=0, ROUNDUP(100/($H21/2),0), ROUNDUP((100-ROUNDUP(30/$E21,0)*$H21/2)/$H21,0)+ROUNDUP(30/$E21,0))</f>
        <v>10</v>
      </c>
      <c r="O21" s="41"/>
      <c r="P21" s="41"/>
      <c r="Q21" s="41"/>
    </row>
    <row r="22" spans="1:17" ht="13.5" thickBot="1">
      <c r="A22" s="2" t="s">
        <v>52</v>
      </c>
      <c r="B22" s="18">
        <f>2*C22+ROUND(2.5*E22,0)+ROUND(0.75*E23,0)+3*F22+2*F23+((G22-2)+(G23-2))+D22+D23</f>
        <v>42</v>
      </c>
      <c r="C22" s="1">
        <v>2</v>
      </c>
      <c r="D22" s="14">
        <v>1</v>
      </c>
      <c r="E22" s="14">
        <v>0</v>
      </c>
      <c r="F22" s="15">
        <v>1</v>
      </c>
      <c r="G22" s="15">
        <v>12</v>
      </c>
      <c r="H22" s="15">
        <f t="shared" si="0"/>
        <v>7</v>
      </c>
      <c r="I22" s="15">
        <f t="shared" si="1"/>
        <v>12</v>
      </c>
      <c r="J22" s="15">
        <f>ROUNDUP(50/H22,0)</f>
        <v>8</v>
      </c>
      <c r="K22" s="15">
        <f>IF(E22=0, ROUNDUP(50/(H22/2),0), ROUNDUP((50-ROUNDUP(15/E22,0)*H22/2)/H22,0)+ROUNDUP(15/E22,0))</f>
        <v>15</v>
      </c>
      <c r="L22" s="15">
        <f t="shared" si="2"/>
        <v>15</v>
      </c>
      <c r="M22" s="15">
        <f>IF($E22=0, ROUNDUP(100/($H22/2),0), ROUNDUP((100-ROUNDUP(15/$E22,0)*$H22/2)/$H22,0)+ROUNDUP(15/$E22,0))</f>
        <v>29</v>
      </c>
      <c r="N22" s="15">
        <f>IF($E22=0, ROUNDUP(100/($H22/2),0), ROUNDUP((100-ROUNDUP(30/$E22,0)*$H22/2)/$H22,0)+ROUNDUP(30/$E22,0))</f>
        <v>29</v>
      </c>
      <c r="O22" s="41"/>
      <c r="P22" s="41"/>
      <c r="Q22" s="41"/>
    </row>
    <row r="23" spans="1:17" ht="13.5" thickBot="1">
      <c r="A23" s="2"/>
      <c r="B23" s="18"/>
      <c r="C23" s="1"/>
      <c r="D23" s="16">
        <v>4</v>
      </c>
      <c r="E23" s="16">
        <v>5</v>
      </c>
      <c r="F23" s="17">
        <v>3</v>
      </c>
      <c r="G23" s="17">
        <v>12</v>
      </c>
      <c r="H23" s="17">
        <f t="shared" si="0"/>
        <v>20</v>
      </c>
      <c r="I23" s="17">
        <f t="shared" si="1"/>
        <v>36</v>
      </c>
      <c r="J23" s="17">
        <f>ROUNDUP(50/H23,0)</f>
        <v>3</v>
      </c>
      <c r="K23" s="17">
        <f>IF(E23=0, ROUNDUP(50/(H23/2),0), ROUNDUP((50-ROUNDUP(15/E23,0)*H23/2)/H23,0)+ROUNDUP(15/E23,0))</f>
        <v>4</v>
      </c>
      <c r="L23" s="17">
        <f t="shared" si="2"/>
        <v>5</v>
      </c>
      <c r="M23" s="17">
        <f>IF($E23=0, ROUNDUP(100/($H23/2),0), ROUNDUP((100-ROUNDUP(15/$E23,0)*$H23/2)/$H23,0)+ROUNDUP(15/$E23,0))</f>
        <v>7</v>
      </c>
      <c r="N23" s="17">
        <f>IF($E23=0, ROUNDUP(100/($H23/2),0), ROUNDUP((100-ROUNDUP(30/$E23,0)*$H23/2)/$H23,0)+ROUNDUP(30/$E23,0))</f>
        <v>8</v>
      </c>
      <c r="O23" s="40"/>
      <c r="P23" s="40"/>
      <c r="Q23" s="40"/>
    </row>
    <row r="24" spans="1:17" ht="13.5" thickBot="1">
      <c r="A24" s="19" t="s">
        <v>53</v>
      </c>
      <c r="B24" s="20">
        <f>2*C24+ROUND(2.5*E24,0)+ROUND(0.75*E25,0)+3*F24+2*F25+((G24-2)+(G25-2))+D24+D25</f>
        <v>42</v>
      </c>
      <c r="C24" s="20">
        <v>2</v>
      </c>
      <c r="D24" s="21">
        <v>2</v>
      </c>
      <c r="E24" s="21">
        <v>0</v>
      </c>
      <c r="F24" s="22">
        <v>1</v>
      </c>
      <c r="G24" s="22">
        <v>10</v>
      </c>
      <c r="H24" s="22">
        <f t="shared" si="0"/>
        <v>6</v>
      </c>
      <c r="I24" s="22">
        <f t="shared" si="1"/>
        <v>10</v>
      </c>
      <c r="J24" s="22">
        <f>ROUNDUP(50/H24,0)</f>
        <v>9</v>
      </c>
      <c r="K24" s="22">
        <f>IF(E24=0, ROUNDUP(50/(H24/2),0), ROUNDUP((50-ROUNDUP(15/E24,0)*H24/2)/H24,0)+ROUNDUP(15/E24,0))</f>
        <v>17</v>
      </c>
      <c r="L24" s="22">
        <f t="shared" si="2"/>
        <v>17</v>
      </c>
      <c r="M24" s="22">
        <f>IF($E24=0, ROUNDUP(100/($H24/2),0), ROUNDUP((100-ROUNDUP(15/$E24,0)*$H24/2)/$H24,0)+ROUNDUP(15/$E24,0))</f>
        <v>34</v>
      </c>
      <c r="N24" s="22">
        <f>IF($E24=0, ROUNDUP(100/($H24/2),0), ROUNDUP((100-ROUNDUP(30/$E24,0)*$H24/2)/$H24,0)+ROUNDUP(30/$E24,0))</f>
        <v>34</v>
      </c>
      <c r="O24" s="37" t="s">
        <v>73</v>
      </c>
      <c r="P24" s="37" t="s">
        <v>79</v>
      </c>
      <c r="Q24" s="37" t="s">
        <v>84</v>
      </c>
    </row>
    <row r="25" spans="1:17" ht="13.5" thickBot="1">
      <c r="A25" s="19"/>
      <c r="B25" s="20"/>
      <c r="C25" s="20"/>
      <c r="D25" s="24">
        <v>5</v>
      </c>
      <c r="E25" s="24">
        <v>5</v>
      </c>
      <c r="F25" s="25">
        <v>4</v>
      </c>
      <c r="G25" s="25">
        <v>10</v>
      </c>
      <c r="H25" s="25">
        <f t="shared" si="0"/>
        <v>22</v>
      </c>
      <c r="I25" s="25">
        <f t="shared" si="1"/>
        <v>40</v>
      </c>
      <c r="J25" s="25">
        <f>ROUNDUP(50/H25,0)</f>
        <v>3</v>
      </c>
      <c r="K25" s="25">
        <f>IF(E25=0, ROUNDUP(50/(H25/2),0), ROUNDUP((50-ROUNDUP(15/E25,0)*H25/2)/H25,0)+ROUNDUP(15/E25,0))</f>
        <v>4</v>
      </c>
      <c r="L25" s="25">
        <f t="shared" si="2"/>
        <v>5</v>
      </c>
      <c r="M25" s="25">
        <f>IF($E25=0, ROUNDUP(100/($H25/2),0), ROUNDUP((100-ROUNDUP(15/$E25,0)*$H25/2)/$H25,0)+ROUNDUP(15/$E25,0))</f>
        <v>7</v>
      </c>
      <c r="N25" s="25">
        <f>IF($E25=0, ROUNDUP(100/($H25/2),0), ROUNDUP((100-ROUNDUP(30/$E25,0)*$H25/2)/$H25,0)+ROUNDUP(30/$E25,0))</f>
        <v>8</v>
      </c>
      <c r="O25" s="38"/>
      <c r="P25" s="38"/>
      <c r="Q25" s="38"/>
    </row>
    <row r="26" spans="1:17" ht="13.5" thickBot="1">
      <c r="A26" s="2" t="s">
        <v>54</v>
      </c>
      <c r="B26" s="18">
        <f>2*C26+ROUND(2.5*E26,0)+ROUND(0.75*E27,0)+3*F26+2*F27+((G26-2)+(G27-2))+D26+D27</f>
        <v>44</v>
      </c>
      <c r="C26" s="1">
        <v>1</v>
      </c>
      <c r="D26" s="14">
        <v>0</v>
      </c>
      <c r="E26" s="14">
        <v>2</v>
      </c>
      <c r="F26" s="15">
        <v>1</v>
      </c>
      <c r="G26" s="15">
        <v>10</v>
      </c>
      <c r="H26" s="15">
        <f t="shared" ref="H26:H37" si="3">ROUNDUP(F26*(G26/2+0.5),0)</f>
        <v>6</v>
      </c>
      <c r="I26" s="15">
        <f t="shared" ref="I26:I37" si="4">F26*G26</f>
        <v>10</v>
      </c>
      <c r="J26" s="15">
        <f>ROUNDUP(50/H26,0)</f>
        <v>9</v>
      </c>
      <c r="K26" s="15">
        <f>IF(E26=0, ROUNDUP(50/(H26/2),0), ROUNDUP((50-ROUNDUP(15/E26,0)*H26/2)/H26,0)+ROUNDUP(15/E26,0))</f>
        <v>13</v>
      </c>
      <c r="L26" s="15">
        <f t="shared" ref="L26:L37" si="5">ROUNDUP(100/H26,0)</f>
        <v>17</v>
      </c>
      <c r="M26" s="15">
        <f>IF($E26=0, ROUNDUP(100/($H26/2),0), ROUNDUP((100-ROUNDUP(15/$E26,0)*$H26/2)/$H26,0)+ROUNDUP(15/$E26,0))</f>
        <v>21</v>
      </c>
      <c r="N26" s="15">
        <f>IF($E26=0, ROUNDUP(100/($H26/2),0), ROUNDUP((100-ROUNDUP(30/$E26,0)*$H26/2)/$H26,0)+ROUNDUP(30/$E26,0))</f>
        <v>25</v>
      </c>
      <c r="O26" s="39" t="s">
        <v>73</v>
      </c>
      <c r="P26" s="43" t="s">
        <v>79</v>
      </c>
      <c r="Q26" s="39" t="s">
        <v>85</v>
      </c>
    </row>
    <row r="27" spans="1:17" ht="13.5" thickBot="1">
      <c r="A27" s="2"/>
      <c r="B27" s="18"/>
      <c r="C27" s="1"/>
      <c r="D27" s="16">
        <v>2</v>
      </c>
      <c r="E27" s="16">
        <v>10</v>
      </c>
      <c r="F27" s="17">
        <v>4</v>
      </c>
      <c r="G27" s="17">
        <v>10</v>
      </c>
      <c r="H27" s="17">
        <f t="shared" si="3"/>
        <v>22</v>
      </c>
      <c r="I27" s="17">
        <f t="shared" si="4"/>
        <v>40</v>
      </c>
      <c r="J27" s="17">
        <f>ROUNDUP(50/H27,0)</f>
        <v>3</v>
      </c>
      <c r="K27" s="17">
        <f>IF(E27=0, ROUNDUP(50/(H27/2),0), ROUNDUP((50-ROUNDUP(15/E27,0)*H27/2)/H27,0)+ROUNDUP(15/E27,0))</f>
        <v>4</v>
      </c>
      <c r="L27" s="17">
        <f t="shared" si="5"/>
        <v>5</v>
      </c>
      <c r="M27" s="17">
        <f>IF($E27=0, ROUNDUP(100/($H27/2),0), ROUNDUP((100-ROUNDUP(15/$E27,0)*$H27/2)/$H27,0)+ROUNDUP(15/$E27,0))</f>
        <v>6</v>
      </c>
      <c r="N27" s="17">
        <f>IF($E27=0, ROUNDUP(100/($H27/2),0), ROUNDUP((100-ROUNDUP(30/$E27,0)*$H27/2)/$H27,0)+ROUNDUP(30/$E27,0))</f>
        <v>7</v>
      </c>
      <c r="O27" s="40"/>
      <c r="P27" s="44"/>
      <c r="Q27" s="40"/>
    </row>
    <row r="28" spans="1:17" ht="13.5" thickBot="1">
      <c r="A28" s="19" t="s">
        <v>55</v>
      </c>
      <c r="B28" s="20">
        <f>2*C28+ROUND(2.5*E28,0)+ROUND(0.75*E29,0)+3*F28+2*F29+((G28-2)+(G29-2))+D28+D29</f>
        <v>43</v>
      </c>
      <c r="C28" s="20">
        <v>1</v>
      </c>
      <c r="D28" s="21">
        <v>1</v>
      </c>
      <c r="E28" s="21">
        <v>0</v>
      </c>
      <c r="F28" s="22">
        <v>1</v>
      </c>
      <c r="G28" s="22">
        <v>12</v>
      </c>
      <c r="H28" s="22">
        <f t="shared" si="3"/>
        <v>7</v>
      </c>
      <c r="I28" s="22">
        <f t="shared" si="4"/>
        <v>12</v>
      </c>
      <c r="J28" s="22">
        <f>ROUNDUP(50/H28,0)</f>
        <v>8</v>
      </c>
      <c r="K28" s="22">
        <f>IF(E28=0, ROUNDUP(50/(H28/2),0), ROUNDUP((50-ROUNDUP(15/E28,0)*H28/2)/H28,0)+ROUNDUP(15/E28,0))</f>
        <v>15</v>
      </c>
      <c r="L28" s="22">
        <f t="shared" si="5"/>
        <v>15</v>
      </c>
      <c r="M28" s="22">
        <f>IF($E28=0, ROUNDUP(100/($H28/2),0), ROUNDUP((100-ROUNDUP(15/$E28,0)*$H28/2)/$H28,0)+ROUNDUP(15/$E28,0))</f>
        <v>29</v>
      </c>
      <c r="N28" s="22">
        <f>IF($E28=0, ROUNDUP(100/($H28/2),0), ROUNDUP((100-ROUNDUP(30/$E28,0)*$H28/2)/$H28,0)+ROUNDUP(30/$E28,0))</f>
        <v>29</v>
      </c>
      <c r="O28" s="37" t="s">
        <v>73</v>
      </c>
      <c r="P28" s="37" t="s">
        <v>79</v>
      </c>
      <c r="Q28" s="37" t="s">
        <v>85</v>
      </c>
    </row>
    <row r="29" spans="1:17" ht="13.5" thickBot="1">
      <c r="A29" s="19"/>
      <c r="B29" s="20"/>
      <c r="C29" s="20"/>
      <c r="D29" s="24">
        <v>4</v>
      </c>
      <c r="E29" s="24">
        <v>7</v>
      </c>
      <c r="F29" s="25">
        <v>4</v>
      </c>
      <c r="G29" s="25">
        <v>12</v>
      </c>
      <c r="H29" s="25">
        <f t="shared" si="3"/>
        <v>26</v>
      </c>
      <c r="I29" s="25">
        <f t="shared" si="4"/>
        <v>48</v>
      </c>
      <c r="J29" s="25">
        <f>ROUNDUP(50/H29,0)</f>
        <v>2</v>
      </c>
      <c r="K29" s="25">
        <f>IF(E29=0, ROUNDUP(50/(H29/2),0), ROUNDUP((50-ROUNDUP(15/E29,0)*H29/2)/H29,0)+ROUNDUP(15/E29,0))</f>
        <v>4</v>
      </c>
      <c r="L29" s="25">
        <f t="shared" si="5"/>
        <v>4</v>
      </c>
      <c r="M29" s="25">
        <f>IF($E29=0, ROUNDUP(100/($H29/2),0), ROUNDUP((100-ROUNDUP(15/$E29,0)*$H29/2)/$H29,0)+ROUNDUP(15/$E29,0))</f>
        <v>6</v>
      </c>
      <c r="N29" s="25">
        <f>IF($E29=0, ROUNDUP(100/($H29/2),0), ROUNDUP((100-ROUNDUP(30/$E29,0)*$H29/2)/$H29,0)+ROUNDUP(30/$E29,0))</f>
        <v>7</v>
      </c>
      <c r="O29" s="38"/>
      <c r="P29" s="38"/>
      <c r="Q29" s="38"/>
    </row>
    <row r="30" spans="1:17" ht="13.5" thickBot="1">
      <c r="A30" s="2" t="s">
        <v>61</v>
      </c>
      <c r="B30" s="18">
        <f>2*C30+ROUND(2.5*E30,0)+ROUND(0.75*E31,0)+3*F30+2*F31+((G30-2)+(G31-2))+D30+D31</f>
        <v>25</v>
      </c>
      <c r="C30" s="1">
        <v>1</v>
      </c>
      <c r="D30" s="14">
        <v>1</v>
      </c>
      <c r="E30" s="14">
        <v>0</v>
      </c>
      <c r="F30" s="15">
        <v>1</v>
      </c>
      <c r="G30" s="15">
        <v>6</v>
      </c>
      <c r="H30" s="15">
        <f t="shared" si="3"/>
        <v>4</v>
      </c>
      <c r="I30" s="15">
        <f t="shared" si="4"/>
        <v>6</v>
      </c>
      <c r="J30" s="15">
        <f>ROUNDUP(50/H30,0)</f>
        <v>13</v>
      </c>
      <c r="K30" s="15">
        <f>IF(E30=0, ROUNDUP(50/(H30/2),0), ROUNDUP((50-ROUNDUP(15/E30,0)*H30/2)/H30,0)+ROUNDUP(15/E30,0))</f>
        <v>25</v>
      </c>
      <c r="L30" s="15">
        <f t="shared" si="5"/>
        <v>25</v>
      </c>
      <c r="M30" s="15">
        <f>IF($E30=0, ROUNDUP(100/($H30/2),0), ROUNDUP((100-ROUNDUP(15/$E30,0)*$H30/2)/$H30,0)+ROUNDUP(15/$E30,0))</f>
        <v>50</v>
      </c>
      <c r="N30" s="15">
        <f>IF($E30=0, ROUNDUP(100/($H30/2),0), ROUNDUP((100-ROUNDUP(30/$E30,0)*$H30/2)/$H30,0)+ROUNDUP(30/$E30,0))</f>
        <v>50</v>
      </c>
      <c r="O30" s="39" t="s">
        <v>72</v>
      </c>
      <c r="P30" s="39" t="s">
        <v>88</v>
      </c>
      <c r="Q30" s="39" t="s">
        <v>90</v>
      </c>
    </row>
    <row r="31" spans="1:17" ht="13.5" thickBot="1">
      <c r="A31" s="2"/>
      <c r="B31" s="18"/>
      <c r="C31" s="1"/>
      <c r="D31" s="16">
        <v>2</v>
      </c>
      <c r="E31" s="16">
        <v>4</v>
      </c>
      <c r="F31" s="17">
        <v>3</v>
      </c>
      <c r="G31" s="17">
        <v>6</v>
      </c>
      <c r="H31" s="17">
        <f t="shared" si="3"/>
        <v>11</v>
      </c>
      <c r="I31" s="17">
        <f t="shared" si="4"/>
        <v>18</v>
      </c>
      <c r="J31" s="17">
        <f>ROUNDUP(50/H31,0)</f>
        <v>5</v>
      </c>
      <c r="K31" s="17">
        <f>IF(E31=0, ROUNDUP(50/(H31/2),0), ROUNDUP((50-ROUNDUP(15/E31,0)*H31/2)/H31,0)+ROUNDUP(15/E31,0))</f>
        <v>7</v>
      </c>
      <c r="L31" s="17">
        <f t="shared" si="5"/>
        <v>10</v>
      </c>
      <c r="M31" s="17">
        <f>IF($E31=0, ROUNDUP(100/($H31/2),0), ROUNDUP((100-ROUNDUP(15/$E31,0)*$H31/2)/$H31,0)+ROUNDUP(15/$E31,0))</f>
        <v>12</v>
      </c>
      <c r="N31" s="17">
        <f>IF($E31=0, ROUNDUP(100/($H31/2),0), ROUNDUP((100-ROUNDUP(30/$E31,0)*$H31/2)/$H31,0)+ROUNDUP(30/$E31,0))</f>
        <v>14</v>
      </c>
      <c r="O31" s="41"/>
      <c r="P31" s="41"/>
      <c r="Q31" s="41"/>
    </row>
    <row r="32" spans="1:17" ht="13.5" thickBot="1">
      <c r="A32" s="2" t="s">
        <v>62</v>
      </c>
      <c r="B32" s="18">
        <f>2*C32+ROUND(2.5*E32,0)+ROUND(0.75*E33,0)+3*F32+2*F33+((G32-2)+(G33-2))+D32+D33</f>
        <v>36</v>
      </c>
      <c r="C32" s="1">
        <v>3</v>
      </c>
      <c r="D32" s="14">
        <v>2</v>
      </c>
      <c r="E32" s="14">
        <v>0</v>
      </c>
      <c r="F32" s="15">
        <v>1</v>
      </c>
      <c r="G32" s="15">
        <v>6</v>
      </c>
      <c r="H32" s="15">
        <f t="shared" si="3"/>
        <v>4</v>
      </c>
      <c r="I32" s="15">
        <f t="shared" si="4"/>
        <v>6</v>
      </c>
      <c r="J32" s="15">
        <f>ROUNDUP(50/H32,0)</f>
        <v>13</v>
      </c>
      <c r="K32" s="15">
        <f>IF(E32=0, ROUNDUP(50/(H32/2),0), ROUNDUP((50-ROUNDUP(15/E32,0)*H32/2)/H32,0)+ROUNDUP(15/E32,0))</f>
        <v>25</v>
      </c>
      <c r="L32" s="15">
        <f t="shared" si="5"/>
        <v>25</v>
      </c>
      <c r="M32" s="15">
        <f>IF($E32=0, ROUNDUP(100/($H32/2),0), ROUNDUP((100-ROUNDUP(15/$E32,0)*$H32/2)/$H32,0)+ROUNDUP(15/$E32,0))</f>
        <v>50</v>
      </c>
      <c r="N32" s="15">
        <f>IF($E32=0, ROUNDUP(100/($H32/2),0), ROUNDUP((100-ROUNDUP(30/$E32,0)*$H32/2)/$H32,0)+ROUNDUP(30/$E32,0))</f>
        <v>50</v>
      </c>
      <c r="O32" s="41"/>
      <c r="P32" s="41"/>
      <c r="Q32" s="41"/>
    </row>
    <row r="33" spans="1:17" ht="13.5" thickBot="1">
      <c r="A33" s="2"/>
      <c r="B33" s="18"/>
      <c r="C33" s="1"/>
      <c r="D33" s="16">
        <v>4</v>
      </c>
      <c r="E33" s="16">
        <v>6</v>
      </c>
      <c r="F33" s="17">
        <v>4</v>
      </c>
      <c r="G33" s="17">
        <v>6</v>
      </c>
      <c r="H33" s="17">
        <f t="shared" si="3"/>
        <v>14</v>
      </c>
      <c r="I33" s="17">
        <f t="shared" si="4"/>
        <v>24</v>
      </c>
      <c r="J33" s="17">
        <f>ROUNDUP(50/H33,0)</f>
        <v>4</v>
      </c>
      <c r="K33" s="17">
        <f>IF(E33=0, ROUNDUP(50/(H33/2),0), ROUNDUP((50-ROUNDUP(15/E33,0)*H33/2)/H33,0)+ROUNDUP(15/E33,0))</f>
        <v>6</v>
      </c>
      <c r="L33" s="17">
        <f t="shared" si="5"/>
        <v>8</v>
      </c>
      <c r="M33" s="17">
        <f>IF($E33=0, ROUNDUP(100/($H33/2),0), ROUNDUP((100-ROUNDUP(15/$E33,0)*$H33/2)/$H33,0)+ROUNDUP(15/$E33,0))</f>
        <v>9</v>
      </c>
      <c r="N33" s="17">
        <f>IF($E33=0, ROUNDUP(100/($H33/2),0), ROUNDUP((100-ROUNDUP(30/$E33,0)*$H33/2)/$H33,0)+ROUNDUP(30/$E33,0))</f>
        <v>10</v>
      </c>
      <c r="O33" s="40"/>
      <c r="P33" s="40"/>
      <c r="Q33" s="40"/>
    </row>
    <row r="34" spans="1:17" ht="13.5" thickBot="1">
      <c r="A34" s="19" t="s">
        <v>63</v>
      </c>
      <c r="B34" s="20">
        <f>2*C34+ROUND(2.5*E34,0)+ROUND(0.75*E35,0)+3*F34+2*F35+((G34-2)+(G35-2))+D34+D35</f>
        <v>28</v>
      </c>
      <c r="C34" s="20">
        <v>1</v>
      </c>
      <c r="D34" s="21">
        <v>1</v>
      </c>
      <c r="E34" s="21">
        <v>0</v>
      </c>
      <c r="F34" s="22">
        <v>1</v>
      </c>
      <c r="G34" s="22">
        <v>8</v>
      </c>
      <c r="H34" s="22">
        <f t="shared" si="3"/>
        <v>5</v>
      </c>
      <c r="I34" s="22">
        <f t="shared" si="4"/>
        <v>8</v>
      </c>
      <c r="J34" s="22">
        <f>ROUNDUP(50/H34,0)</f>
        <v>10</v>
      </c>
      <c r="K34" s="22">
        <f>IF(E34=0, ROUNDUP(50/(H34/2),0), ROUNDUP((50-ROUNDUP(15/E34,0)*H34/2)/H34,0)+ROUNDUP(15/E34,0))</f>
        <v>20</v>
      </c>
      <c r="L34" s="22">
        <f t="shared" si="5"/>
        <v>20</v>
      </c>
      <c r="M34" s="22">
        <f>IF($E34=0, ROUNDUP(100/($H34/2),0), ROUNDUP((100-ROUNDUP(15/$E34,0)*$H34/2)/$H34,0)+ROUNDUP(15/$E34,0))</f>
        <v>40</v>
      </c>
      <c r="N34" s="22">
        <f>IF($E34=0, ROUNDUP(100/($H34/2),0), ROUNDUP((100-ROUNDUP(30/$E34,0)*$H34/2)/$H34,0)+ROUNDUP(30/$E34,0))</f>
        <v>40</v>
      </c>
      <c r="O34" s="37" t="s">
        <v>72</v>
      </c>
      <c r="P34" s="37" t="s">
        <v>89</v>
      </c>
      <c r="Q34" s="37" t="s">
        <v>90</v>
      </c>
    </row>
    <row r="35" spans="1:17" ht="13.5" thickBot="1">
      <c r="A35" s="19"/>
      <c r="B35" s="20"/>
      <c r="C35" s="20"/>
      <c r="D35" s="24">
        <v>3</v>
      </c>
      <c r="E35" s="24">
        <v>1</v>
      </c>
      <c r="F35" s="25">
        <v>3</v>
      </c>
      <c r="G35" s="25">
        <v>8</v>
      </c>
      <c r="H35" s="25">
        <f t="shared" si="3"/>
        <v>14</v>
      </c>
      <c r="I35" s="25">
        <f t="shared" si="4"/>
        <v>24</v>
      </c>
      <c r="J35" s="25">
        <f>ROUNDUP(50/H35,0)</f>
        <v>4</v>
      </c>
      <c r="K35" s="25">
        <f>IF(E35=0, ROUNDUP(50/(H35/2),0), ROUNDUP((50-ROUNDUP(15/E35,0)*H35/2)/H35,0)+ROUNDUP(15/E35,0))</f>
        <v>11</v>
      </c>
      <c r="L35" s="25">
        <f t="shared" si="5"/>
        <v>8</v>
      </c>
      <c r="M35" s="25">
        <f>IF($E35=0, ROUNDUP(100/($H35/2),0), ROUNDUP((100-ROUNDUP(15/$E35,0)*$H35/2)/$H35,0)+ROUNDUP(15/$E35,0))</f>
        <v>14</v>
      </c>
      <c r="N35" s="25">
        <f>IF($E35=0, ROUNDUP(100/($H35/2),0), ROUNDUP((100-ROUNDUP(30/$E35,0)*$H35/2)/$H35,0)+ROUNDUP(30/$E35,0))</f>
        <v>22</v>
      </c>
      <c r="O35" s="42"/>
      <c r="P35" s="42"/>
      <c r="Q35" s="42"/>
    </row>
    <row r="36" spans="1:17" ht="13.5" thickBot="1">
      <c r="A36" s="19" t="s">
        <v>64</v>
      </c>
      <c r="B36" s="20">
        <f>2*C36+ROUND(2.5*E36,0)+ROUND(0.75*E37,0)+3*F36+2*F37+((G36-2)+(G37-2))+D36+D37</f>
        <v>39</v>
      </c>
      <c r="C36" s="20">
        <v>3</v>
      </c>
      <c r="D36" s="21">
        <v>3</v>
      </c>
      <c r="E36" s="21">
        <v>0</v>
      </c>
      <c r="F36" s="22">
        <v>1</v>
      </c>
      <c r="G36" s="22">
        <v>8</v>
      </c>
      <c r="H36" s="22">
        <f t="shared" si="3"/>
        <v>5</v>
      </c>
      <c r="I36" s="22">
        <f t="shared" si="4"/>
        <v>8</v>
      </c>
      <c r="J36" s="22">
        <f>ROUNDUP(50/H36,0)</f>
        <v>10</v>
      </c>
      <c r="K36" s="22">
        <f>IF(E36=0, ROUNDUP(50/(H36/2),0), ROUNDUP((50-ROUNDUP(15/E36,0)*H36/2)/H36,0)+ROUNDUP(15/E36,0))</f>
        <v>20</v>
      </c>
      <c r="L36" s="22">
        <f t="shared" si="5"/>
        <v>20</v>
      </c>
      <c r="M36" s="22">
        <f>IF($E36=0, ROUNDUP(100/($H36/2),0), ROUNDUP((100-ROUNDUP(15/$E36,0)*$H36/2)/$H36,0)+ROUNDUP(15/$E36,0))</f>
        <v>40</v>
      </c>
      <c r="N36" s="22">
        <f>IF($E36=0, ROUNDUP(100/($H36/2),0), ROUNDUP((100-ROUNDUP(30/$E36,0)*$H36/2)/$H36,0)+ROUNDUP(30/$E36,0))</f>
        <v>40</v>
      </c>
      <c r="O36" s="42"/>
      <c r="P36" s="42"/>
      <c r="Q36" s="42"/>
    </row>
    <row r="37" spans="1:17" ht="13.5" thickBot="1">
      <c r="A37" s="19"/>
      <c r="B37" s="20"/>
      <c r="C37" s="20"/>
      <c r="D37" s="24">
        <v>5</v>
      </c>
      <c r="E37" s="24">
        <v>3</v>
      </c>
      <c r="F37" s="25">
        <v>4</v>
      </c>
      <c r="G37" s="25">
        <v>8</v>
      </c>
      <c r="H37" s="25">
        <f t="shared" si="3"/>
        <v>18</v>
      </c>
      <c r="I37" s="25">
        <f t="shared" si="4"/>
        <v>32</v>
      </c>
      <c r="J37" s="25">
        <f>ROUNDUP(50/H37,0)</f>
        <v>3</v>
      </c>
      <c r="K37" s="25">
        <f>IF(E37=0, ROUNDUP(50/(H37/2),0), ROUNDUP((50-ROUNDUP(15/E37,0)*H37/2)/H37,0)+ROUNDUP(15/E37,0))</f>
        <v>6</v>
      </c>
      <c r="L37" s="25">
        <f t="shared" si="5"/>
        <v>6</v>
      </c>
      <c r="M37" s="25">
        <f>IF($E37=0, ROUNDUP(100/($H37/2),0), ROUNDUP((100-ROUNDUP(15/$E37,0)*$H37/2)/$H37,0)+ROUNDUP(15/$E37,0))</f>
        <v>9</v>
      </c>
      <c r="N37" s="25">
        <f>IF($E37=0, ROUNDUP(100/($H37/2),0), ROUNDUP((100-ROUNDUP(30/$E37,0)*$H37/2)/$H37,0)+ROUNDUP(30/$E37,0))</f>
        <v>11</v>
      </c>
      <c r="O37" s="38"/>
      <c r="P37" s="38"/>
      <c r="Q37" s="38"/>
    </row>
    <row r="38" spans="1:17" ht="13.5" thickBot="1">
      <c r="A38" s="2" t="s">
        <v>66</v>
      </c>
      <c r="B38" s="18">
        <f>2*C38+ROUND(2.5*E38,0)+ROUND(0.75*E39,0)+3*F38+2*F39+((G38-2)+(G39-2))+D38+D39</f>
        <v>19</v>
      </c>
      <c r="C38" s="1">
        <v>1</v>
      </c>
      <c r="D38" s="14">
        <v>1</v>
      </c>
      <c r="E38" s="14">
        <v>0</v>
      </c>
      <c r="F38" s="15">
        <v>1</v>
      </c>
      <c r="G38" s="15">
        <v>4</v>
      </c>
      <c r="H38" s="15">
        <f t="shared" ref="H38:H41" si="6">ROUNDUP(F38*(G38/2+0.5),0)</f>
        <v>3</v>
      </c>
      <c r="I38" s="15">
        <f t="shared" ref="I38:I41" si="7">F38*G38</f>
        <v>4</v>
      </c>
      <c r="J38" s="15">
        <f>ROUNDUP(50/H38,0)</f>
        <v>17</v>
      </c>
      <c r="K38" s="15">
        <f>IF(E38=0, ROUNDUP(50/(H38/2),0), ROUNDUP((50-ROUNDUP(15/E38,0)*H38/2)/H38,0)+ROUNDUP(15/E38,0))</f>
        <v>34</v>
      </c>
      <c r="L38" s="15">
        <f t="shared" ref="L38:L41" si="8">ROUNDUP(100/H38,0)</f>
        <v>34</v>
      </c>
      <c r="M38" s="15">
        <f>IF($E38=0, ROUNDUP(100/($H38/2),0), ROUNDUP((100-ROUNDUP(15/$E38,0)*$H38/2)/$H38,0)+ROUNDUP(15/$E38,0))</f>
        <v>67</v>
      </c>
      <c r="N38" s="15">
        <f>IF($E38=0, ROUNDUP(100/($H38/2),0), ROUNDUP((100-ROUNDUP(30/$E38,0)*$H38/2)/$H38,0)+ROUNDUP(30/$E38,0))</f>
        <v>67</v>
      </c>
      <c r="O38" s="39" t="s">
        <v>71</v>
      </c>
      <c r="P38" s="39" t="s">
        <v>78</v>
      </c>
      <c r="Q38" s="39" t="s">
        <v>90</v>
      </c>
    </row>
    <row r="39" spans="1:17" ht="13.5" thickBot="1">
      <c r="A39" s="2"/>
      <c r="B39" s="18"/>
      <c r="C39" s="1"/>
      <c r="D39" s="16">
        <v>2</v>
      </c>
      <c r="E39" s="16">
        <v>1</v>
      </c>
      <c r="F39" s="17">
        <v>3</v>
      </c>
      <c r="G39" s="17">
        <v>4</v>
      </c>
      <c r="H39" s="17">
        <f t="shared" si="6"/>
        <v>8</v>
      </c>
      <c r="I39" s="17">
        <f t="shared" si="7"/>
        <v>12</v>
      </c>
      <c r="J39" s="17">
        <f>ROUNDUP(50/H39,0)</f>
        <v>7</v>
      </c>
      <c r="K39" s="17">
        <f>IF(E39=0, ROUNDUP(50/(H39/2),0), ROUNDUP((50-ROUNDUP(15/E39,0)*H39/2)/H39,0)+ROUNDUP(15/E39,0))</f>
        <v>13</v>
      </c>
      <c r="L39" s="17">
        <f t="shared" si="8"/>
        <v>13</v>
      </c>
      <c r="M39" s="17">
        <f>IF($E39=0, ROUNDUP(100/($H39/2),0), ROUNDUP((100-ROUNDUP(15/$E39,0)*$H39/2)/$H39,0)+ROUNDUP(15/$E39,0))</f>
        <v>20</v>
      </c>
      <c r="N39" s="17">
        <f>IF($E39=0, ROUNDUP(100/($H39/2),0), ROUNDUP((100-ROUNDUP(30/$E39,0)*$H39/2)/$H39,0)+ROUNDUP(30/$E39,0))</f>
        <v>27</v>
      </c>
      <c r="O39" s="41"/>
      <c r="P39" s="41"/>
      <c r="Q39" s="41"/>
    </row>
    <row r="40" spans="1:17" ht="13.5" thickBot="1">
      <c r="A40" s="2" t="s">
        <v>67</v>
      </c>
      <c r="B40" s="18">
        <f>2*C40+ROUND(2.5*E40,0)+ROUND(0.75*E41,0)+3*F40+2*F41+((G40-2)+(G41-2))+D40+D41</f>
        <v>29</v>
      </c>
      <c r="C40" s="1">
        <v>3</v>
      </c>
      <c r="D40" s="14">
        <v>2</v>
      </c>
      <c r="E40" s="14">
        <v>0</v>
      </c>
      <c r="F40" s="15">
        <v>1</v>
      </c>
      <c r="G40" s="15">
        <v>4</v>
      </c>
      <c r="H40" s="15">
        <f t="shared" si="6"/>
        <v>3</v>
      </c>
      <c r="I40" s="15">
        <f t="shared" si="7"/>
        <v>4</v>
      </c>
      <c r="J40" s="15">
        <f>ROUNDUP(50/H40,0)</f>
        <v>17</v>
      </c>
      <c r="K40" s="15">
        <f>IF(E40=0, ROUNDUP(50/(H40/2),0), ROUNDUP((50-ROUNDUP(15/E40,0)*H40/2)/H40,0)+ROUNDUP(15/E40,0))</f>
        <v>34</v>
      </c>
      <c r="L40" s="15">
        <f t="shared" si="8"/>
        <v>34</v>
      </c>
      <c r="M40" s="15">
        <f>IF($E40=0, ROUNDUP(100/($H40/2),0), ROUNDUP((100-ROUNDUP(15/$E40,0)*$H40/2)/$H40,0)+ROUNDUP(15/$E40,0))</f>
        <v>67</v>
      </c>
      <c r="N40" s="15">
        <f>IF($E40=0, ROUNDUP(100/($H40/2),0), ROUNDUP((100-ROUNDUP(30/$E40,0)*$H40/2)/$H40,0)+ROUNDUP(30/$E40,0))</f>
        <v>67</v>
      </c>
      <c r="O40" s="41"/>
      <c r="P40" s="41"/>
      <c r="Q40" s="41"/>
    </row>
    <row r="41" spans="1:17" ht="13.5" thickBot="1">
      <c r="A41" s="2"/>
      <c r="B41" s="18"/>
      <c r="C41" s="1"/>
      <c r="D41" s="16">
        <v>4</v>
      </c>
      <c r="E41" s="16">
        <v>2</v>
      </c>
      <c r="F41" s="17">
        <v>4</v>
      </c>
      <c r="G41" s="17">
        <v>4</v>
      </c>
      <c r="H41" s="17">
        <f t="shared" si="6"/>
        <v>10</v>
      </c>
      <c r="I41" s="17">
        <f t="shared" si="7"/>
        <v>16</v>
      </c>
      <c r="J41" s="17">
        <f>ROUNDUP(50/H41,0)</f>
        <v>5</v>
      </c>
      <c r="K41" s="17">
        <f>IF(E41=0, ROUNDUP(50/(H41/2),0), ROUNDUP((50-ROUNDUP(15/E41,0)*H41/2)/H41,0)+ROUNDUP(15/E41,0))</f>
        <v>9</v>
      </c>
      <c r="L41" s="17">
        <f t="shared" si="8"/>
        <v>10</v>
      </c>
      <c r="M41" s="17">
        <f>IF($E41=0, ROUNDUP(100/($H41/2),0), ROUNDUP((100-ROUNDUP(15/$E41,0)*$H41/2)/$H41,0)+ROUNDUP(15/$E41,0))</f>
        <v>14</v>
      </c>
      <c r="N41" s="17">
        <f>IF($E41=0, ROUNDUP(100/($H41/2),0), ROUNDUP((100-ROUNDUP(30/$E41,0)*$H41/2)/$H41,0)+ROUNDUP(30/$E41,0))</f>
        <v>18</v>
      </c>
      <c r="O41" s="40"/>
      <c r="P41" s="40"/>
      <c r="Q41" s="40"/>
    </row>
    <row r="43" spans="1:17" ht="13.5" thickBot="1"/>
    <row r="44" spans="1:17" ht="13.5" customHeight="1" thickBot="1">
      <c r="A44" s="32" t="s">
        <v>91</v>
      </c>
      <c r="B44" s="26">
        <f>2*C44+ROUND(2.5*E44,0)+F44+((G44-2)+D44)</f>
        <v>8</v>
      </c>
      <c r="C44" s="26">
        <v>2</v>
      </c>
      <c r="D44" s="34">
        <v>1</v>
      </c>
      <c r="E44" s="34">
        <v>0</v>
      </c>
      <c r="F44" s="48">
        <v>1</v>
      </c>
      <c r="G44" s="34">
        <v>4</v>
      </c>
      <c r="H44" s="34">
        <f t="shared" ref="H44:H46" si="9">ROUNDUP(F44*(G44/2+0.5),0)</f>
        <v>3</v>
      </c>
      <c r="I44" s="34">
        <f t="shared" ref="I44:I46" si="10">F44*G44</f>
        <v>4</v>
      </c>
      <c r="J44" s="34">
        <f>ROUNDUP(50/H44,0)</f>
        <v>17</v>
      </c>
      <c r="K44" s="34">
        <f>IF(E44=0, ROUNDUP(50/(H44/2),0), ROUNDUP((50-ROUNDUP(15/E44,0)*H44/2)/H44,0)+ROUNDUP(15/E44,0))</f>
        <v>34</v>
      </c>
      <c r="L44" s="34">
        <f t="shared" ref="L44:L46" si="11">ROUNDUP(100/H44,0)</f>
        <v>34</v>
      </c>
      <c r="M44" s="34">
        <f>IF($E44=0, ROUNDUP(100/($H44/2),0), ROUNDUP((100-ROUNDUP(15/$E44,0)*$H44/2)/$H44,0)+ROUNDUP(15/$E44,0))</f>
        <v>67</v>
      </c>
      <c r="N44" s="47">
        <f>IF($E44=0, ROUNDUP(100/($H44/2),0), ROUNDUP((100-ROUNDUP(30/$E44,0)*$H44/2)/$H44,0)+ROUNDUP(30/$E44,0))</f>
        <v>67</v>
      </c>
      <c r="O44" s="46" t="s">
        <v>69</v>
      </c>
      <c r="P44" s="46" t="s">
        <v>94</v>
      </c>
      <c r="Q44" s="46" t="s">
        <v>82</v>
      </c>
    </row>
    <row r="45" spans="1:17" ht="13.5" customHeight="1" thickBot="1">
      <c r="A45" s="12" t="s">
        <v>92</v>
      </c>
      <c r="B45" s="27">
        <f>2*C45+ROUND(2.5*E45,0)+F45+((G45-2)+D45)</f>
        <v>8</v>
      </c>
      <c r="C45" s="13">
        <v>3</v>
      </c>
      <c r="D45" s="33">
        <v>4</v>
      </c>
      <c r="E45" s="33">
        <v>0</v>
      </c>
      <c r="F45" s="35">
        <v>0</v>
      </c>
      <c r="G45" s="35">
        <v>0</v>
      </c>
      <c r="H45" s="35">
        <f t="shared" si="9"/>
        <v>0</v>
      </c>
      <c r="I45" s="35">
        <f t="shared" si="10"/>
        <v>0</v>
      </c>
      <c r="J45" s="35" t="e">
        <f>ROUNDUP(50/H45,0)</f>
        <v>#DIV/0!</v>
      </c>
      <c r="K45" s="35" t="e">
        <f>IF(E45=0, ROUNDUP(50/(H45/2),0), ROUNDUP((50-ROUNDUP(15/E45,0)*H45/2)/H45,0)+ROUNDUP(15/E45,0))</f>
        <v>#DIV/0!</v>
      </c>
      <c r="L45" s="35" t="e">
        <f t="shared" si="11"/>
        <v>#DIV/0!</v>
      </c>
      <c r="M45" s="35" t="e">
        <f>IF($E45=0, ROUNDUP(100/($H45/2),0), ROUNDUP((100-ROUNDUP(15/$E45,0)*$H45/2)/$H45,0)+ROUNDUP(15/$E45,0))</f>
        <v>#DIV/0!</v>
      </c>
      <c r="N45" s="35" t="e">
        <f>IF($E45=0, ROUNDUP(100/($H45/2),0), ROUNDUP((100-ROUNDUP(30/$E45,0)*$H45/2)/$H45,0)+ROUNDUP(30/$E45,0))</f>
        <v>#DIV/0!</v>
      </c>
      <c r="O45" s="45" t="s">
        <v>70</v>
      </c>
      <c r="P45" s="45" t="s">
        <v>94</v>
      </c>
      <c r="Q45" s="45" t="s">
        <v>82</v>
      </c>
    </row>
    <row r="46" spans="1:17" ht="13.5" customHeight="1" thickBot="1">
      <c r="A46" s="32" t="s">
        <v>93</v>
      </c>
      <c r="B46" s="26">
        <f>2*C46+ROUND(2.5*E46,0)+F46+((G46-2)+D46)</f>
        <v>8</v>
      </c>
      <c r="C46" s="26">
        <v>4</v>
      </c>
      <c r="D46" s="26">
        <v>2</v>
      </c>
      <c r="E46" s="26">
        <v>0</v>
      </c>
      <c r="F46" s="50">
        <v>0</v>
      </c>
      <c r="G46" s="50">
        <v>0</v>
      </c>
      <c r="H46" s="50">
        <f t="shared" si="9"/>
        <v>0</v>
      </c>
      <c r="I46" s="50">
        <f t="shared" si="10"/>
        <v>0</v>
      </c>
      <c r="J46" s="50" t="e">
        <f>ROUNDUP(50/H46,0)</f>
        <v>#DIV/0!</v>
      </c>
      <c r="K46" s="50" t="e">
        <f>IF(E46=0, ROUNDUP(50/(H46/2),0), ROUNDUP((50-ROUNDUP(15/E46,0)*H46/2)/H46,0)+ROUNDUP(15/E46,0))</f>
        <v>#DIV/0!</v>
      </c>
      <c r="L46" s="50" t="e">
        <f t="shared" si="11"/>
        <v>#DIV/0!</v>
      </c>
      <c r="M46" s="50" t="e">
        <f>IF($E46=0, ROUNDUP(100/($H46/2),0), ROUNDUP((100-ROUNDUP(15/$E46,0)*$H46/2)/$H46,0)+ROUNDUP(15/$E46,0))</f>
        <v>#DIV/0!</v>
      </c>
      <c r="N46" s="50" t="e">
        <f>IF($E46=0, ROUNDUP(100/($H46/2),0), ROUNDUP((100-ROUNDUP(30/$E46,0)*$H46/2)/$H46,0)+ROUNDUP(30/$E46,0))</f>
        <v>#DIV/0!</v>
      </c>
      <c r="O46" s="49" t="s">
        <v>71</v>
      </c>
      <c r="P46" s="49" t="s">
        <v>94</v>
      </c>
      <c r="Q46" s="49" t="s">
        <v>82</v>
      </c>
    </row>
  </sheetData>
  <mergeCells count="102">
    <mergeCell ref="Q30:Q33"/>
    <mergeCell ref="Q34:Q37"/>
    <mergeCell ref="Q38:Q41"/>
    <mergeCell ref="Q24:Q25"/>
    <mergeCell ref="Q26:Q27"/>
    <mergeCell ref="Q28:Q29"/>
    <mergeCell ref="Q20:Q23"/>
    <mergeCell ref="Q12:Q15"/>
    <mergeCell ref="Q16:Q19"/>
    <mergeCell ref="Q2:Q3"/>
    <mergeCell ref="Q4:Q5"/>
    <mergeCell ref="Q6:Q7"/>
    <mergeCell ref="Q8:Q9"/>
    <mergeCell ref="Q10:Q11"/>
    <mergeCell ref="P30:P33"/>
    <mergeCell ref="P34:P37"/>
    <mergeCell ref="P38:P41"/>
    <mergeCell ref="P24:P25"/>
    <mergeCell ref="P26:P27"/>
    <mergeCell ref="P28:P29"/>
    <mergeCell ref="P20:P23"/>
    <mergeCell ref="P12:P15"/>
    <mergeCell ref="P16:P19"/>
    <mergeCell ref="P2:P3"/>
    <mergeCell ref="P4:P5"/>
    <mergeCell ref="P6:P7"/>
    <mergeCell ref="P8:P9"/>
    <mergeCell ref="P10:P11"/>
    <mergeCell ref="O30:O33"/>
    <mergeCell ref="O34:O37"/>
    <mergeCell ref="O38:O41"/>
    <mergeCell ref="O24:O25"/>
    <mergeCell ref="O26:O27"/>
    <mergeCell ref="O28:O29"/>
    <mergeCell ref="O20:O23"/>
    <mergeCell ref="O12:O15"/>
    <mergeCell ref="O16:O19"/>
    <mergeCell ref="O2:O3"/>
    <mergeCell ref="O4:O5"/>
    <mergeCell ref="O6:O7"/>
    <mergeCell ref="O8:O9"/>
    <mergeCell ref="O10:O11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</mergeCell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5" zoomScaleNormal="65" workbookViewId="0">
      <selection activeCell="K11" sqref="K11"/>
    </sheetView>
  </sheetViews>
  <sheetFormatPr defaultRowHeight="12.75"/>
  <cols>
    <col min="1" max="1" width="3.7109375" style="7" customWidth="1"/>
    <col min="2" max="1025" width="3.7109375" customWidth="1"/>
  </cols>
  <sheetData>
    <row r="1" spans="1:11" s="7" customFormat="1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>
      <c r="A2" s="7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>
      <c r="A3" s="7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>
      <c r="A4" s="7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>
      <c r="A5" s="7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>
      <c r="A6" s="7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>
      <c r="A7" s="7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>
      <c r="A8" s="7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>
      <c r="A9" s="7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>
      <c r="A10" s="7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>
      <c r="A11" s="7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65" zoomScaleNormal="65" workbookViewId="0">
      <selection activeCell="M13" sqref="M13"/>
    </sheetView>
  </sheetViews>
  <sheetFormatPr defaultRowHeight="12.75"/>
  <cols>
    <col min="1" max="11" width="3" customWidth="1"/>
    <col min="12" max="13" width="2.7109375" customWidth="1"/>
    <col min="14" max="1025" width="11.5703125"/>
  </cols>
  <sheetData>
    <row r="1" spans="1:13">
      <c r="A1" s="7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>
      <c r="A3" s="7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>
      <c r="A4" s="7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>
      <c r="A5" s="7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>
      <c r="A6" s="7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>
      <c r="A7" s="7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>
      <c r="A8" s="7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>
      <c r="A9" s="7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>
      <c r="A10" s="7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>
      <c r="A11" s="7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>
      <c r="A12" s="7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>
      <c r="A13" s="7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Moves</vt:lpstr>
      <vt:lpstr>Character Sheet</vt:lpstr>
      <vt:lpstr>2d12</vt:lpstr>
      <vt:lpstr>2d10</vt:lpstr>
      <vt:lpstr>d100</vt:lpstr>
      <vt:lpstr>D20</vt:lpstr>
      <vt:lpstr>AVE and MAX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21</cp:revision>
  <cp:lastPrinted>2018-06-03T15:07:01Z</cp:lastPrinted>
  <dcterms:created xsi:type="dcterms:W3CDTF">2018-03-06T15:14:15Z</dcterms:created>
  <dcterms:modified xsi:type="dcterms:W3CDTF">2018-07-05T01:57:30Z</dcterms:modified>
  <dc:language>en-US</dc:language>
</cp:coreProperties>
</file>