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tro\Desktop\"/>
    </mc:Choice>
  </mc:AlternateContent>
  <bookViews>
    <workbookView xWindow="0" yWindow="0" windowWidth="15840" windowHeight="69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" i="2"/>
  <c r="A2" i="2"/>
  <c r="H83" i="1"/>
  <c r="H84" i="1" s="1"/>
  <c r="H85" i="1" s="1"/>
  <c r="H86" i="1" s="1"/>
  <c r="H72" i="1"/>
  <c r="H73" i="1" s="1"/>
  <c r="H74" i="1" s="1"/>
  <c r="H75" i="1" s="1"/>
  <c r="H61" i="1"/>
  <c r="H62" i="1" s="1"/>
  <c r="H63" i="1" s="1"/>
  <c r="H64" i="1" s="1"/>
  <c r="H50" i="1"/>
  <c r="H51" i="1" s="1"/>
  <c r="H52" i="1" s="1"/>
  <c r="H53" i="1" s="1"/>
  <c r="H39" i="1"/>
  <c r="H40" i="1" s="1"/>
  <c r="H41" i="1" s="1"/>
  <c r="H42" i="1" s="1"/>
  <c r="H28" i="1"/>
  <c r="H29" i="1" s="1"/>
  <c r="H30" i="1" s="1"/>
  <c r="H31" i="1" s="1"/>
  <c r="H17" i="1"/>
  <c r="H18" i="1" s="1"/>
  <c r="H19" i="1" s="1"/>
  <c r="H20" i="1" s="1"/>
  <c r="H6" i="1"/>
  <c r="H7" i="1" s="1"/>
  <c r="H8" i="1" s="1"/>
  <c r="H9" i="1" s="1"/>
  <c r="A81" i="1"/>
  <c r="A70" i="1"/>
  <c r="A59" i="1"/>
  <c r="A48" i="1"/>
  <c r="A37" i="1"/>
  <c r="A26" i="1"/>
  <c r="A15" i="1"/>
  <c r="A4" i="1"/>
  <c r="N2" i="1"/>
  <c r="AV5" i="1"/>
  <c r="AV4" i="1"/>
  <c r="M3" i="1"/>
  <c r="N3" i="1" s="1"/>
  <c r="O3" i="1" s="1"/>
  <c r="P3" i="1" s="1"/>
  <c r="Q3" i="1" s="1"/>
  <c r="R3" i="1" s="1"/>
  <c r="H87" i="1" l="1"/>
  <c r="H76" i="1"/>
  <c r="H65" i="1"/>
  <c r="H54" i="1"/>
  <c r="H43" i="1"/>
  <c r="H32" i="1"/>
  <c r="H21" i="1"/>
  <c r="H10" i="1"/>
  <c r="W4" i="1"/>
  <c r="M4" i="1"/>
  <c r="S4" i="1"/>
  <c r="Q4" i="1"/>
  <c r="O4" i="1"/>
  <c r="V4" i="1"/>
  <c r="R4" i="1"/>
  <c r="P4" i="1"/>
  <c r="N4" i="1"/>
  <c r="L4" i="1"/>
  <c r="S3" i="1"/>
  <c r="T3" i="1" s="1"/>
  <c r="U3" i="1" s="1"/>
  <c r="V3" i="1" s="1"/>
  <c r="W3" i="1" s="1"/>
  <c r="X3" i="1" s="1"/>
  <c r="Y3" i="1" s="1"/>
  <c r="Z3" i="1" s="1"/>
  <c r="AA3" i="1" s="1"/>
  <c r="AB3" i="1" s="1"/>
  <c r="AC3" i="1" s="1"/>
  <c r="AP15" i="1"/>
  <c r="AJ15" i="1"/>
  <c r="AD15" i="1"/>
  <c r="J5" i="1"/>
  <c r="Z4" i="1" l="1"/>
  <c r="Y4" i="1"/>
  <c r="AE15" i="1"/>
  <c r="AQ15" i="1"/>
  <c r="AK15" i="1"/>
  <c r="AD3" i="1"/>
  <c r="AC4" i="1"/>
  <c r="T4" i="1"/>
  <c r="X4" i="1"/>
  <c r="AB4" i="1"/>
  <c r="U4" i="1"/>
  <c r="AA4" i="1"/>
  <c r="H88" i="1"/>
  <c r="H77" i="1"/>
  <c r="H66" i="1"/>
  <c r="H55" i="1"/>
  <c r="H44" i="1"/>
  <c r="H33" i="1"/>
  <c r="H22" i="1"/>
  <c r="H11" i="1"/>
  <c r="J10" i="1"/>
  <c r="J9" i="1"/>
  <c r="J6" i="1"/>
  <c r="AP18" i="1" s="1"/>
  <c r="J8" i="1"/>
  <c r="J12" i="1"/>
  <c r="J11" i="1"/>
  <c r="J7" i="1"/>
  <c r="D71" i="1" l="1"/>
  <c r="C27" i="1"/>
  <c r="G49" i="1"/>
  <c r="D16" i="1"/>
  <c r="F5" i="1"/>
  <c r="AJ17" i="1"/>
  <c r="D82" i="1"/>
  <c r="AP17" i="1"/>
  <c r="AD18" i="1"/>
  <c r="AU12" i="1"/>
  <c r="F82" i="1"/>
  <c r="C16" i="1"/>
  <c r="E38" i="1"/>
  <c r="C5" i="1"/>
  <c r="D38" i="1"/>
  <c r="AJ18" i="1"/>
  <c r="F60" i="1"/>
  <c r="E85" i="1"/>
  <c r="F63" i="1"/>
  <c r="G52" i="1"/>
  <c r="C52" i="1"/>
  <c r="G85" i="1"/>
  <c r="G74" i="1"/>
  <c r="E52" i="1"/>
  <c r="G30" i="1"/>
  <c r="G41" i="1"/>
  <c r="F86" i="1"/>
  <c r="E86" i="1"/>
  <c r="D85" i="1"/>
  <c r="F75" i="1"/>
  <c r="E75" i="1"/>
  <c r="D74" i="1"/>
  <c r="G64" i="1"/>
  <c r="C64" i="1"/>
  <c r="F64" i="1"/>
  <c r="C63" i="1"/>
  <c r="G63" i="1"/>
  <c r="G53" i="1"/>
  <c r="C53" i="1"/>
  <c r="F53" i="1"/>
  <c r="F52" i="1"/>
  <c r="E42" i="1"/>
  <c r="D42" i="1"/>
  <c r="D41" i="1"/>
  <c r="G31" i="1"/>
  <c r="C31" i="1"/>
  <c r="F31" i="1"/>
  <c r="D30" i="1"/>
  <c r="F20" i="1"/>
  <c r="E20" i="1"/>
  <c r="C19" i="1"/>
  <c r="G19" i="1"/>
  <c r="C9" i="1"/>
  <c r="E9" i="1"/>
  <c r="E8" i="1"/>
  <c r="F9" i="1"/>
  <c r="AU8" i="1"/>
  <c r="E74" i="1"/>
  <c r="C85" i="1"/>
  <c r="C74" i="1"/>
  <c r="D63" i="1"/>
  <c r="E41" i="1"/>
  <c r="F8" i="1"/>
  <c r="C86" i="1"/>
  <c r="C75" i="1"/>
  <c r="E64" i="1"/>
  <c r="D64" i="1"/>
  <c r="D52" i="1"/>
  <c r="G42" i="1"/>
  <c r="E31" i="1"/>
  <c r="D31" i="1"/>
  <c r="D20" i="1"/>
  <c r="G20" i="1"/>
  <c r="E19" i="1"/>
  <c r="D9" i="1"/>
  <c r="D19" i="1"/>
  <c r="C30" i="1"/>
  <c r="G8" i="1"/>
  <c r="F19" i="1"/>
  <c r="E30" i="1"/>
  <c r="C41" i="1"/>
  <c r="D86" i="1"/>
  <c r="G86" i="1"/>
  <c r="F85" i="1"/>
  <c r="D75" i="1"/>
  <c r="G75" i="1"/>
  <c r="F74" i="1"/>
  <c r="E63" i="1"/>
  <c r="E53" i="1"/>
  <c r="D53" i="1"/>
  <c r="C42" i="1"/>
  <c r="F42" i="1"/>
  <c r="F41" i="1"/>
  <c r="F30" i="1"/>
  <c r="C20" i="1"/>
  <c r="G9" i="1"/>
  <c r="D8" i="1"/>
  <c r="C8" i="1"/>
  <c r="AU9" i="1"/>
  <c r="AJ22" i="1"/>
  <c r="AU10" i="1"/>
  <c r="C10" i="1"/>
  <c r="E10" i="1"/>
  <c r="F10" i="1"/>
  <c r="D21" i="1"/>
  <c r="C21" i="1"/>
  <c r="G21" i="1"/>
  <c r="C32" i="1"/>
  <c r="G32" i="1"/>
  <c r="F32" i="1"/>
  <c r="E43" i="1"/>
  <c r="D43" i="1"/>
  <c r="C54" i="1"/>
  <c r="G54" i="1"/>
  <c r="F54" i="1"/>
  <c r="D65" i="1"/>
  <c r="C65" i="1"/>
  <c r="G65" i="1"/>
  <c r="E76" i="1"/>
  <c r="D76" i="1"/>
  <c r="C87" i="1"/>
  <c r="G87" i="1"/>
  <c r="F87" i="1"/>
  <c r="AJ24" i="1"/>
  <c r="AL15" i="1"/>
  <c r="AK19" i="1"/>
  <c r="AK17" i="1"/>
  <c r="AK21" i="1"/>
  <c r="AK20" i="1"/>
  <c r="AK18" i="1"/>
  <c r="AK23" i="1"/>
  <c r="AK22" i="1"/>
  <c r="AK24" i="1"/>
  <c r="AD24" i="1"/>
  <c r="G10" i="1"/>
  <c r="AP22" i="1"/>
  <c r="AP21" i="1"/>
  <c r="AD22" i="1"/>
  <c r="AD21" i="1"/>
  <c r="AD19" i="1"/>
  <c r="E7" i="1"/>
  <c r="E84" i="1"/>
  <c r="G73" i="1"/>
  <c r="C73" i="1"/>
  <c r="E62" i="1"/>
  <c r="F51" i="1"/>
  <c r="G84" i="1"/>
  <c r="E73" i="1"/>
  <c r="G62" i="1"/>
  <c r="F84" i="1"/>
  <c r="F73" i="1"/>
  <c r="F62" i="1"/>
  <c r="E51" i="1"/>
  <c r="F18" i="1"/>
  <c r="F29" i="1"/>
  <c r="C40" i="1"/>
  <c r="G40" i="1"/>
  <c r="C7" i="1"/>
  <c r="C18" i="1"/>
  <c r="G18" i="1"/>
  <c r="C29" i="1"/>
  <c r="G29" i="1"/>
  <c r="F40" i="1"/>
  <c r="F7" i="1"/>
  <c r="AU7" i="1"/>
  <c r="C84" i="1"/>
  <c r="C62" i="1"/>
  <c r="D51" i="1"/>
  <c r="D84" i="1"/>
  <c r="D73" i="1"/>
  <c r="D62" i="1"/>
  <c r="C51" i="1"/>
  <c r="D18" i="1"/>
  <c r="D29" i="1"/>
  <c r="E18" i="1"/>
  <c r="E29" i="1"/>
  <c r="D40" i="1"/>
  <c r="D7" i="1"/>
  <c r="G51" i="1"/>
  <c r="G7" i="1"/>
  <c r="E40" i="1"/>
  <c r="F6" i="1"/>
  <c r="D83" i="1"/>
  <c r="D72" i="1"/>
  <c r="G61" i="1"/>
  <c r="F50" i="1"/>
  <c r="C61" i="1"/>
  <c r="F83" i="1"/>
  <c r="G72" i="1"/>
  <c r="C72" i="1"/>
  <c r="E61" i="1"/>
  <c r="D50" i="1"/>
  <c r="G17" i="1"/>
  <c r="F28" i="1"/>
  <c r="D39" i="1"/>
  <c r="C17" i="1"/>
  <c r="C28" i="1"/>
  <c r="C39" i="1"/>
  <c r="G39" i="1"/>
  <c r="G28" i="1"/>
  <c r="F61" i="1"/>
  <c r="C83" i="1"/>
  <c r="E50" i="1"/>
  <c r="E6" i="1"/>
  <c r="F72" i="1"/>
  <c r="C71" i="1"/>
  <c r="D60" i="1"/>
  <c r="G82" i="1"/>
  <c r="C82" i="1"/>
  <c r="E72" i="1"/>
  <c r="F71" i="1"/>
  <c r="G60" i="1"/>
  <c r="C60" i="1"/>
  <c r="E16" i="1"/>
  <c r="E27" i="1"/>
  <c r="C38" i="1"/>
  <c r="F39" i="1"/>
  <c r="F16" i="1"/>
  <c r="F27" i="1"/>
  <c r="F38" i="1"/>
  <c r="D49" i="1"/>
  <c r="G50" i="1"/>
  <c r="F17" i="1"/>
  <c r="E83" i="1"/>
  <c r="D61" i="1"/>
  <c r="D5" i="1"/>
  <c r="AU5" i="1"/>
  <c r="D17" i="1"/>
  <c r="D28" i="1"/>
  <c r="G38" i="1"/>
  <c r="E49" i="1"/>
  <c r="D6" i="1"/>
  <c r="E17" i="1"/>
  <c r="E28" i="1"/>
  <c r="E39" i="1"/>
  <c r="G6" i="1"/>
  <c r="G83" i="1"/>
  <c r="C50" i="1"/>
  <c r="C6" i="1"/>
  <c r="AU6" i="1"/>
  <c r="AU11" i="1"/>
  <c r="D10" i="1"/>
  <c r="F21" i="1"/>
  <c r="E21" i="1"/>
  <c r="E32" i="1"/>
  <c r="D32" i="1"/>
  <c r="C43" i="1"/>
  <c r="G43" i="1"/>
  <c r="F43" i="1"/>
  <c r="E54" i="1"/>
  <c r="D54" i="1"/>
  <c r="F65" i="1"/>
  <c r="E65" i="1"/>
  <c r="C76" i="1"/>
  <c r="G76" i="1"/>
  <c r="F76" i="1"/>
  <c r="E87" i="1"/>
  <c r="D87" i="1"/>
  <c r="AJ21" i="1"/>
  <c r="G71" i="1"/>
  <c r="E82" i="1"/>
  <c r="E60" i="1"/>
  <c r="G16" i="1"/>
  <c r="G27" i="1"/>
  <c r="C49" i="1"/>
  <c r="AJ23" i="1"/>
  <c r="G5" i="1"/>
  <c r="D27" i="1"/>
  <c r="F49" i="1"/>
  <c r="AE3" i="1"/>
  <c r="AE10" i="1" s="1"/>
  <c r="AD4" i="1"/>
  <c r="AJ19" i="1"/>
  <c r="AJ20" i="1"/>
  <c r="E71" i="1"/>
  <c r="E5" i="1"/>
  <c r="AP24" i="1"/>
  <c r="AP23" i="1"/>
  <c r="AP20" i="1"/>
  <c r="AP19" i="1"/>
  <c r="AR15" i="1"/>
  <c r="AQ20" i="1"/>
  <c r="AQ18" i="1"/>
  <c r="AQ19" i="1"/>
  <c r="AQ17" i="1"/>
  <c r="AQ21" i="1"/>
  <c r="AQ22" i="1"/>
  <c r="AQ24" i="1"/>
  <c r="AQ23" i="1"/>
  <c r="AD23" i="1"/>
  <c r="AD20" i="1"/>
  <c r="AD17" i="1"/>
  <c r="AF15" i="1"/>
  <c r="AE20" i="1"/>
  <c r="AE18" i="1"/>
  <c r="AE19" i="1"/>
  <c r="AE17" i="1"/>
  <c r="AE21" i="1"/>
  <c r="AE22" i="1"/>
  <c r="AE24" i="1"/>
  <c r="AE23" i="1"/>
  <c r="F88" i="1"/>
  <c r="D88" i="1"/>
  <c r="H89" i="1"/>
  <c r="G88" i="1"/>
  <c r="E88" i="1"/>
  <c r="C88" i="1"/>
  <c r="F77" i="1"/>
  <c r="D77" i="1"/>
  <c r="H78" i="1"/>
  <c r="G77" i="1"/>
  <c r="E77" i="1"/>
  <c r="C77" i="1"/>
  <c r="G66" i="1"/>
  <c r="E66" i="1"/>
  <c r="C66" i="1"/>
  <c r="H67" i="1"/>
  <c r="F66" i="1"/>
  <c r="D66" i="1"/>
  <c r="G55" i="1"/>
  <c r="E55" i="1"/>
  <c r="C55" i="1"/>
  <c r="H56" i="1"/>
  <c r="F55" i="1"/>
  <c r="D55" i="1"/>
  <c r="G44" i="1"/>
  <c r="E44" i="1"/>
  <c r="C44" i="1"/>
  <c r="H45" i="1"/>
  <c r="F44" i="1"/>
  <c r="D44" i="1"/>
  <c r="G33" i="1"/>
  <c r="E33" i="1"/>
  <c r="C33" i="1"/>
  <c r="H34" i="1"/>
  <c r="F33" i="1"/>
  <c r="D33" i="1"/>
  <c r="F22" i="1"/>
  <c r="D22" i="1"/>
  <c r="H23" i="1"/>
  <c r="G22" i="1"/>
  <c r="E22" i="1"/>
  <c r="C22" i="1"/>
  <c r="E11" i="1"/>
  <c r="H12" i="1"/>
  <c r="G11" i="1"/>
  <c r="C11" i="1"/>
  <c r="D11" i="1"/>
  <c r="F11" i="1"/>
  <c r="AC12" i="1"/>
  <c r="Q12" i="1"/>
  <c r="W12" i="1"/>
  <c r="AC6" i="1"/>
  <c r="W6" i="1"/>
  <c r="Q6" i="1"/>
  <c r="AC10" i="1"/>
  <c r="W10" i="1"/>
  <c r="Q10" i="1"/>
  <c r="R10" i="1"/>
  <c r="W5" i="1"/>
  <c r="Q5" i="1"/>
  <c r="Q7" i="1"/>
  <c r="AC7" i="1"/>
  <c r="W7" i="1"/>
  <c r="AC8" i="1"/>
  <c r="W8" i="1"/>
  <c r="AC9" i="1"/>
  <c r="W9" i="1"/>
  <c r="Q8" i="1"/>
  <c r="Q9" i="1"/>
  <c r="Q11" i="1"/>
  <c r="AC11" i="1"/>
  <c r="W11" i="1"/>
  <c r="AC5" i="1"/>
  <c r="AD12" i="1"/>
  <c r="AA12" i="1"/>
  <c r="Y12" i="1"/>
  <c r="V12" i="1"/>
  <c r="T12" i="1"/>
  <c r="R12" i="1"/>
  <c r="O12" i="1"/>
  <c r="M12" i="1"/>
  <c r="Z12" i="1"/>
  <c r="U12" i="1"/>
  <c r="P12" i="1"/>
  <c r="L12" i="1"/>
  <c r="AB12" i="1"/>
  <c r="X12" i="1"/>
  <c r="S12" i="1"/>
  <c r="N12" i="1"/>
  <c r="AB6" i="1"/>
  <c r="Z6" i="1"/>
  <c r="X6" i="1"/>
  <c r="U6" i="1"/>
  <c r="S6" i="1"/>
  <c r="P6" i="1"/>
  <c r="N6" i="1"/>
  <c r="L6" i="1"/>
  <c r="AD6" i="1"/>
  <c r="AA6" i="1"/>
  <c r="Y6" i="1"/>
  <c r="V6" i="1"/>
  <c r="T6" i="1"/>
  <c r="R6" i="1"/>
  <c r="O6" i="1"/>
  <c r="M6" i="1"/>
  <c r="AD10" i="1"/>
  <c r="AA10" i="1"/>
  <c r="Y10" i="1"/>
  <c r="V10" i="1"/>
  <c r="T10" i="1"/>
  <c r="O10" i="1"/>
  <c r="M10" i="1"/>
  <c r="Z10" i="1"/>
  <c r="U10" i="1"/>
  <c r="P10" i="1"/>
  <c r="L10" i="1"/>
  <c r="AB10" i="1"/>
  <c r="X10" i="1"/>
  <c r="S10" i="1"/>
  <c r="N10" i="1"/>
  <c r="Z5" i="1"/>
  <c r="U5" i="1"/>
  <c r="P5" i="1"/>
  <c r="L5" i="1"/>
  <c r="AD5" i="1"/>
  <c r="Y5" i="1"/>
  <c r="T5" i="1"/>
  <c r="O5" i="1"/>
  <c r="AD7" i="1"/>
  <c r="AA7" i="1"/>
  <c r="Y7" i="1"/>
  <c r="AB7" i="1"/>
  <c r="X7" i="1"/>
  <c r="U7" i="1"/>
  <c r="S7" i="1"/>
  <c r="P7" i="1"/>
  <c r="N7" i="1"/>
  <c r="L7" i="1"/>
  <c r="AE7" i="1"/>
  <c r="Z7" i="1"/>
  <c r="V7" i="1"/>
  <c r="T7" i="1"/>
  <c r="R7" i="1"/>
  <c r="O7" i="1"/>
  <c r="M7" i="1"/>
  <c r="AD9" i="1"/>
  <c r="AA9" i="1"/>
  <c r="Y9" i="1"/>
  <c r="V9" i="1"/>
  <c r="T9" i="1"/>
  <c r="R9" i="1"/>
  <c r="O9" i="1"/>
  <c r="M9" i="1"/>
  <c r="AD8" i="1"/>
  <c r="AA8" i="1"/>
  <c r="Y8" i="1"/>
  <c r="V8" i="1"/>
  <c r="T8" i="1"/>
  <c r="R8" i="1"/>
  <c r="O8" i="1"/>
  <c r="M8" i="1"/>
  <c r="AB9" i="1"/>
  <c r="X9" i="1"/>
  <c r="S9" i="1"/>
  <c r="N9" i="1"/>
  <c r="Z8" i="1"/>
  <c r="U8" i="1"/>
  <c r="P8" i="1"/>
  <c r="L8" i="1"/>
  <c r="Z9" i="1"/>
  <c r="U9" i="1"/>
  <c r="P9" i="1"/>
  <c r="L9" i="1"/>
  <c r="AB8" i="1"/>
  <c r="X8" i="1"/>
  <c r="S8" i="1"/>
  <c r="N8" i="1"/>
  <c r="AD11" i="1"/>
  <c r="AA11" i="1"/>
  <c r="Y11" i="1"/>
  <c r="V11" i="1"/>
  <c r="T11" i="1"/>
  <c r="R11" i="1"/>
  <c r="O11" i="1"/>
  <c r="M11" i="1"/>
  <c r="AB11" i="1"/>
  <c r="X11" i="1"/>
  <c r="S11" i="1"/>
  <c r="N11" i="1"/>
  <c r="Z11" i="1"/>
  <c r="U11" i="1"/>
  <c r="P11" i="1"/>
  <c r="L11" i="1"/>
  <c r="AB5" i="1"/>
  <c r="X5" i="1"/>
  <c r="S5" i="1"/>
  <c r="N5" i="1"/>
  <c r="AA5" i="1"/>
  <c r="V5" i="1"/>
  <c r="R5" i="1"/>
  <c r="M5" i="1"/>
  <c r="A27" i="1" l="1"/>
  <c r="A50" i="1"/>
  <c r="A22" i="1"/>
  <c r="A77" i="1"/>
  <c r="A88" i="1"/>
  <c r="AE11" i="1"/>
  <c r="A20" i="1"/>
  <c r="A42" i="1"/>
  <c r="A5" i="1"/>
  <c r="A6" i="1"/>
  <c r="A16" i="1"/>
  <c r="A11" i="1"/>
  <c r="A76" i="1"/>
  <c r="A60" i="1"/>
  <c r="A82" i="1"/>
  <c r="A71" i="1"/>
  <c r="A83" i="1"/>
  <c r="A39" i="1"/>
  <c r="A17" i="1"/>
  <c r="A72" i="1"/>
  <c r="A51" i="1"/>
  <c r="A84" i="1"/>
  <c r="A7" i="1"/>
  <c r="A40" i="1"/>
  <c r="A87" i="1"/>
  <c r="A65" i="1"/>
  <c r="A54" i="1"/>
  <c r="A41" i="1"/>
  <c r="A30" i="1"/>
  <c r="A75" i="1"/>
  <c r="A85" i="1"/>
  <c r="A9" i="1"/>
  <c r="A19" i="1"/>
  <c r="A53" i="1"/>
  <c r="A52" i="1"/>
  <c r="A33" i="1"/>
  <c r="A44" i="1"/>
  <c r="A55" i="1"/>
  <c r="A66" i="1"/>
  <c r="A49" i="1"/>
  <c r="A43" i="1"/>
  <c r="A38" i="1"/>
  <c r="A28" i="1"/>
  <c r="A61" i="1"/>
  <c r="A62" i="1"/>
  <c r="A29" i="1"/>
  <c r="A18" i="1"/>
  <c r="A73" i="1"/>
  <c r="A32" i="1"/>
  <c r="A21" i="1"/>
  <c r="A10" i="1"/>
  <c r="A8" i="1"/>
  <c r="A86" i="1"/>
  <c r="A74" i="1"/>
  <c r="A31" i="1"/>
  <c r="A63" i="1"/>
  <c r="A64" i="1"/>
  <c r="AG15" i="1"/>
  <c r="AF21" i="1"/>
  <c r="AF19" i="1"/>
  <c r="AF17" i="1"/>
  <c r="AF23" i="1"/>
  <c r="AF20" i="1"/>
  <c r="AF18" i="1"/>
  <c r="AF22" i="1"/>
  <c r="AF24" i="1"/>
  <c r="AS15" i="1"/>
  <c r="AR19" i="1"/>
  <c r="AR17" i="1"/>
  <c r="AR20" i="1"/>
  <c r="AR18" i="1"/>
  <c r="AR21" i="1"/>
  <c r="AR22" i="1"/>
  <c r="AR23" i="1"/>
  <c r="AR24" i="1"/>
  <c r="AF3" i="1"/>
  <c r="AE4" i="1"/>
  <c r="AM15" i="1"/>
  <c r="AL22" i="1"/>
  <c r="AL20" i="1"/>
  <c r="AL18" i="1"/>
  <c r="AL19" i="1"/>
  <c r="AL17" i="1"/>
  <c r="AL21" i="1"/>
  <c r="AL24" i="1"/>
  <c r="AL23" i="1"/>
  <c r="AE9" i="1"/>
  <c r="AE8" i="1"/>
  <c r="AE5" i="1"/>
  <c r="AE6" i="1"/>
  <c r="AE12" i="1"/>
  <c r="F89" i="1"/>
  <c r="D89" i="1"/>
  <c r="G89" i="1"/>
  <c r="E89" i="1"/>
  <c r="C89" i="1"/>
  <c r="G78" i="1"/>
  <c r="E78" i="1"/>
  <c r="C78" i="1"/>
  <c r="F78" i="1"/>
  <c r="D78" i="1"/>
  <c r="G67" i="1"/>
  <c r="E67" i="1"/>
  <c r="C67" i="1"/>
  <c r="F67" i="1"/>
  <c r="D67" i="1"/>
  <c r="F56" i="1"/>
  <c r="D56" i="1"/>
  <c r="G56" i="1"/>
  <c r="E56" i="1"/>
  <c r="C56" i="1"/>
  <c r="F45" i="1"/>
  <c r="D45" i="1"/>
  <c r="G45" i="1"/>
  <c r="E45" i="1"/>
  <c r="C45" i="1"/>
  <c r="F34" i="1"/>
  <c r="D34" i="1"/>
  <c r="G34" i="1"/>
  <c r="E34" i="1"/>
  <c r="C34" i="1"/>
  <c r="G23" i="1"/>
  <c r="E23" i="1"/>
  <c r="C23" i="1"/>
  <c r="F23" i="1"/>
  <c r="D23" i="1"/>
  <c r="D12" i="1"/>
  <c r="F12" i="1"/>
  <c r="C12" i="1"/>
  <c r="G12" i="1"/>
  <c r="E12" i="1"/>
  <c r="A45" i="1" l="1"/>
  <c r="A89" i="1"/>
  <c r="A23" i="1"/>
  <c r="A12" i="1"/>
  <c r="A34" i="1"/>
  <c r="A56" i="1"/>
  <c r="A78" i="1"/>
  <c r="A67" i="1"/>
  <c r="AG3" i="1"/>
  <c r="AF4" i="1"/>
  <c r="AF12" i="1"/>
  <c r="AF10" i="1"/>
  <c r="AF7" i="1"/>
  <c r="AF9" i="1"/>
  <c r="AF11" i="1"/>
  <c r="AF5" i="1"/>
  <c r="AF6" i="1"/>
  <c r="AF8" i="1"/>
  <c r="AT15" i="1"/>
  <c r="AS20" i="1"/>
  <c r="AS18" i="1"/>
  <c r="AS19" i="1"/>
  <c r="AS17" i="1"/>
  <c r="AS24" i="1"/>
  <c r="AS21" i="1"/>
  <c r="AS22" i="1"/>
  <c r="AS23" i="1"/>
  <c r="AN15" i="1"/>
  <c r="AM19" i="1"/>
  <c r="AM17" i="1"/>
  <c r="AM20" i="1"/>
  <c r="AM18" i="1"/>
  <c r="AM21" i="1"/>
  <c r="AM23" i="1"/>
  <c r="AM22" i="1"/>
  <c r="AM24" i="1"/>
  <c r="AH15" i="1"/>
  <c r="AG20" i="1"/>
  <c r="AG18" i="1"/>
  <c r="AG19" i="1"/>
  <c r="AG17" i="1"/>
  <c r="AG22" i="1"/>
  <c r="AG21" i="1"/>
  <c r="AG24" i="1"/>
  <c r="AG23" i="1"/>
  <c r="AH19" i="1" l="1"/>
  <c r="AH17" i="1"/>
  <c r="AH20" i="1"/>
  <c r="AH18" i="1"/>
  <c r="AH21" i="1"/>
  <c r="AH23" i="1"/>
  <c r="AH22" i="1"/>
  <c r="AH24" i="1"/>
  <c r="AN20" i="1"/>
  <c r="AN18" i="1"/>
  <c r="AN19" i="1"/>
  <c r="AN17" i="1"/>
  <c r="AN22" i="1"/>
  <c r="AN23" i="1"/>
  <c r="AN21" i="1"/>
  <c r="AN24" i="1"/>
  <c r="AT19" i="1"/>
  <c r="AT17" i="1"/>
  <c r="AT21" i="1"/>
  <c r="AT18" i="1"/>
  <c r="AT24" i="1"/>
  <c r="AT20" i="1"/>
  <c r="AT23" i="1"/>
  <c r="AT22" i="1"/>
  <c r="AH3" i="1"/>
  <c r="AG4" i="1"/>
  <c r="AG10" i="1"/>
  <c r="AG7" i="1"/>
  <c r="AG9" i="1"/>
  <c r="AG5" i="1"/>
  <c r="AG12" i="1"/>
  <c r="AG6" i="1"/>
  <c r="AG8" i="1"/>
  <c r="AG11" i="1"/>
  <c r="AI3" i="1" l="1"/>
  <c r="AH4" i="1"/>
  <c r="AH6" i="1"/>
  <c r="AH8" i="1"/>
  <c r="AH12" i="1"/>
  <c r="AH10" i="1"/>
  <c r="AH5" i="1"/>
  <c r="AH7" i="1"/>
  <c r="AH9" i="1"/>
  <c r="AH11" i="1"/>
  <c r="AJ3" i="1" l="1"/>
  <c r="AI4" i="1"/>
  <c r="AI12" i="1"/>
  <c r="AI10" i="1"/>
  <c r="AI5" i="1"/>
  <c r="AI7" i="1"/>
  <c r="AI8" i="1"/>
  <c r="AI9" i="1"/>
  <c r="AI6" i="1"/>
  <c r="AI11" i="1"/>
  <c r="AK3" i="1" l="1"/>
  <c r="AJ4" i="1"/>
  <c r="AJ6" i="1"/>
  <c r="AJ10" i="1"/>
  <c r="AJ7" i="1"/>
  <c r="AJ11" i="1"/>
  <c r="AJ12" i="1"/>
  <c r="AJ5" i="1"/>
  <c r="AJ8" i="1"/>
  <c r="AJ9" i="1"/>
  <c r="AL3" i="1" l="1"/>
  <c r="AK4" i="1"/>
  <c r="AK12" i="1"/>
  <c r="AK10" i="1"/>
  <c r="AK7" i="1"/>
  <c r="AK9" i="1"/>
  <c r="AK11" i="1"/>
  <c r="AK6" i="1"/>
  <c r="AK8" i="1"/>
  <c r="AK5" i="1"/>
  <c r="AM3" i="1" l="1"/>
  <c r="AL4" i="1"/>
  <c r="AL12" i="1"/>
  <c r="AL8" i="1"/>
  <c r="AL11" i="1"/>
  <c r="AL6" i="1"/>
  <c r="AL10" i="1"/>
  <c r="AL7" i="1"/>
  <c r="AL9" i="1"/>
  <c r="AL5" i="1"/>
  <c r="AN3" i="1" l="1"/>
  <c r="AM4" i="1"/>
  <c r="AM6" i="1"/>
  <c r="AM5" i="1"/>
  <c r="AM8" i="1"/>
  <c r="AM12" i="1"/>
  <c r="AM10" i="1"/>
  <c r="AM7" i="1"/>
  <c r="AM9" i="1"/>
  <c r="AM11" i="1"/>
  <c r="AO3" i="1" l="1"/>
  <c r="AN4" i="1"/>
  <c r="AN12" i="1"/>
  <c r="AN6" i="1"/>
  <c r="AN5" i="1"/>
  <c r="AN8" i="1"/>
  <c r="AN9" i="1"/>
  <c r="AN10" i="1"/>
  <c r="AN7" i="1"/>
  <c r="AN11" i="1"/>
  <c r="AP3" i="1" l="1"/>
  <c r="AO4" i="1"/>
  <c r="AO6" i="1"/>
  <c r="AO11" i="1"/>
  <c r="AO12" i="1"/>
  <c r="AO10" i="1"/>
  <c r="AO7" i="1"/>
  <c r="AO8" i="1"/>
  <c r="AO9" i="1"/>
  <c r="AO5" i="1"/>
  <c r="AQ3" i="1" l="1"/>
  <c r="AP4" i="1"/>
  <c r="AP12" i="1"/>
  <c r="AP10" i="1"/>
  <c r="AP7" i="1"/>
  <c r="AP9" i="1"/>
  <c r="AP11" i="1"/>
  <c r="AP5" i="1"/>
  <c r="AP6" i="1"/>
  <c r="AP8" i="1"/>
  <c r="AR3" i="1" l="1"/>
  <c r="AQ4" i="1"/>
  <c r="AQ10" i="1"/>
  <c r="AQ7" i="1"/>
  <c r="AQ9" i="1"/>
  <c r="AQ5" i="1"/>
  <c r="AQ12" i="1"/>
  <c r="AQ6" i="1"/>
  <c r="AQ8" i="1"/>
  <c r="AQ11" i="1"/>
  <c r="AS3" i="1" l="1"/>
  <c r="AR4" i="1"/>
  <c r="AR6" i="1"/>
  <c r="AR8" i="1"/>
  <c r="AR12" i="1"/>
  <c r="AR10" i="1"/>
  <c r="AR5" i="1"/>
  <c r="AR7" i="1"/>
  <c r="AR9" i="1"/>
  <c r="AR11" i="1"/>
  <c r="AT3" i="1" l="1"/>
  <c r="AS4" i="1"/>
  <c r="AS6" i="1"/>
  <c r="AS10" i="1"/>
  <c r="AS7" i="1"/>
  <c r="AS11" i="1"/>
  <c r="AS12" i="1"/>
  <c r="AS5" i="1"/>
  <c r="AS8" i="1"/>
  <c r="AS9" i="1"/>
  <c r="AT4" i="1" l="1"/>
  <c r="AT12" i="1"/>
  <c r="AT10" i="1"/>
  <c r="AT7" i="1"/>
  <c r="AT9" i="1"/>
  <c r="AT11" i="1"/>
  <c r="AT6" i="1"/>
  <c r="AT8" i="1"/>
  <c r="AT5" i="1"/>
</calcChain>
</file>

<file path=xl/sharedStrings.xml><?xml version="1.0" encoding="utf-8"?>
<sst xmlns="http://schemas.openxmlformats.org/spreadsheetml/2006/main" count="102" uniqueCount="10">
  <si>
    <t>};</t>
  </si>
  <si>
    <t>Amplitude</t>
  </si>
  <si>
    <t>Working Out</t>
  </si>
  <si>
    <t>Change These:</t>
  </si>
  <si>
    <t>What it should look like</t>
  </si>
  <si>
    <t># of gaps</t>
  </si>
  <si>
    <t>Characters</t>
  </si>
  <si>
    <t>char</t>
  </si>
  <si>
    <t>to here</t>
  </si>
  <si>
    <t>from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</si>
</sst>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4" fillId="0" borderId="0" xfId="0" applyNumberFormat="1" applyFont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0"/>
  <sheetViews>
    <sheetView tabSelected="1" topLeftCell="A72" workbookViewId="0">
      <selection activeCell="A4" sqref="A4:A90"/>
    </sheetView>
  </sheetViews>
  <sheetFormatPr defaultRowHeight="15" x14ac:dyDescent="0.25"/>
  <cols>
    <col min="1" max="1" width="17.28515625" customWidth="1"/>
    <col min="3" max="7" width="3.85546875" customWidth="1"/>
    <col min="11" max="11" width="11.42578125" customWidth="1"/>
    <col min="12" max="47" width="3.5703125" customWidth="1"/>
    <col min="48" max="48" width="13.5703125" customWidth="1"/>
  </cols>
  <sheetData>
    <row r="1" spans="1:48" x14ac:dyDescent="0.25">
      <c r="I1" s="18" t="s">
        <v>3</v>
      </c>
      <c r="J1" s="18"/>
      <c r="K1" s="15" t="s">
        <v>1</v>
      </c>
      <c r="L1" s="16">
        <v>1</v>
      </c>
      <c r="M1" s="16"/>
    </row>
    <row r="2" spans="1:48" x14ac:dyDescent="0.25">
      <c r="I2" s="18"/>
      <c r="J2" s="18"/>
      <c r="K2" s="15" t="s">
        <v>6</v>
      </c>
      <c r="L2" s="21">
        <v>8</v>
      </c>
      <c r="M2" s="21"/>
      <c r="N2" s="16">
        <f>ROUND(2*PI()/(L2+1),4)</f>
        <v>0.69810000000000005</v>
      </c>
      <c r="O2" s="16"/>
    </row>
    <row r="3" spans="1:48" x14ac:dyDescent="0.25">
      <c r="H3" t="s">
        <v>7</v>
      </c>
      <c r="L3">
        <v>0</v>
      </c>
      <c r="M3">
        <f>L3+1</f>
        <v>1</v>
      </c>
      <c r="N3">
        <f t="shared" ref="N3:AT3" si="0">M3+1</f>
        <v>2</v>
      </c>
      <c r="O3">
        <f t="shared" si="0"/>
        <v>3</v>
      </c>
      <c r="P3">
        <f t="shared" si="0"/>
        <v>4</v>
      </c>
      <c r="Q3">
        <f t="shared" si="0"/>
        <v>5</v>
      </c>
      <c r="R3">
        <f t="shared" si="0"/>
        <v>6</v>
      </c>
      <c r="S3">
        <f t="shared" si="0"/>
        <v>7</v>
      </c>
      <c r="T3">
        <f t="shared" si="0"/>
        <v>8</v>
      </c>
      <c r="U3">
        <f t="shared" si="0"/>
        <v>9</v>
      </c>
      <c r="V3">
        <f t="shared" si="0"/>
        <v>10</v>
      </c>
      <c r="W3">
        <f t="shared" si="0"/>
        <v>11</v>
      </c>
      <c r="X3">
        <f t="shared" si="0"/>
        <v>12</v>
      </c>
      <c r="Y3">
        <f t="shared" si="0"/>
        <v>13</v>
      </c>
      <c r="Z3">
        <f t="shared" si="0"/>
        <v>14</v>
      </c>
      <c r="AA3">
        <f t="shared" si="0"/>
        <v>15</v>
      </c>
      <c r="AB3">
        <f t="shared" si="0"/>
        <v>16</v>
      </c>
      <c r="AC3">
        <f t="shared" si="0"/>
        <v>17</v>
      </c>
      <c r="AD3">
        <f t="shared" si="0"/>
        <v>18</v>
      </c>
      <c r="AE3">
        <f t="shared" si="0"/>
        <v>19</v>
      </c>
      <c r="AF3">
        <f t="shared" si="0"/>
        <v>20</v>
      </c>
      <c r="AG3">
        <f t="shared" si="0"/>
        <v>21</v>
      </c>
      <c r="AH3">
        <f t="shared" si="0"/>
        <v>22</v>
      </c>
      <c r="AI3">
        <f t="shared" si="0"/>
        <v>23</v>
      </c>
      <c r="AJ3">
        <f t="shared" si="0"/>
        <v>24</v>
      </c>
      <c r="AK3">
        <f t="shared" si="0"/>
        <v>25</v>
      </c>
      <c r="AL3">
        <f t="shared" si="0"/>
        <v>26</v>
      </c>
      <c r="AM3">
        <f t="shared" si="0"/>
        <v>27</v>
      </c>
      <c r="AN3">
        <f t="shared" si="0"/>
        <v>28</v>
      </c>
      <c r="AO3">
        <f t="shared" si="0"/>
        <v>29</v>
      </c>
      <c r="AP3">
        <f t="shared" si="0"/>
        <v>30</v>
      </c>
      <c r="AQ3">
        <f t="shared" si="0"/>
        <v>31</v>
      </c>
      <c r="AR3">
        <f t="shared" si="0"/>
        <v>32</v>
      </c>
      <c r="AS3">
        <f t="shared" si="0"/>
        <v>33</v>
      </c>
      <c r="AT3">
        <f t="shared" si="0"/>
        <v>34</v>
      </c>
      <c r="AU3">
        <v>35</v>
      </c>
    </row>
    <row r="4" spans="1:48" ht="16.5" x14ac:dyDescent="0.3">
      <c r="A4" s="1" t="str">
        <f>"byte p"&amp;H5&amp;"[8] = {"</f>
        <v>byte p1[8] = {</v>
      </c>
      <c r="B4" t="s">
        <v>9</v>
      </c>
      <c r="I4" s="17" t="s">
        <v>2</v>
      </c>
      <c r="J4" s="17"/>
      <c r="L4" s="20">
        <f>L3*$N$2</f>
        <v>0</v>
      </c>
      <c r="M4" s="20">
        <f>M3*$N$2</f>
        <v>0.69810000000000005</v>
      </c>
      <c r="N4" s="20">
        <f>N3*$N$2</f>
        <v>1.3962000000000001</v>
      </c>
      <c r="O4" s="20">
        <f>O3*$N$2</f>
        <v>2.0943000000000001</v>
      </c>
      <c r="P4" s="20">
        <f>P3*$N$2</f>
        <v>2.7924000000000002</v>
      </c>
      <c r="Q4" s="20">
        <f>Q3*$N$2</f>
        <v>3.4905000000000004</v>
      </c>
      <c r="R4" s="20">
        <f>R3*$N$2</f>
        <v>4.1886000000000001</v>
      </c>
      <c r="S4" s="20">
        <f>S3*$N$2</f>
        <v>4.8867000000000003</v>
      </c>
      <c r="T4" s="20">
        <f>T3*$N$2</f>
        <v>5.5848000000000004</v>
      </c>
      <c r="U4" s="20">
        <f>U3*$N$2</f>
        <v>6.2829000000000006</v>
      </c>
      <c r="V4" s="20">
        <f>V3*$N$2</f>
        <v>6.9810000000000008</v>
      </c>
      <c r="W4" s="20">
        <f>W3*$N$2</f>
        <v>7.6791000000000009</v>
      </c>
      <c r="X4" s="20">
        <f>X3*$N$2</f>
        <v>8.3772000000000002</v>
      </c>
      <c r="Y4" s="20">
        <f>Y3*$N$2</f>
        <v>9.0753000000000004</v>
      </c>
      <c r="Z4" s="20">
        <f>Z3*$N$2</f>
        <v>9.7734000000000005</v>
      </c>
      <c r="AA4" s="20">
        <f>AA3*$N$2</f>
        <v>10.471500000000001</v>
      </c>
      <c r="AB4" s="20">
        <f>AB3*$N$2</f>
        <v>11.169600000000001</v>
      </c>
      <c r="AC4" s="20">
        <f>AC3*$N$2</f>
        <v>11.867700000000001</v>
      </c>
      <c r="AD4" s="20">
        <f>AD3*$N$2</f>
        <v>12.565800000000001</v>
      </c>
      <c r="AE4" s="20">
        <f>AE3*$N$2</f>
        <v>13.263900000000001</v>
      </c>
      <c r="AF4" s="20">
        <f>AF3*$N$2</f>
        <v>13.962000000000002</v>
      </c>
      <c r="AG4" s="20">
        <f>AG3*$N$2</f>
        <v>14.660100000000002</v>
      </c>
      <c r="AH4" s="20">
        <f>AH3*$N$2</f>
        <v>15.358200000000002</v>
      </c>
      <c r="AI4" s="20">
        <f>AI3*$N$2</f>
        <v>16.0563</v>
      </c>
      <c r="AJ4" s="20">
        <f>AJ3*$N$2</f>
        <v>16.7544</v>
      </c>
      <c r="AK4" s="20">
        <f>AK3*$N$2</f>
        <v>17.452500000000001</v>
      </c>
      <c r="AL4" s="20">
        <f>AL3*$N$2</f>
        <v>18.150600000000001</v>
      </c>
      <c r="AM4" s="20">
        <f>AM3*$N$2</f>
        <v>18.848700000000001</v>
      </c>
      <c r="AN4" s="20">
        <f>AN3*$N$2</f>
        <v>19.546800000000001</v>
      </c>
      <c r="AO4" s="20">
        <f>AO3*$N$2</f>
        <v>20.244900000000001</v>
      </c>
      <c r="AP4" s="20">
        <f>AP3*$N$2</f>
        <v>20.943000000000001</v>
      </c>
      <c r="AQ4" s="20">
        <f>AQ3*$N$2</f>
        <v>21.641100000000002</v>
      </c>
      <c r="AR4" s="20">
        <f>AR3*$N$2</f>
        <v>22.339200000000002</v>
      </c>
      <c r="AS4" s="20">
        <f>AS3*$N$2</f>
        <v>23.037300000000002</v>
      </c>
      <c r="AT4" s="20">
        <f>AT3*$N$2</f>
        <v>23.735400000000002</v>
      </c>
      <c r="AV4" s="20">
        <f>2*PI()</f>
        <v>6.2831853071795862</v>
      </c>
    </row>
    <row r="5" spans="1:48" ht="16.5" x14ac:dyDescent="0.3">
      <c r="A5" s="1" t="str">
        <f>"0b"&amp;C5&amp;D5&amp;E5&amp;F5&amp;G5&amp;","</f>
        <v>0b00110,</v>
      </c>
      <c r="B5" t="s">
        <v>8</v>
      </c>
      <c r="C5" s="11">
        <f>IF(AND(SIN($N$2*($H5-1))&lt;=$J$5,SIN($N$2*($H5-1))&gt;=$J$6),1,0)</f>
        <v>0</v>
      </c>
      <c r="D5" s="12">
        <f>IF(AND(SIN($N$2*($H5))&lt;=$J$5,SIN($N$2*($H5))&gt;=$J$6),1,0)</f>
        <v>0</v>
      </c>
      <c r="E5" s="12">
        <f>IF(AND(SIN($N$2*($H5+1))&lt;=$J$5,SIN($N$2*($H5+1))&gt;=$J$6),1,0)</f>
        <v>1</v>
      </c>
      <c r="F5" s="12">
        <f>IF(AND(SIN($N$2*($H5+2))&lt;=$J$5,SIN($N$2*($H5+2))&gt;=$J$6),1,0)</f>
        <v>1</v>
      </c>
      <c r="G5" s="13">
        <f>IF(AND(SIN($N$2*($H5+3))&lt;=$J$5,SIN($N$2*($H5+3))&gt;=$J$6),1,0)</f>
        <v>0</v>
      </c>
      <c r="H5">
        <v>1</v>
      </c>
      <c r="I5" s="14"/>
      <c r="J5" s="14">
        <f>1/L1</f>
        <v>1</v>
      </c>
      <c r="K5" s="19" t="s">
        <v>4</v>
      </c>
      <c r="L5" s="11" t="str">
        <f>IF(AND(SIN($N$2*L$3)&lt;=$J5,SIN($N$2*L$3)&gt;=$J6),"*","")</f>
        <v/>
      </c>
      <c r="M5" s="12" t="str">
        <f>IF(AND(SIN($N$2*M$3)&lt;=$J5,SIN($N$2*M$3)&gt;=$J6),"*","")</f>
        <v/>
      </c>
      <c r="N5" s="12" t="str">
        <f>IF(AND(SIN($N$2*N$3)&lt;=$J5,SIN($N$2*N$3)&gt;=$J6),"*","")</f>
        <v>*</v>
      </c>
      <c r="O5" s="12" t="str">
        <f>IF(AND(SIN($N$2*O$3)&lt;=$J5,SIN($N$2*O$3)&gt;=$J6),"*","")</f>
        <v>*</v>
      </c>
      <c r="P5" s="13" t="str">
        <f>IF(AND(SIN($N$2*P$3)&lt;=$J5,SIN($N$2*P$3)&gt;=$J6),"*","")</f>
        <v/>
      </c>
      <c r="Q5" t="str">
        <f>IF(AND(SIN($N$2*Q$3)&lt;=$J5,SIN($N$2*Q$3)&gt;=$J6),"*","")</f>
        <v/>
      </c>
      <c r="R5" s="11" t="str">
        <f>IF(AND(SIN($N$2*R$3)&lt;=$J5,SIN($N$2*R$3)&gt;=$J6),"*","")</f>
        <v/>
      </c>
      <c r="S5" s="12" t="str">
        <f>IF(AND(SIN($N$2*S$3)&lt;=$J5,SIN($N$2*S$3)&gt;=$J6),"*","")</f>
        <v/>
      </c>
      <c r="T5" s="12" t="str">
        <f>IF(AND(SIN($N$2*T$3)&lt;=$J5,SIN($N$2*T$3)&gt;=$J6),"*","")</f>
        <v/>
      </c>
      <c r="U5" s="12" t="str">
        <f>IF(AND(SIN($N$2*U$3)&lt;=$J5,SIN($N$2*U$3)&gt;=$J6),"*","")</f>
        <v/>
      </c>
      <c r="V5" s="13" t="str">
        <f>IF(AND(SIN($N$2*V$3)&lt;=$J5,SIN($N$2*V$3)&gt;=$J6),"*","")</f>
        <v/>
      </c>
      <c r="W5" t="str">
        <f>IF(AND(SIN($N$2*W$3)&lt;=$J5,SIN($N$2*W$3)&gt;=$J6),"*","")</f>
        <v>*</v>
      </c>
      <c r="X5" s="11" t="str">
        <f>IF(AND(SIN($N$2*X$3)&lt;=$J5,SIN($N$2*X$3)&gt;=$J6),"*","")</f>
        <v>*</v>
      </c>
      <c r="Y5" s="12" t="str">
        <f>IF(AND(SIN($N$2*Y$3)&lt;=$J5,SIN($N$2*Y$3)&gt;=$J6),"*","")</f>
        <v/>
      </c>
      <c r="Z5" s="12" t="str">
        <f>IF(AND(SIN($N$2*Z$3)&lt;=$J5,SIN($N$2*Z$3)&gt;=$J6),"*","")</f>
        <v/>
      </c>
      <c r="AA5" s="12" t="str">
        <f>IF(AND(SIN($N$2*AA$3)&lt;=$J5,SIN($N$2*AA$3)&gt;=$J6),"*","")</f>
        <v/>
      </c>
      <c r="AB5" s="13" t="str">
        <f>IF(AND(SIN($N$2*AB$3)&lt;=$J5,SIN($N$2*AB$3)&gt;=$J6),"*","")</f>
        <v/>
      </c>
      <c r="AC5" t="str">
        <f>IF(AND(SIN($N$2*AC$3)&lt;=$J5,SIN($N$2*AC$3)&gt;=$J6),"*","")</f>
        <v/>
      </c>
      <c r="AD5" s="11" t="str">
        <f>IF(AND(SIN($N$2*AD$3)&lt;=$J5,SIN($N$2*AD$3)&gt;=$J6),"*","")</f>
        <v/>
      </c>
      <c r="AE5" s="12" t="str">
        <f>IF(AND(SIN($N$2*AE$3)&lt;=$J5,SIN($N$2*AE$3)&gt;=$J6),"*","")</f>
        <v/>
      </c>
      <c r="AF5" s="12" t="str">
        <f>IF(AND(SIN($N$2*AF$3)&lt;=$J5,SIN($N$2*AF$3)&gt;=$J6),"*","")</f>
        <v>*</v>
      </c>
      <c r="AG5" s="12" t="str">
        <f>IF(AND(SIN($N$2*AG$3)&lt;=$J5,SIN($N$2*AG$3)&gt;=$J6),"*","")</f>
        <v>*</v>
      </c>
      <c r="AH5" s="13" t="str">
        <f>IF(AND(SIN($N$2*AH$3)&lt;=$J5,SIN($N$2*AH$3)&gt;=$J6),"*","")</f>
        <v/>
      </c>
      <c r="AI5" t="str">
        <f>IF(AND(SIN($N$2*AI$3)&lt;=$J5,SIN($N$2*AI$3)&gt;=$J6),"*","")</f>
        <v/>
      </c>
      <c r="AJ5" s="11" t="str">
        <f>IF(AND(SIN($N$2*AJ$3)&lt;=$J5,SIN($N$2*AJ$3)&gt;=$J6),"*","")</f>
        <v/>
      </c>
      <c r="AK5" s="12" t="str">
        <f>IF(AND(SIN($N$2*AK$3)&lt;=$J5,SIN($N$2*AK$3)&gt;=$J6),"*","")</f>
        <v/>
      </c>
      <c r="AL5" s="12" t="str">
        <f>IF(AND(SIN($N$2*AL$3)&lt;=$J5,SIN($N$2*AL$3)&gt;=$J6),"*","")</f>
        <v/>
      </c>
      <c r="AM5" s="12" t="str">
        <f>IF(AND(SIN($N$2*AM$3)&lt;=$J5,SIN($N$2*AM$3)&gt;=$J6),"*","")</f>
        <v/>
      </c>
      <c r="AN5" s="13" t="str">
        <f>IF(AND(SIN($N$2*AN$3)&lt;=$J5,SIN($N$2*AN$3)&gt;=$J6),"*","")</f>
        <v/>
      </c>
      <c r="AO5" t="str">
        <f>IF(AND(SIN($N$2*AO$3)&lt;=$J5,SIN($N$2*AO$3)&gt;=$J6),"*","")</f>
        <v>*</v>
      </c>
      <c r="AP5" s="11" t="str">
        <f>IF(AND(SIN($N$2*AP$3)&lt;=$J5,SIN($N$2*AP$3)&gt;=$J6),"*","")</f>
        <v>*</v>
      </c>
      <c r="AQ5" s="12" t="str">
        <f>IF(AND(SIN($N$2*AQ$3)&lt;=$J5,SIN($N$2*AQ$3)&gt;=$J6),"*","")</f>
        <v/>
      </c>
      <c r="AR5" s="12" t="str">
        <f>IF(AND(SIN($N$2*AR$3)&lt;=$J5,SIN($N$2*AR$3)&gt;=$J6),"*","")</f>
        <v/>
      </c>
      <c r="AS5" s="12" t="str">
        <f>IF(AND(SIN($N$2*AS$3)&lt;=$J5,SIN($N$2*AS$3)&gt;=$J6),"*","")</f>
        <v/>
      </c>
      <c r="AT5" s="13" t="str">
        <f>IF(AND(SIN($N$2*AT$3)&lt;=$J5,SIN($N$2*AT$3)&gt;=$J6),"*","")</f>
        <v/>
      </c>
      <c r="AU5" t="str">
        <f>IF(AND(SIN($N$2*AU$3)&lt;=$J5,SIN($N$2*AU$3)&gt;=$J6),"*","")</f>
        <v/>
      </c>
      <c r="AV5" s="3">
        <f>AV4/35</f>
        <v>0.17951958020513104</v>
      </c>
    </row>
    <row r="6" spans="1:48" ht="16.5" x14ac:dyDescent="0.3">
      <c r="A6" s="1" t="str">
        <f>"0b"&amp;C6&amp;D6&amp;E6&amp;F6&amp;G6&amp;","</f>
        <v>0b01000,</v>
      </c>
      <c r="B6" t="s">
        <v>8</v>
      </c>
      <c r="C6" s="2">
        <f>IF(AND(SIN($N$2*($H6-1))&lt;=$J$6,SIN($N$2*($H6-1))&gt;=$J$7),1,0)</f>
        <v>0</v>
      </c>
      <c r="D6" s="3">
        <f>IF(AND(SIN($N$2*($H6))&lt;=$J$6,SIN($N$2*($H6))&gt;=$J$7),1,0)</f>
        <v>1</v>
      </c>
      <c r="E6" s="3">
        <f>IF(AND(SIN($N$2*($H6+1))&lt;=$J$6,SIN($N$2*($H6+1))&gt;=$J$7),1,0)</f>
        <v>0</v>
      </c>
      <c r="F6" s="3">
        <f>IF(AND(SIN($N$2*($H6+2))&lt;=$J$6,SIN($N$2*($H6+2))&gt;=$J$7),1,0)</f>
        <v>0</v>
      </c>
      <c r="G6" s="4">
        <f>IF(AND(SIN($N$2*($H6+3))&lt;=$J$6,SIN($N$2*($H6+3))&gt;=$J$7),1,0)</f>
        <v>0</v>
      </c>
      <c r="H6">
        <f>H5</f>
        <v>1</v>
      </c>
      <c r="I6" s="14">
        <v>3</v>
      </c>
      <c r="J6" s="14">
        <f t="shared" ref="J6:J11" si="1">I6*$J$5/4</f>
        <v>0.75</v>
      </c>
      <c r="K6" s="19"/>
      <c r="L6" s="2" t="str">
        <f>IF(AND(SIN($N$2*L$3)&lt;=$J6,SIN($N$2*L$3)&gt;=$J7),"*","")</f>
        <v/>
      </c>
      <c r="M6" s="3" t="str">
        <f>IF(AND(SIN($N$2*M$3)&lt;=$J6,SIN($N$2*M$3)&gt;=$J7),"*","")</f>
        <v>*</v>
      </c>
      <c r="N6" s="3" t="str">
        <f>IF(AND(SIN($N$2*N$3)&lt;=$J6,SIN($N$2*N$3)&gt;=$J7),"*","")</f>
        <v/>
      </c>
      <c r="O6" s="3" t="str">
        <f>IF(AND(SIN($N$2*O$3)&lt;=$J6,SIN($N$2*O$3)&gt;=$J7),"*","")</f>
        <v/>
      </c>
      <c r="P6" s="4" t="str">
        <f>IF(AND(SIN($N$2*P$3)&lt;=$J6,SIN($N$2*P$3)&gt;=$J7),"*","")</f>
        <v/>
      </c>
      <c r="Q6" t="str">
        <f>IF(AND(SIN($N$2*Q$3)&lt;=$J6,SIN($N$2*Q$3)&gt;=$J7),"*","")</f>
        <v/>
      </c>
      <c r="R6" s="2" t="str">
        <f>IF(AND(SIN($N$2*R$3)&lt;=$J6,SIN($N$2*R$3)&gt;=$J7),"*","")</f>
        <v/>
      </c>
      <c r="S6" s="3" t="str">
        <f>IF(AND(SIN($N$2*S$3)&lt;=$J6,SIN($N$2*S$3)&gt;=$J7),"*","")</f>
        <v/>
      </c>
      <c r="T6" s="3" t="str">
        <f>IF(AND(SIN($N$2*T$3)&lt;=$J6,SIN($N$2*T$3)&gt;=$J7),"*","")</f>
        <v/>
      </c>
      <c r="U6" s="3" t="str">
        <f>IF(AND(SIN($N$2*U$3)&lt;=$J6,SIN($N$2*U$3)&gt;=$J7),"*","")</f>
        <v/>
      </c>
      <c r="V6" s="4" t="str">
        <f>IF(AND(SIN($N$2*V$3)&lt;=$J6,SIN($N$2*V$3)&gt;=$J7),"*","")</f>
        <v>*</v>
      </c>
      <c r="W6" t="str">
        <f>IF(AND(SIN($N$2*W$3)&lt;=$J6,SIN($N$2*W$3)&gt;=$J7),"*","")</f>
        <v/>
      </c>
      <c r="X6" s="2" t="str">
        <f>IF(AND(SIN($N$2*X$3)&lt;=$J6,SIN($N$2*X$3)&gt;=$J7),"*","")</f>
        <v/>
      </c>
      <c r="Y6" s="3" t="str">
        <f>IF(AND(SIN($N$2*Y$3)&lt;=$J6,SIN($N$2*Y$3)&gt;=$J7),"*","")</f>
        <v/>
      </c>
      <c r="Z6" s="3" t="str">
        <f>IF(AND(SIN($N$2*Z$3)&lt;=$J6,SIN($N$2*Z$3)&gt;=$J7),"*","")</f>
        <v/>
      </c>
      <c r="AA6" s="3" t="str">
        <f>IF(AND(SIN($N$2*AA$3)&lt;=$J6,SIN($N$2*AA$3)&gt;=$J7),"*","")</f>
        <v/>
      </c>
      <c r="AB6" s="4" t="str">
        <f>IF(AND(SIN($N$2*AB$3)&lt;=$J6,SIN($N$2*AB$3)&gt;=$J7),"*","")</f>
        <v/>
      </c>
      <c r="AC6" t="str">
        <f>IF(AND(SIN($N$2*AC$3)&lt;=$J6,SIN($N$2*AC$3)&gt;=$J7),"*","")</f>
        <v/>
      </c>
      <c r="AD6" s="2" t="str">
        <f>IF(AND(SIN($N$2*AD$3)&lt;=$J6,SIN($N$2*AD$3)&gt;=$J7),"*","")</f>
        <v/>
      </c>
      <c r="AE6" s="3" t="str">
        <f>IF(AND(SIN($N$2*AE$3)&lt;=$J6,SIN($N$2*AE$3)&gt;=$J7),"*","")</f>
        <v>*</v>
      </c>
      <c r="AF6" s="3" t="str">
        <f>IF(AND(SIN($N$2*AF$3)&lt;=$J6,SIN($N$2*AF$3)&gt;=$J7),"*","")</f>
        <v/>
      </c>
      <c r="AG6" s="3" t="str">
        <f>IF(AND(SIN($N$2*AG$3)&lt;=$J6,SIN($N$2*AG$3)&gt;=$J7),"*","")</f>
        <v/>
      </c>
      <c r="AH6" s="4" t="str">
        <f>IF(AND(SIN($N$2*AH$3)&lt;=$J6,SIN($N$2*AH$3)&gt;=$J7),"*","")</f>
        <v/>
      </c>
      <c r="AI6" t="str">
        <f>IF(AND(SIN($N$2*AI$3)&lt;=$J6,SIN($N$2*AI$3)&gt;=$J7),"*","")</f>
        <v/>
      </c>
      <c r="AJ6" s="2" t="str">
        <f>IF(AND(SIN($N$2*AJ$3)&lt;=$J6,SIN($N$2*AJ$3)&gt;=$J7),"*","")</f>
        <v/>
      </c>
      <c r="AK6" s="3" t="str">
        <f>IF(AND(SIN($N$2*AK$3)&lt;=$J6,SIN($N$2*AK$3)&gt;=$J7),"*","")</f>
        <v/>
      </c>
      <c r="AL6" s="3" t="str">
        <f>IF(AND(SIN($N$2*AL$3)&lt;=$J6,SIN($N$2*AL$3)&gt;=$J7),"*","")</f>
        <v/>
      </c>
      <c r="AM6" s="3" t="str">
        <f>IF(AND(SIN($N$2*AM$3)&lt;=$J6,SIN($N$2*AM$3)&gt;=$J7),"*","")</f>
        <v/>
      </c>
      <c r="AN6" s="4" t="str">
        <f>IF(AND(SIN($N$2*AN$3)&lt;=$J6,SIN($N$2*AN$3)&gt;=$J7),"*","")</f>
        <v>*</v>
      </c>
      <c r="AO6" t="str">
        <f>IF(AND(SIN($N$2*AO$3)&lt;=$J6,SIN($N$2*AO$3)&gt;=$J7),"*","")</f>
        <v/>
      </c>
      <c r="AP6" s="2" t="str">
        <f>IF(AND(SIN($N$2*AP$3)&lt;=$J6,SIN($N$2*AP$3)&gt;=$J7),"*","")</f>
        <v/>
      </c>
      <c r="AQ6" s="3" t="str">
        <f>IF(AND(SIN($N$2*AQ$3)&lt;=$J6,SIN($N$2*AQ$3)&gt;=$J7),"*","")</f>
        <v/>
      </c>
      <c r="AR6" s="3" t="str">
        <f>IF(AND(SIN($N$2*AR$3)&lt;=$J6,SIN($N$2*AR$3)&gt;=$J7),"*","")</f>
        <v/>
      </c>
      <c r="AS6" s="3" t="str">
        <f>IF(AND(SIN($N$2*AS$3)&lt;=$J6,SIN($N$2*AS$3)&gt;=$J7),"*","")</f>
        <v/>
      </c>
      <c r="AT6" s="4" t="str">
        <f>IF(AND(SIN($N$2*AT$3)&lt;=$J6,SIN($N$2*AT$3)&gt;=$J7),"*","")</f>
        <v/>
      </c>
      <c r="AU6" t="str">
        <f>IF(AND(SIN($N$2*AU$3)&lt;=$J6,SIN($N$2*AU$3)&gt;=$J7),"*","")</f>
        <v/>
      </c>
      <c r="AV6" s="3"/>
    </row>
    <row r="7" spans="1:48" ht="16.5" x14ac:dyDescent="0.3">
      <c r="A7" s="1" t="str">
        <f>"0b"&amp;C7&amp;D7&amp;E7&amp;F7&amp;G7&amp;","</f>
        <v>0b00001,</v>
      </c>
      <c r="B7" t="s">
        <v>8</v>
      </c>
      <c r="C7" s="2">
        <f>IF(AND(SIN($N$2*($H7-1))&lt;=$J$7,SIN($N$2*($H7-1))&gt;=$J$8),1,0)</f>
        <v>0</v>
      </c>
      <c r="D7" s="3">
        <f>IF(AND(SIN($N$2*($H7))&lt;=$J$7,SIN($N$2*($H7))&gt;=$J$8),1,0)</f>
        <v>0</v>
      </c>
      <c r="E7" s="3">
        <f>IF(AND(SIN($N$2*($H7+1))&lt;=$J$7,SIN($N$2*($H7+1))&gt;=$J$8),1,0)</f>
        <v>0</v>
      </c>
      <c r="F7" s="3">
        <f>IF(AND(SIN($N$2*($H7+2))&lt;=$J$7,SIN($N$2*($H7+2))&gt;=$J$8),1,0)</f>
        <v>0</v>
      </c>
      <c r="G7" s="4">
        <f>IF(AND(SIN($N$2*($H7+3))&lt;=$J$7,SIN($N$2*($H7+3))&gt;=$J$8),1,0)</f>
        <v>1</v>
      </c>
      <c r="H7">
        <f t="shared" ref="H7:H12" si="2">H6</f>
        <v>1</v>
      </c>
      <c r="I7" s="14">
        <v>2</v>
      </c>
      <c r="J7" s="14">
        <f t="shared" si="1"/>
        <v>0.5</v>
      </c>
      <c r="K7" s="19"/>
      <c r="L7" s="2" t="str">
        <f>IF(AND(SIN($N$2*L$3)&lt;=$J7,SIN($N$2*L$3)&gt;=$J8),"*","")</f>
        <v/>
      </c>
      <c r="M7" s="3" t="str">
        <f>IF(AND(SIN($N$2*M$3)&lt;=$J7,SIN($N$2*M$3)&gt;=$J8),"*","")</f>
        <v/>
      </c>
      <c r="N7" s="3" t="str">
        <f>IF(AND(SIN($N$2*N$3)&lt;=$J7,SIN($N$2*N$3)&gt;=$J8),"*","")</f>
        <v/>
      </c>
      <c r="O7" s="3" t="str">
        <f>IF(AND(SIN($N$2*O$3)&lt;=$J7,SIN($N$2*O$3)&gt;=$J8),"*","")</f>
        <v/>
      </c>
      <c r="P7" s="4" t="str">
        <f>IF(AND(SIN($N$2*P$3)&lt;=$J7,SIN($N$2*P$3)&gt;=$J8),"*","")</f>
        <v>*</v>
      </c>
      <c r="Q7" t="str">
        <f>IF(AND(SIN($N$2*Q$3)&lt;=$J7,SIN($N$2*Q$3)&gt;=$J8),"*","")</f>
        <v/>
      </c>
      <c r="R7" s="2" t="str">
        <f>IF(AND(SIN($N$2*R$3)&lt;=$J7,SIN($N$2*R$3)&gt;=$J8),"*","")</f>
        <v/>
      </c>
      <c r="S7" s="3" t="str">
        <f>IF(AND(SIN($N$2*S$3)&lt;=$J7,SIN($N$2*S$3)&gt;=$J8),"*","")</f>
        <v/>
      </c>
      <c r="T7" s="3" t="str">
        <f>IF(AND(SIN($N$2*T$3)&lt;=$J7,SIN($N$2*T$3)&gt;=$J8),"*","")</f>
        <v/>
      </c>
      <c r="U7" s="3" t="str">
        <f>IF(AND(SIN($N$2*U$3)&lt;=$J7,SIN($N$2*U$3)&gt;=$J8),"*","")</f>
        <v/>
      </c>
      <c r="V7" s="4" t="str">
        <f>IF(AND(SIN($N$2*V$3)&lt;=$J7,SIN($N$2*V$3)&gt;=$J8),"*","")</f>
        <v/>
      </c>
      <c r="W7" t="str">
        <f>IF(AND(SIN($N$2*W$3)&lt;=$J7,SIN($N$2*W$3)&gt;=$J8),"*","")</f>
        <v/>
      </c>
      <c r="X7" s="2" t="str">
        <f>IF(AND(SIN($N$2*X$3)&lt;=$J7,SIN($N$2*X$3)&gt;=$J8),"*","")</f>
        <v/>
      </c>
      <c r="Y7" s="3" t="str">
        <f>IF(AND(SIN($N$2*Y$3)&lt;=$J7,SIN($N$2*Y$3)&gt;=$J8),"*","")</f>
        <v>*</v>
      </c>
      <c r="Z7" s="3" t="str">
        <f>IF(AND(SIN($N$2*Z$3)&lt;=$J7,SIN($N$2*Z$3)&gt;=$J8),"*","")</f>
        <v/>
      </c>
      <c r="AA7" s="3" t="str">
        <f>IF(AND(SIN($N$2*AA$3)&lt;=$J7,SIN($N$2*AA$3)&gt;=$J8),"*","")</f>
        <v/>
      </c>
      <c r="AB7" s="4" t="str">
        <f>IF(AND(SIN($N$2*AB$3)&lt;=$J7,SIN($N$2*AB$3)&gt;=$J8),"*","")</f>
        <v/>
      </c>
      <c r="AC7" t="str">
        <f>IF(AND(SIN($N$2*AC$3)&lt;=$J7,SIN($N$2*AC$3)&gt;=$J8),"*","")</f>
        <v/>
      </c>
      <c r="AD7" s="2" t="str">
        <f>IF(AND(SIN($N$2*AD$3)&lt;=$J7,SIN($N$2*AD$3)&gt;=$J8),"*","")</f>
        <v/>
      </c>
      <c r="AE7" s="3" t="str">
        <f>IF(AND(SIN($N$2*AE$3)&lt;=$J7,SIN($N$2*AE$3)&gt;=$J8),"*","")</f>
        <v/>
      </c>
      <c r="AF7" s="3" t="str">
        <f>IF(AND(SIN($N$2*AF$3)&lt;=$J7,SIN($N$2*AF$3)&gt;=$J8),"*","")</f>
        <v/>
      </c>
      <c r="AG7" s="3" t="str">
        <f>IF(AND(SIN($N$2*AG$3)&lt;=$J7,SIN($N$2*AG$3)&gt;=$J8),"*","")</f>
        <v/>
      </c>
      <c r="AH7" s="4" t="str">
        <f>IF(AND(SIN($N$2*AH$3)&lt;=$J7,SIN($N$2*AH$3)&gt;=$J8),"*","")</f>
        <v>*</v>
      </c>
      <c r="AI7" t="str">
        <f>IF(AND(SIN($N$2*AI$3)&lt;=$J7,SIN($N$2*AI$3)&gt;=$J8),"*","")</f>
        <v/>
      </c>
      <c r="AJ7" s="2" t="str">
        <f>IF(AND(SIN($N$2*AJ$3)&lt;=$J7,SIN($N$2*AJ$3)&gt;=$J8),"*","")</f>
        <v/>
      </c>
      <c r="AK7" s="3" t="str">
        <f>IF(AND(SIN($N$2*AK$3)&lt;=$J7,SIN($N$2*AK$3)&gt;=$J8),"*","")</f>
        <v/>
      </c>
      <c r="AL7" s="3" t="str">
        <f>IF(AND(SIN($N$2*AL$3)&lt;=$J7,SIN($N$2*AL$3)&gt;=$J8),"*","")</f>
        <v/>
      </c>
      <c r="AM7" s="3" t="str">
        <f>IF(AND(SIN($N$2*AM$3)&lt;=$J7,SIN($N$2*AM$3)&gt;=$J8),"*","")</f>
        <v/>
      </c>
      <c r="AN7" s="4" t="str">
        <f>IF(AND(SIN($N$2*AN$3)&lt;=$J7,SIN($N$2*AN$3)&gt;=$J8),"*","")</f>
        <v/>
      </c>
      <c r="AO7" t="str">
        <f>IF(AND(SIN($N$2*AO$3)&lt;=$J7,SIN($N$2*AO$3)&gt;=$J8),"*","")</f>
        <v/>
      </c>
      <c r="AP7" s="2" t="str">
        <f>IF(AND(SIN($N$2*AP$3)&lt;=$J7,SIN($N$2*AP$3)&gt;=$J8),"*","")</f>
        <v/>
      </c>
      <c r="AQ7" s="3" t="str">
        <f>IF(AND(SIN($N$2*AQ$3)&lt;=$J7,SIN($N$2*AQ$3)&gt;=$J8),"*","")</f>
        <v>*</v>
      </c>
      <c r="AR7" s="3" t="str">
        <f>IF(AND(SIN($N$2*AR$3)&lt;=$J7,SIN($N$2*AR$3)&gt;=$J8),"*","")</f>
        <v/>
      </c>
      <c r="AS7" s="3" t="str">
        <f>IF(AND(SIN($N$2*AS$3)&lt;=$J7,SIN($N$2*AS$3)&gt;=$J8),"*","")</f>
        <v/>
      </c>
      <c r="AT7" s="4" t="str">
        <f>IF(AND(SIN($N$2*AT$3)&lt;=$J7,SIN($N$2*AT$3)&gt;=$J8),"*","")</f>
        <v/>
      </c>
      <c r="AU7" t="str">
        <f>IF(AND(SIN($N$2*AU$3)&lt;=$J7,SIN($N$2*AU$3)&gt;=$J8),"*","")</f>
        <v/>
      </c>
    </row>
    <row r="8" spans="1:48" ht="16.5" x14ac:dyDescent="0.3">
      <c r="A8" s="1" t="str">
        <f>"0b"&amp;C8&amp;D8&amp;E8&amp;F8&amp;G8&amp;","</f>
        <v>0b10000,</v>
      </c>
      <c r="B8" t="s">
        <v>8</v>
      </c>
      <c r="C8" s="2">
        <f>IF(AND(SIN($N$2*($H8-1))&lt;=$J$8,SIN($N$2*($H8-1))&gt;=$J$9),1,0)</f>
        <v>1</v>
      </c>
      <c r="D8" s="3">
        <f>IF(AND(SIN($N$2*($H8))&lt;=$J$8,SIN($N$2*($H8))&gt;=$J$9),1,0)</f>
        <v>0</v>
      </c>
      <c r="E8" s="3">
        <f>IF(AND(SIN($N$2*($H8+1))&lt;=$J$8,SIN($N$2*($H8+1))&gt;=$J$9),1,0)</f>
        <v>0</v>
      </c>
      <c r="F8" s="3">
        <f>IF(AND(SIN($N$2*($H8+2))&lt;=$J$8,SIN($N$2*($H8+2))&gt;=$J$9),1,0)</f>
        <v>0</v>
      </c>
      <c r="G8" s="4">
        <f>IF(AND(SIN($N$2*($H8+3))&lt;=$J$8,SIN($N$2*($H8+3))&gt;=$J$9),1,0)</f>
        <v>0</v>
      </c>
      <c r="H8">
        <f t="shared" si="2"/>
        <v>1</v>
      </c>
      <c r="I8" s="14">
        <v>1</v>
      </c>
      <c r="J8" s="14">
        <f t="shared" si="1"/>
        <v>0.25</v>
      </c>
      <c r="K8" s="19"/>
      <c r="L8" s="2" t="str">
        <f>IF(AND(SIN($N$2*L$3)&lt;=$J8,SIN($N$2*L$3)&gt;=$J9),"*","")</f>
        <v>*</v>
      </c>
      <c r="M8" s="3" t="str">
        <f>IF(AND(SIN($N$2*M$3)&lt;=$J8,SIN($N$2*M$3)&gt;=$J9),"*","")</f>
        <v/>
      </c>
      <c r="N8" s="3" t="str">
        <f>IF(AND(SIN($N$2*N$3)&lt;=$J8,SIN($N$2*N$3)&gt;=$J9),"*","")</f>
        <v/>
      </c>
      <c r="O8" s="3" t="str">
        <f>IF(AND(SIN($N$2*O$3)&lt;=$J8,SIN($N$2*O$3)&gt;=$J9),"*","")</f>
        <v/>
      </c>
      <c r="P8" s="4" t="str">
        <f>IF(AND(SIN($N$2*P$3)&lt;=$J8,SIN($N$2*P$3)&gt;=$J9),"*","")</f>
        <v/>
      </c>
      <c r="Q8" t="str">
        <f>IF(AND(SIN($N$2*Q$3)&lt;=$J8,SIN($N$2*Q$3)&gt;=$J9),"*","")</f>
        <v/>
      </c>
      <c r="R8" s="2" t="str">
        <f>IF(AND(SIN($N$2*R$3)&lt;=$J8,SIN($N$2*R$3)&gt;=$J9),"*","")</f>
        <v/>
      </c>
      <c r="S8" s="3" t="str">
        <f>IF(AND(SIN($N$2*S$3)&lt;=$J8,SIN($N$2*S$3)&gt;=$J9),"*","")</f>
        <v/>
      </c>
      <c r="T8" s="3" t="str">
        <f>IF(AND(SIN($N$2*T$3)&lt;=$J8,SIN($N$2*T$3)&gt;=$J9),"*","")</f>
        <v/>
      </c>
      <c r="U8" s="3" t="str">
        <f>IF(AND(SIN($N$2*U$3)&lt;=$J8,SIN($N$2*U$3)&gt;=$J9),"*","")</f>
        <v>*</v>
      </c>
      <c r="V8" s="4" t="str">
        <f>IF(AND(SIN($N$2*V$3)&lt;=$J8,SIN($N$2*V$3)&gt;=$J9),"*","")</f>
        <v/>
      </c>
      <c r="W8" t="str">
        <f>IF(AND(SIN($N$2*W$3)&lt;=$J8,SIN($N$2*W$3)&gt;=$J9),"*","")</f>
        <v/>
      </c>
      <c r="X8" s="2" t="str">
        <f>IF(AND(SIN($N$2*X$3)&lt;=$J8,SIN($N$2*X$3)&gt;=$J9),"*","")</f>
        <v/>
      </c>
      <c r="Y8" s="3" t="str">
        <f>IF(AND(SIN($N$2*Y$3)&lt;=$J8,SIN($N$2*Y$3)&gt;=$J9),"*","")</f>
        <v/>
      </c>
      <c r="Z8" s="3" t="str">
        <f>IF(AND(SIN($N$2*Z$3)&lt;=$J8,SIN($N$2*Z$3)&gt;=$J9),"*","")</f>
        <v/>
      </c>
      <c r="AA8" s="3" t="str">
        <f>IF(AND(SIN($N$2*AA$3)&lt;=$J8,SIN($N$2*AA$3)&gt;=$J9),"*","")</f>
        <v/>
      </c>
      <c r="AB8" s="4" t="str">
        <f>IF(AND(SIN($N$2*AB$3)&lt;=$J8,SIN($N$2*AB$3)&gt;=$J9),"*","")</f>
        <v/>
      </c>
      <c r="AC8" t="str">
        <f>IF(AND(SIN($N$2*AC$3)&lt;=$J8,SIN($N$2*AC$3)&gt;=$J9),"*","")</f>
        <v/>
      </c>
      <c r="AD8" s="2" t="str">
        <f>IF(AND(SIN($N$2*AD$3)&lt;=$J8,SIN($N$2*AD$3)&gt;=$J9),"*","")</f>
        <v>*</v>
      </c>
      <c r="AE8" s="3" t="str">
        <f>IF(AND(SIN($N$2*AE$3)&lt;=$J8,SIN($N$2*AE$3)&gt;=$J9),"*","")</f>
        <v/>
      </c>
      <c r="AF8" s="3" t="str">
        <f>IF(AND(SIN($N$2*AF$3)&lt;=$J8,SIN($N$2*AF$3)&gt;=$J9),"*","")</f>
        <v/>
      </c>
      <c r="AG8" s="3" t="str">
        <f>IF(AND(SIN($N$2*AG$3)&lt;=$J8,SIN($N$2*AG$3)&gt;=$J9),"*","")</f>
        <v/>
      </c>
      <c r="AH8" s="4" t="str">
        <f>IF(AND(SIN($N$2*AH$3)&lt;=$J8,SIN($N$2*AH$3)&gt;=$J9),"*","")</f>
        <v/>
      </c>
      <c r="AI8" t="str">
        <f>IF(AND(SIN($N$2*AI$3)&lt;=$J8,SIN($N$2*AI$3)&gt;=$J9),"*","")</f>
        <v/>
      </c>
      <c r="AJ8" s="2" t="str">
        <f>IF(AND(SIN($N$2*AJ$3)&lt;=$J8,SIN($N$2*AJ$3)&gt;=$J9),"*","")</f>
        <v/>
      </c>
      <c r="AK8" s="3" t="str">
        <f>IF(AND(SIN($N$2*AK$3)&lt;=$J8,SIN($N$2*AK$3)&gt;=$J9),"*","")</f>
        <v/>
      </c>
      <c r="AL8" s="3" t="str">
        <f>IF(AND(SIN($N$2*AL$3)&lt;=$J8,SIN($N$2*AL$3)&gt;=$J9),"*","")</f>
        <v/>
      </c>
      <c r="AM8" s="3" t="str">
        <f>IF(AND(SIN($N$2*AM$3)&lt;=$J8,SIN($N$2*AM$3)&gt;=$J9),"*","")</f>
        <v>*</v>
      </c>
      <c r="AN8" s="4" t="str">
        <f>IF(AND(SIN($N$2*AN$3)&lt;=$J8,SIN($N$2*AN$3)&gt;=$J9),"*","")</f>
        <v/>
      </c>
      <c r="AO8" t="str">
        <f>IF(AND(SIN($N$2*AO$3)&lt;=$J8,SIN($N$2*AO$3)&gt;=$J9),"*","")</f>
        <v/>
      </c>
      <c r="AP8" s="2" t="str">
        <f>IF(AND(SIN($N$2*AP$3)&lt;=$J8,SIN($N$2*AP$3)&gt;=$J9),"*","")</f>
        <v/>
      </c>
      <c r="AQ8" s="3" t="str">
        <f>IF(AND(SIN($N$2*AQ$3)&lt;=$J8,SIN($N$2*AQ$3)&gt;=$J9),"*","")</f>
        <v/>
      </c>
      <c r="AR8" s="3" t="str">
        <f>IF(AND(SIN($N$2*AR$3)&lt;=$J8,SIN($N$2*AR$3)&gt;=$J9),"*","")</f>
        <v/>
      </c>
      <c r="AS8" s="3" t="str">
        <f>IF(AND(SIN($N$2*AS$3)&lt;=$J8,SIN($N$2*AS$3)&gt;=$J9),"*","")</f>
        <v/>
      </c>
      <c r="AT8" s="4" t="str">
        <f>IF(AND(SIN($N$2*AT$3)&lt;=$J8,SIN($N$2*AT$3)&gt;=$J9),"*","")</f>
        <v/>
      </c>
      <c r="AU8" t="str">
        <f>IF(AND(SIN($N$2*AU$3)&lt;=$J8,SIN($N$2*AU$3)&gt;=$J9),"*","")</f>
        <v/>
      </c>
    </row>
    <row r="9" spans="1:48" ht="16.5" x14ac:dyDescent="0.3">
      <c r="A9" s="1" t="str">
        <f>"0b"&amp;C9&amp;D9&amp;E9&amp;F9&amp;G9&amp;","</f>
        <v>0b10000,</v>
      </c>
      <c r="B9" t="s">
        <v>8</v>
      </c>
      <c r="C9" s="5">
        <f>IF(AND(SIN($N$2*($H9-1))&lt;=$J$8,SIN($N$2*($H9-1))&gt;=$J$9),1,0)</f>
        <v>1</v>
      </c>
      <c r="D9" s="6">
        <f>IF(AND(SIN($N$2*($H9))&lt;=$J$8,SIN($N$2*($H9))&gt;=$J$9),1,0)</f>
        <v>0</v>
      </c>
      <c r="E9" s="6">
        <f>IF(AND(SIN($N$2*($H9+1))&lt;=$J$8,SIN($N$2*($H9+1))&gt;=$J$9),1,0)</f>
        <v>0</v>
      </c>
      <c r="F9" s="6">
        <f>IF(AND(SIN($N$2*($H9+2))&lt;=$J$8,SIN($N$2*($H9+2))&gt;=$J$9),1,0)</f>
        <v>0</v>
      </c>
      <c r="G9" s="7">
        <f>IF(AND(SIN($N$2*($H9+3))&lt;=$J$8,SIN($N$2*($H9+3))&gt;=$J$9),1,0)</f>
        <v>0</v>
      </c>
      <c r="H9">
        <f t="shared" si="2"/>
        <v>1</v>
      </c>
      <c r="I9" s="14">
        <v>-1</v>
      </c>
      <c r="J9" s="14">
        <f t="shared" si="1"/>
        <v>-0.25</v>
      </c>
      <c r="K9" s="19"/>
      <c r="L9" s="5" t="str">
        <f>IF(AND(SIN($N$2*L$3)&lt;=$J8,SIN($N$2*L$3)&gt;=$J9),"*","")</f>
        <v>*</v>
      </c>
      <c r="M9" s="6" t="str">
        <f>IF(AND(SIN($N$2*M$3)&lt;=$J8,SIN($N$2*M$3)&gt;=$J9),"*","")</f>
        <v/>
      </c>
      <c r="N9" s="6" t="str">
        <f>IF(AND(SIN($N$2*N$3)&lt;=$J8,SIN($N$2*N$3)&gt;=$J9),"*","")</f>
        <v/>
      </c>
      <c r="O9" s="6" t="str">
        <f>IF(AND(SIN($N$2*O$3)&lt;=$J8,SIN($N$2*O$3)&gt;=$J9),"*","")</f>
        <v/>
      </c>
      <c r="P9" s="7" t="str">
        <f>IF(AND(SIN($N$2*P$3)&lt;=$J8,SIN($N$2*P$3)&gt;=$J9),"*","")</f>
        <v/>
      </c>
      <c r="Q9" t="str">
        <f>IF(AND(SIN($N$2*Q$3)&lt;=$J8,SIN($N$2*Q$3)&gt;=$J9),"*","")</f>
        <v/>
      </c>
      <c r="R9" s="5" t="str">
        <f>IF(AND(SIN($N$2*R$3)&lt;=$J8,SIN($N$2*R$3)&gt;=$J9),"*","")</f>
        <v/>
      </c>
      <c r="S9" s="6" t="str">
        <f>IF(AND(SIN($N$2*S$3)&lt;=$J8,SIN($N$2*S$3)&gt;=$J9),"*","")</f>
        <v/>
      </c>
      <c r="T9" s="6" t="str">
        <f>IF(AND(SIN($N$2*T$3)&lt;=$J8,SIN($N$2*T$3)&gt;=$J9),"*","")</f>
        <v/>
      </c>
      <c r="U9" s="6" t="str">
        <f>IF(AND(SIN($N$2*U$3)&lt;=$J8,SIN($N$2*U$3)&gt;=$J9),"*","")</f>
        <v>*</v>
      </c>
      <c r="V9" s="7" t="str">
        <f>IF(AND(SIN($N$2*V$3)&lt;=$J8,SIN($N$2*V$3)&gt;=$J9),"*","")</f>
        <v/>
      </c>
      <c r="W9" t="str">
        <f>IF(AND(SIN($N$2*W$3)&lt;=$J8,SIN($N$2*W$3)&gt;=$J9),"*","")</f>
        <v/>
      </c>
      <c r="X9" s="5" t="str">
        <f>IF(AND(SIN($N$2*X$3)&lt;=$J8,SIN($N$2*X$3)&gt;=$J9),"*","")</f>
        <v/>
      </c>
      <c r="Y9" s="6" t="str">
        <f>IF(AND(SIN($N$2*Y$3)&lt;=$J8,SIN($N$2*Y$3)&gt;=$J9),"*","")</f>
        <v/>
      </c>
      <c r="Z9" s="6" t="str">
        <f>IF(AND(SIN($N$2*Z$3)&lt;=$J8,SIN($N$2*Z$3)&gt;=$J9),"*","")</f>
        <v/>
      </c>
      <c r="AA9" s="6" t="str">
        <f>IF(AND(SIN($N$2*AA$3)&lt;=$J8,SIN($N$2*AA$3)&gt;=$J9),"*","")</f>
        <v/>
      </c>
      <c r="AB9" s="7" t="str">
        <f>IF(AND(SIN($N$2*AB$3)&lt;=$J8,SIN($N$2*AB$3)&gt;=$J9),"*","")</f>
        <v/>
      </c>
      <c r="AC9" t="str">
        <f>IF(AND(SIN($N$2*AC$3)&lt;=$J8,SIN($N$2*AC$3)&gt;=$J9),"*","")</f>
        <v/>
      </c>
      <c r="AD9" s="5" t="str">
        <f>IF(AND(SIN($N$2*AD$3)&lt;=$J8,SIN($N$2*AD$3)&gt;=$J9),"*","")</f>
        <v>*</v>
      </c>
      <c r="AE9" s="6" t="str">
        <f>IF(AND(SIN($N$2*AE$3)&lt;=$J8,SIN($N$2*AE$3)&gt;=$J9),"*","")</f>
        <v/>
      </c>
      <c r="AF9" s="6" t="str">
        <f>IF(AND(SIN($N$2*AF$3)&lt;=$J8,SIN($N$2*AF$3)&gt;=$J9),"*","")</f>
        <v/>
      </c>
      <c r="AG9" s="6" t="str">
        <f>IF(AND(SIN($N$2*AG$3)&lt;=$J8,SIN($N$2*AG$3)&gt;=$J9),"*","")</f>
        <v/>
      </c>
      <c r="AH9" s="7" t="str">
        <f>IF(AND(SIN($N$2*AH$3)&lt;=$J8,SIN($N$2*AH$3)&gt;=$J9),"*","")</f>
        <v/>
      </c>
      <c r="AI9" t="str">
        <f>IF(AND(SIN($N$2*AI$3)&lt;=$J8,SIN($N$2*AI$3)&gt;=$J9),"*","")</f>
        <v/>
      </c>
      <c r="AJ9" s="5" t="str">
        <f>IF(AND(SIN($N$2*AJ$3)&lt;=$J8,SIN($N$2*AJ$3)&gt;=$J9),"*","")</f>
        <v/>
      </c>
      <c r="AK9" s="6" t="str">
        <f>IF(AND(SIN($N$2*AK$3)&lt;=$J8,SIN($N$2*AK$3)&gt;=$J9),"*","")</f>
        <v/>
      </c>
      <c r="AL9" s="6" t="str">
        <f>IF(AND(SIN($N$2*AL$3)&lt;=$J8,SIN($N$2*AL$3)&gt;=$J9),"*","")</f>
        <v/>
      </c>
      <c r="AM9" s="6" t="str">
        <f>IF(AND(SIN($N$2*AM$3)&lt;=$J8,SIN($N$2*AM$3)&gt;=$J9),"*","")</f>
        <v>*</v>
      </c>
      <c r="AN9" s="7" t="str">
        <f>IF(AND(SIN($N$2*AN$3)&lt;=$J8,SIN($N$2*AN$3)&gt;=$J9),"*","")</f>
        <v/>
      </c>
      <c r="AO9" t="str">
        <f>IF(AND(SIN($N$2*AO$3)&lt;=$J8,SIN($N$2*AO$3)&gt;=$J9),"*","")</f>
        <v/>
      </c>
      <c r="AP9" s="5" t="str">
        <f>IF(AND(SIN($N$2*AP$3)&lt;=$J8,SIN($N$2*AP$3)&gt;=$J9),"*","")</f>
        <v/>
      </c>
      <c r="AQ9" s="6" t="str">
        <f>IF(AND(SIN($N$2*AQ$3)&lt;=$J8,SIN($N$2*AQ$3)&gt;=$J9),"*","")</f>
        <v/>
      </c>
      <c r="AR9" s="6" t="str">
        <f>IF(AND(SIN($N$2*AR$3)&lt;=$J8,SIN($N$2*AR$3)&gt;=$J9),"*","")</f>
        <v/>
      </c>
      <c r="AS9" s="6" t="str">
        <f>IF(AND(SIN($N$2*AS$3)&lt;=$J8,SIN($N$2*AS$3)&gt;=$J9),"*","")</f>
        <v/>
      </c>
      <c r="AT9" s="7" t="str">
        <f>IF(AND(SIN($N$2*AT$3)&lt;=$J8,SIN($N$2*AT$3)&gt;=$J9),"*","")</f>
        <v/>
      </c>
      <c r="AU9" t="str">
        <f>IF(AND(SIN($N$2*AU$3)&lt;=$J8,SIN($N$2*AU$3)&gt;=$J9),"*","")</f>
        <v/>
      </c>
    </row>
    <row r="10" spans="1:48" ht="16.5" x14ac:dyDescent="0.3">
      <c r="A10" s="1" t="str">
        <f>"0b"&amp;C10&amp;D10&amp;E10&amp;F10&amp;G10&amp;","</f>
        <v>0b00000,</v>
      </c>
      <c r="B10" t="s">
        <v>8</v>
      </c>
      <c r="C10" s="5">
        <f>IF(AND(SIN($N$2*($H10-1))&lt;=$J$9,SIN($N$2*($H10-1))&gt;=$J$10),1,0)</f>
        <v>0</v>
      </c>
      <c r="D10" s="6">
        <f>IF(AND(SIN($N$2*($H10))&lt;=$J$9,SIN($N$2*($H10))&gt;=$J$10),1,0)</f>
        <v>0</v>
      </c>
      <c r="E10" s="6">
        <f>IF(AND(SIN($N$2*($H10+1))&lt;=$J$9,SIN($N$2*($H10+1))&gt;=$J$10),1,0)</f>
        <v>0</v>
      </c>
      <c r="F10" s="6">
        <f>IF(AND(SIN($N$2*($H10+2))&lt;=$J$9,SIN($N$2*($H10+2))&gt;=$J$10),1,0)</f>
        <v>0</v>
      </c>
      <c r="G10" s="7">
        <f>IF(AND(SIN($N$2*($H10+3))&lt;=$J$9,SIN($N$2*($H10+3))&gt;=$J$10),1,0)</f>
        <v>0</v>
      </c>
      <c r="H10">
        <f t="shared" si="2"/>
        <v>1</v>
      </c>
      <c r="I10" s="14">
        <v>-2</v>
      </c>
      <c r="J10" s="14">
        <f t="shared" si="1"/>
        <v>-0.5</v>
      </c>
      <c r="K10" s="19"/>
      <c r="L10" s="5" t="str">
        <f>IF(AND(SIN($N$2*L$3)&lt;=$J9,SIN($N$2*L$3)&gt;=$J10),"*","")</f>
        <v/>
      </c>
      <c r="M10" s="6" t="str">
        <f>IF(AND(SIN($N$2*M$3)&lt;=$J9,SIN($N$2*M$3)&gt;=$J10),"*","")</f>
        <v/>
      </c>
      <c r="N10" s="6" t="str">
        <f>IF(AND(SIN($N$2*N$3)&lt;=$J9,SIN($N$2*N$3)&gt;=$J10),"*","")</f>
        <v/>
      </c>
      <c r="O10" s="6" t="str">
        <f>IF(AND(SIN($N$2*O$3)&lt;=$J9,SIN($N$2*O$3)&gt;=$J10),"*","")</f>
        <v/>
      </c>
      <c r="P10" s="7" t="str">
        <f>IF(AND(SIN($N$2*P$3)&lt;=$J9,SIN($N$2*P$3)&gt;=$J10),"*","")</f>
        <v/>
      </c>
      <c r="Q10" t="str">
        <f>IF(AND(SIN($N$2*Q$3)&lt;=$J9,SIN($N$2*Q$3)&gt;=$J10),"*","")</f>
        <v>*</v>
      </c>
      <c r="R10" s="5" t="str">
        <f>IF(AND(SIN($N$2*R$3)&lt;=$J9,SIN($N$2*R$3)&gt;=$J10),"*","")</f>
        <v/>
      </c>
      <c r="S10" s="6" t="str">
        <f>IF(AND(SIN($N$2*S$3)&lt;=$J9,SIN($N$2*S$3)&gt;=$J10),"*","")</f>
        <v/>
      </c>
      <c r="T10" s="6" t="str">
        <f>IF(AND(SIN($N$2*T$3)&lt;=$J9,SIN($N$2*T$3)&gt;=$J10),"*","")</f>
        <v/>
      </c>
      <c r="U10" s="6" t="str">
        <f>IF(AND(SIN($N$2*U$3)&lt;=$J9,SIN($N$2*U$3)&gt;=$J10),"*","")</f>
        <v/>
      </c>
      <c r="V10" s="7" t="str">
        <f>IF(AND(SIN($N$2*V$3)&lt;=$J9,SIN($N$2*V$3)&gt;=$J10),"*","")</f>
        <v/>
      </c>
      <c r="W10" t="str">
        <f>IF(AND(SIN($N$2*W$3)&lt;=$J9,SIN($N$2*W$3)&gt;=$J10),"*","")</f>
        <v/>
      </c>
      <c r="X10" s="5" t="str">
        <f>IF(AND(SIN($N$2*X$3)&lt;=$J9,SIN($N$2*X$3)&gt;=$J10),"*","")</f>
        <v/>
      </c>
      <c r="Y10" s="6" t="str">
        <f>IF(AND(SIN($N$2*Y$3)&lt;=$J9,SIN($N$2*Y$3)&gt;=$J10),"*","")</f>
        <v/>
      </c>
      <c r="Z10" s="6" t="str">
        <f>IF(AND(SIN($N$2*Z$3)&lt;=$J9,SIN($N$2*Z$3)&gt;=$J10),"*","")</f>
        <v>*</v>
      </c>
      <c r="AA10" s="6" t="str">
        <f>IF(AND(SIN($N$2*AA$3)&lt;=$J9,SIN($N$2*AA$3)&gt;=$J10),"*","")</f>
        <v/>
      </c>
      <c r="AB10" s="7" t="str">
        <f>IF(AND(SIN($N$2*AB$3)&lt;=$J9,SIN($N$2*AB$3)&gt;=$J10),"*","")</f>
        <v/>
      </c>
      <c r="AC10" t="str">
        <f>IF(AND(SIN($N$2*AC$3)&lt;=$J9,SIN($N$2*AC$3)&gt;=$J10),"*","")</f>
        <v/>
      </c>
      <c r="AD10" s="5" t="str">
        <f>IF(AND(SIN($N$2*AD$3)&lt;=$J9,SIN($N$2*AD$3)&gt;=$J10),"*","")</f>
        <v/>
      </c>
      <c r="AE10" s="6" t="str">
        <f>IF(AND(SIN($N$2*AE$3)&lt;=$J9,SIN($N$2*AE$3)&gt;=$J10),"*","")</f>
        <v/>
      </c>
      <c r="AF10" s="6" t="str">
        <f>IF(AND(SIN($N$2*AF$3)&lt;=$J9,SIN($N$2*AF$3)&gt;=$J10),"*","")</f>
        <v/>
      </c>
      <c r="AG10" s="6" t="str">
        <f>IF(AND(SIN($N$2*AG$3)&lt;=$J9,SIN($N$2*AG$3)&gt;=$J10),"*","")</f>
        <v/>
      </c>
      <c r="AH10" s="7" t="str">
        <f>IF(AND(SIN($N$2*AH$3)&lt;=$J9,SIN($N$2*AH$3)&gt;=$J10),"*","")</f>
        <v/>
      </c>
      <c r="AI10" t="str">
        <f>IF(AND(SIN($N$2*AI$3)&lt;=$J9,SIN($N$2*AI$3)&gt;=$J10),"*","")</f>
        <v>*</v>
      </c>
      <c r="AJ10" s="5" t="str">
        <f>IF(AND(SIN($N$2*AJ$3)&lt;=$J9,SIN($N$2*AJ$3)&gt;=$J10),"*","")</f>
        <v/>
      </c>
      <c r="AK10" s="6" t="str">
        <f>IF(AND(SIN($N$2*AK$3)&lt;=$J9,SIN($N$2*AK$3)&gt;=$J10),"*","")</f>
        <v/>
      </c>
      <c r="AL10" s="6" t="str">
        <f>IF(AND(SIN($N$2*AL$3)&lt;=$J9,SIN($N$2*AL$3)&gt;=$J10),"*","")</f>
        <v/>
      </c>
      <c r="AM10" s="6" t="str">
        <f>IF(AND(SIN($N$2*AM$3)&lt;=$J9,SIN($N$2*AM$3)&gt;=$J10),"*","")</f>
        <v/>
      </c>
      <c r="AN10" s="7" t="str">
        <f>IF(AND(SIN($N$2*AN$3)&lt;=$J9,SIN($N$2*AN$3)&gt;=$J10),"*","")</f>
        <v/>
      </c>
      <c r="AO10" t="str">
        <f>IF(AND(SIN($N$2*AO$3)&lt;=$J9,SIN($N$2*AO$3)&gt;=$J10),"*","")</f>
        <v/>
      </c>
      <c r="AP10" s="5" t="str">
        <f>IF(AND(SIN($N$2*AP$3)&lt;=$J9,SIN($N$2*AP$3)&gt;=$J10),"*","")</f>
        <v/>
      </c>
      <c r="AQ10" s="6" t="str">
        <f>IF(AND(SIN($N$2*AQ$3)&lt;=$J9,SIN($N$2*AQ$3)&gt;=$J10),"*","")</f>
        <v/>
      </c>
      <c r="AR10" s="6" t="str">
        <f>IF(AND(SIN($N$2*AR$3)&lt;=$J9,SIN($N$2*AR$3)&gt;=$J10),"*","")</f>
        <v>*</v>
      </c>
      <c r="AS10" s="6" t="str">
        <f>IF(AND(SIN($N$2*AS$3)&lt;=$J9,SIN($N$2*AS$3)&gt;=$J10),"*","")</f>
        <v/>
      </c>
      <c r="AT10" s="7" t="str">
        <f>IF(AND(SIN($N$2*AT$3)&lt;=$J9,SIN($N$2*AT$3)&gt;=$J10),"*","")</f>
        <v/>
      </c>
      <c r="AU10" t="str">
        <f>IF(AND(SIN($N$2*AU$3)&lt;=$J9,SIN($N$2*AU$3)&gt;=$J10),"*","")</f>
        <v/>
      </c>
    </row>
    <row r="11" spans="1:48" ht="16.5" x14ac:dyDescent="0.3">
      <c r="A11" s="1" t="str">
        <f>"0b"&amp;C11&amp;D11&amp;E11&amp;F11&amp;G11&amp;","</f>
        <v>0b00000,</v>
      </c>
      <c r="B11" t="s">
        <v>8</v>
      </c>
      <c r="C11" s="5">
        <f>IF(AND(SIN($N$2*($H11-1))&lt;=$J$10,SIN($N$2*($H11-1))&gt;=$J$11),1,0)</f>
        <v>0</v>
      </c>
      <c r="D11" s="6">
        <f>IF(AND(SIN($N$2*($H11))&lt;=$J$10,SIN($N$2*($H11))&gt;=$J$11),1,0)</f>
        <v>0</v>
      </c>
      <c r="E11" s="6">
        <f>IF(AND(SIN($N$2*($H11+1))&lt;=$J$10,SIN($N$2*($H11+1))&gt;=$J$11),1,0)</f>
        <v>0</v>
      </c>
      <c r="F11" s="6">
        <f>IF(AND(SIN($N$2*($H11+2))&lt;=$J$10,SIN($N$2*($H11+2))&gt;=$J$11),1,0)</f>
        <v>0</v>
      </c>
      <c r="G11" s="7">
        <f>IF(AND(SIN($N$2*($H11+3))&lt;=$J$10,SIN($N$2*($H11+3))&gt;=$J$11),1,0)</f>
        <v>0</v>
      </c>
      <c r="H11">
        <f t="shared" si="2"/>
        <v>1</v>
      </c>
      <c r="I11" s="14">
        <v>-3</v>
      </c>
      <c r="J11" s="14">
        <f t="shared" si="1"/>
        <v>-0.75</v>
      </c>
      <c r="K11" s="19"/>
      <c r="L11" s="5" t="str">
        <f>IF(AND(SIN($N$2*L$3)&lt;=$J10,SIN($N$2*L$3)&gt;=$J11),"*","")</f>
        <v/>
      </c>
      <c r="M11" s="6" t="str">
        <f>IF(AND(SIN($N$2*M$3)&lt;=$J10,SIN($N$2*M$3)&gt;=$J11),"*","")</f>
        <v/>
      </c>
      <c r="N11" s="6" t="str">
        <f>IF(AND(SIN($N$2*N$3)&lt;=$J10,SIN($N$2*N$3)&gt;=$J11),"*","")</f>
        <v/>
      </c>
      <c r="O11" s="6" t="str">
        <f>IF(AND(SIN($N$2*O$3)&lt;=$J10,SIN($N$2*O$3)&gt;=$J11),"*","")</f>
        <v/>
      </c>
      <c r="P11" s="7" t="str">
        <f>IF(AND(SIN($N$2*P$3)&lt;=$J10,SIN($N$2*P$3)&gt;=$J11),"*","")</f>
        <v/>
      </c>
      <c r="Q11" t="str">
        <f>IF(AND(SIN($N$2*Q$3)&lt;=$J10,SIN($N$2*Q$3)&gt;=$J11),"*","")</f>
        <v/>
      </c>
      <c r="R11" s="5" t="str">
        <f>IF(AND(SIN($N$2*R$3)&lt;=$J10,SIN($N$2*R$3)&gt;=$J11),"*","")</f>
        <v/>
      </c>
      <c r="S11" s="6" t="str">
        <f>IF(AND(SIN($N$2*S$3)&lt;=$J10,SIN($N$2*S$3)&gt;=$J11),"*","")</f>
        <v/>
      </c>
      <c r="T11" s="6" t="str">
        <f>IF(AND(SIN($N$2*T$3)&lt;=$J10,SIN($N$2*T$3)&gt;=$J11),"*","")</f>
        <v>*</v>
      </c>
      <c r="U11" s="6" t="str">
        <f>IF(AND(SIN($N$2*U$3)&lt;=$J10,SIN($N$2*U$3)&gt;=$J11),"*","")</f>
        <v/>
      </c>
      <c r="V11" s="7" t="str">
        <f>IF(AND(SIN($N$2*V$3)&lt;=$J10,SIN($N$2*V$3)&gt;=$J11),"*","")</f>
        <v/>
      </c>
      <c r="W11" t="str">
        <f>IF(AND(SIN($N$2*W$3)&lt;=$J10,SIN($N$2*W$3)&gt;=$J11),"*","")</f>
        <v/>
      </c>
      <c r="X11" s="5" t="str">
        <f>IF(AND(SIN($N$2*X$3)&lt;=$J10,SIN($N$2*X$3)&gt;=$J11),"*","")</f>
        <v/>
      </c>
      <c r="Y11" s="6" t="str">
        <f>IF(AND(SIN($N$2*Y$3)&lt;=$J10,SIN($N$2*Y$3)&gt;=$J11),"*","")</f>
        <v/>
      </c>
      <c r="Z11" s="6" t="str">
        <f>IF(AND(SIN($N$2*Z$3)&lt;=$J10,SIN($N$2*Z$3)&gt;=$J11),"*","")</f>
        <v/>
      </c>
      <c r="AA11" s="6" t="str">
        <f>IF(AND(SIN($N$2*AA$3)&lt;=$J10,SIN($N$2*AA$3)&gt;=$J11),"*","")</f>
        <v/>
      </c>
      <c r="AB11" s="7" t="str">
        <f>IF(AND(SIN($N$2*AB$3)&lt;=$J10,SIN($N$2*AB$3)&gt;=$J11),"*","")</f>
        <v/>
      </c>
      <c r="AC11" t="str">
        <f>IF(AND(SIN($N$2*AC$3)&lt;=$J10,SIN($N$2*AC$3)&gt;=$J11),"*","")</f>
        <v>*</v>
      </c>
      <c r="AD11" s="5" t="str">
        <f>IF(AND(SIN($N$2*AD$3)&lt;=$J10,SIN($N$2*AD$3)&gt;=$J11),"*","")</f>
        <v/>
      </c>
      <c r="AE11" s="6" t="str">
        <f>IF(AND(SIN($N$2*AE$3)&lt;=$J10,SIN($N$2*AE$3)&gt;=$J11),"*","")</f>
        <v/>
      </c>
      <c r="AF11" s="6" t="str">
        <f>IF(AND(SIN($N$2*AF$3)&lt;=$J10,SIN($N$2*AF$3)&gt;=$J11),"*","")</f>
        <v/>
      </c>
      <c r="AG11" s="6" t="str">
        <f>IF(AND(SIN($N$2*AG$3)&lt;=$J10,SIN($N$2*AG$3)&gt;=$J11),"*","")</f>
        <v/>
      </c>
      <c r="AH11" s="7" t="str">
        <f>IF(AND(SIN($N$2*AH$3)&lt;=$J10,SIN($N$2*AH$3)&gt;=$J11),"*","")</f>
        <v/>
      </c>
      <c r="AI11" t="str">
        <f>IF(AND(SIN($N$2*AI$3)&lt;=$J10,SIN($N$2*AI$3)&gt;=$J11),"*","")</f>
        <v/>
      </c>
      <c r="AJ11" s="5" t="str">
        <f>IF(AND(SIN($N$2*AJ$3)&lt;=$J10,SIN($N$2*AJ$3)&gt;=$J11),"*","")</f>
        <v/>
      </c>
      <c r="AK11" s="6" t="str">
        <f>IF(AND(SIN($N$2*AK$3)&lt;=$J10,SIN($N$2*AK$3)&gt;=$J11),"*","")</f>
        <v/>
      </c>
      <c r="AL11" s="6" t="str">
        <f>IF(AND(SIN($N$2*AL$3)&lt;=$J10,SIN($N$2*AL$3)&gt;=$J11),"*","")</f>
        <v>*</v>
      </c>
      <c r="AM11" s="6" t="str">
        <f>IF(AND(SIN($N$2*AM$3)&lt;=$J10,SIN($N$2*AM$3)&gt;=$J11),"*","")</f>
        <v/>
      </c>
      <c r="AN11" s="7" t="str">
        <f>IF(AND(SIN($N$2*AN$3)&lt;=$J10,SIN($N$2*AN$3)&gt;=$J11),"*","")</f>
        <v/>
      </c>
      <c r="AO11" t="str">
        <f>IF(AND(SIN($N$2*AO$3)&lt;=$J10,SIN($N$2*AO$3)&gt;=$J11),"*","")</f>
        <v/>
      </c>
      <c r="AP11" s="5" t="str">
        <f>IF(AND(SIN($N$2*AP$3)&lt;=$J10,SIN($N$2*AP$3)&gt;=$J11),"*","")</f>
        <v/>
      </c>
      <c r="AQ11" s="6" t="str">
        <f>IF(AND(SIN($N$2*AQ$3)&lt;=$J10,SIN($N$2*AQ$3)&gt;=$J11),"*","")</f>
        <v/>
      </c>
      <c r="AR11" s="6" t="str">
        <f>IF(AND(SIN($N$2*AR$3)&lt;=$J10,SIN($N$2*AR$3)&gt;=$J11),"*","")</f>
        <v/>
      </c>
      <c r="AS11" s="6" t="str">
        <f>IF(AND(SIN($N$2*AS$3)&lt;=$J10,SIN($N$2*AS$3)&gt;=$J11),"*","")</f>
        <v/>
      </c>
      <c r="AT11" s="7" t="str">
        <f>IF(AND(SIN($N$2*AT$3)&lt;=$J10,SIN($N$2*AT$3)&gt;=$J11),"*","")</f>
        <v/>
      </c>
      <c r="AU11" t="str">
        <f>IF(AND(SIN($N$2*AU$3)&lt;=$J10,SIN($N$2*AU$3)&gt;=$J11),"*","")</f>
        <v>*</v>
      </c>
    </row>
    <row r="12" spans="1:48" ht="16.5" x14ac:dyDescent="0.3">
      <c r="A12" s="1" t="str">
        <f>"0b"&amp;C12&amp;D12&amp;E12&amp;F12&amp;G12&amp;","</f>
        <v>0b00000,</v>
      </c>
      <c r="B12" t="s">
        <v>8</v>
      </c>
      <c r="C12" s="8">
        <f>IF(AND(SIN($N$2*($H12-1))&lt;=$J$11,SIN($N$2*($H12-1))&gt;=$J$12),1,0)</f>
        <v>0</v>
      </c>
      <c r="D12" s="9">
        <f>IF(AND(SIN($N$2*($H12))&lt;=$J$11,SIN($N$2*($H12))&gt;=$J$12),1,0)</f>
        <v>0</v>
      </c>
      <c r="E12" s="9">
        <f>IF(AND(SIN($N$2*($H12+1))&lt;=$J$11,SIN($N$2*($H12+1))&gt;=$J$12),1,0)</f>
        <v>0</v>
      </c>
      <c r="F12" s="9">
        <f>IF(AND(SIN($N$2*($H12+2))&lt;=$J$11,SIN($N$2*($H12+2))&gt;=$J$12),1,0)</f>
        <v>0</v>
      </c>
      <c r="G12" s="10">
        <f>IF(AND(SIN($N$2*($H12+3))&lt;=$J$11,SIN($N$2*($H12+3))&gt;=$J$12),1,0)</f>
        <v>0</v>
      </c>
      <c r="H12">
        <f t="shared" si="2"/>
        <v>1</v>
      </c>
      <c r="I12" s="14"/>
      <c r="J12" s="14">
        <f>-J5</f>
        <v>-1</v>
      </c>
      <c r="K12" s="19"/>
      <c r="L12" s="8" t="str">
        <f>IF(AND(SIN($N$2*L$3)&lt;=$J11,SIN($N$2*L$3)&gt;=$J12),"*","")</f>
        <v/>
      </c>
      <c r="M12" s="9" t="str">
        <f>IF(AND(SIN($N$2*M$3)&lt;=$J11,SIN($N$2*M$3)&gt;=$J12),"*","")</f>
        <v/>
      </c>
      <c r="N12" s="9" t="str">
        <f>IF(AND(SIN($N$2*N$3)&lt;=$J11,SIN($N$2*N$3)&gt;=$J12),"*","")</f>
        <v/>
      </c>
      <c r="O12" s="9" t="str">
        <f>IF(AND(SIN($N$2*O$3)&lt;=$J11,SIN($N$2*O$3)&gt;=$J12),"*","")</f>
        <v/>
      </c>
      <c r="P12" s="10" t="str">
        <f>IF(AND(SIN($N$2*P$3)&lt;=$J11,SIN($N$2*P$3)&gt;=$J12),"*","")</f>
        <v/>
      </c>
      <c r="Q12" t="str">
        <f>IF(AND(SIN($N$2*Q$3)&lt;=$J11,SIN($N$2*Q$3)&gt;=$J12),"*","")</f>
        <v/>
      </c>
      <c r="R12" s="8" t="str">
        <f>IF(AND(SIN($N$2*R$3)&lt;=$J11,SIN($N$2*R$3)&gt;=$J12),"*","")</f>
        <v>*</v>
      </c>
      <c r="S12" s="9" t="str">
        <f>IF(AND(SIN($N$2*S$3)&lt;=$J11,SIN($N$2*S$3)&gt;=$J12),"*","")</f>
        <v>*</v>
      </c>
      <c r="T12" s="9" t="str">
        <f>IF(AND(SIN($N$2*T$3)&lt;=$J11,SIN($N$2*T$3)&gt;=$J12),"*","")</f>
        <v/>
      </c>
      <c r="U12" s="9" t="str">
        <f>IF(AND(SIN($N$2*U$3)&lt;=$J11,SIN($N$2*U$3)&gt;=$J12),"*","")</f>
        <v/>
      </c>
      <c r="V12" s="10" t="str">
        <f>IF(AND(SIN($N$2*V$3)&lt;=$J11,SIN($N$2*V$3)&gt;=$J12),"*","")</f>
        <v/>
      </c>
      <c r="W12" t="str">
        <f>IF(AND(SIN($N$2*W$3)&lt;=$J11,SIN($N$2*W$3)&gt;=$J12),"*","")</f>
        <v/>
      </c>
      <c r="X12" s="8" t="str">
        <f>IF(AND(SIN($N$2*X$3)&lt;=$J11,SIN($N$2*X$3)&gt;=$J12),"*","")</f>
        <v/>
      </c>
      <c r="Y12" s="9" t="str">
        <f>IF(AND(SIN($N$2*Y$3)&lt;=$J11,SIN($N$2*Y$3)&gt;=$J12),"*","")</f>
        <v/>
      </c>
      <c r="Z12" s="9" t="str">
        <f>IF(AND(SIN($N$2*Z$3)&lt;=$J11,SIN($N$2*Z$3)&gt;=$J12),"*","")</f>
        <v/>
      </c>
      <c r="AA12" s="9" t="str">
        <f>IF(AND(SIN($N$2*AA$3)&lt;=$J11,SIN($N$2*AA$3)&gt;=$J12),"*","")</f>
        <v>*</v>
      </c>
      <c r="AB12" s="10" t="str">
        <f>IF(AND(SIN($N$2*AB$3)&lt;=$J11,SIN($N$2*AB$3)&gt;=$J12),"*","")</f>
        <v>*</v>
      </c>
      <c r="AC12" t="str">
        <f>IF(AND(SIN($N$2*AC$3)&lt;=$J11,SIN($N$2*AC$3)&gt;=$J12),"*","")</f>
        <v/>
      </c>
      <c r="AD12" s="8" t="str">
        <f>IF(AND(SIN($N$2*AD$3)&lt;=$J11,SIN($N$2*AD$3)&gt;=$J12),"*","")</f>
        <v/>
      </c>
      <c r="AE12" s="9" t="str">
        <f>IF(AND(SIN($N$2*AE$3)&lt;=$J11,SIN($N$2*AE$3)&gt;=$J12),"*","")</f>
        <v/>
      </c>
      <c r="AF12" s="9" t="str">
        <f>IF(AND(SIN($N$2*AF$3)&lt;=$J11,SIN($N$2*AF$3)&gt;=$J12),"*","")</f>
        <v/>
      </c>
      <c r="AG12" s="9" t="str">
        <f>IF(AND(SIN($N$2*AG$3)&lt;=$J11,SIN($N$2*AG$3)&gt;=$J12),"*","")</f>
        <v/>
      </c>
      <c r="AH12" s="10" t="str">
        <f>IF(AND(SIN($N$2*AH$3)&lt;=$J11,SIN($N$2*AH$3)&gt;=$J12),"*","")</f>
        <v/>
      </c>
      <c r="AI12" t="str">
        <f>IF(AND(SIN($N$2*AI$3)&lt;=$J11,SIN($N$2*AI$3)&gt;=$J12),"*","")</f>
        <v/>
      </c>
      <c r="AJ12" s="8" t="str">
        <f>IF(AND(SIN($N$2*AJ$3)&lt;=$J11,SIN($N$2*AJ$3)&gt;=$J12),"*","")</f>
        <v>*</v>
      </c>
      <c r="AK12" s="9" t="str">
        <f>IF(AND(SIN($N$2*AK$3)&lt;=$J11,SIN($N$2*AK$3)&gt;=$J12),"*","")</f>
        <v>*</v>
      </c>
      <c r="AL12" s="9" t="str">
        <f>IF(AND(SIN($N$2*AL$3)&lt;=$J11,SIN($N$2*AL$3)&gt;=$J12),"*","")</f>
        <v/>
      </c>
      <c r="AM12" s="9" t="str">
        <f>IF(AND(SIN($N$2*AM$3)&lt;=$J11,SIN($N$2*AM$3)&gt;=$J12),"*","")</f>
        <v/>
      </c>
      <c r="AN12" s="10" t="str">
        <f>IF(AND(SIN($N$2*AN$3)&lt;=$J11,SIN($N$2*AN$3)&gt;=$J12),"*","")</f>
        <v/>
      </c>
      <c r="AO12" t="str">
        <f>IF(AND(SIN($N$2*AO$3)&lt;=$J11,SIN($N$2*AO$3)&gt;=$J12),"*","")</f>
        <v/>
      </c>
      <c r="AP12" s="8" t="str">
        <f>IF(AND(SIN($N$2*AP$3)&lt;=$J11,SIN($N$2*AP$3)&gt;=$J12),"*","")</f>
        <v/>
      </c>
      <c r="AQ12" s="9" t="str">
        <f>IF(AND(SIN($N$2*AQ$3)&lt;=$J11,SIN($N$2*AQ$3)&gt;=$J12),"*","")</f>
        <v/>
      </c>
      <c r="AR12" s="9" t="str">
        <f>IF(AND(SIN($N$2*AR$3)&lt;=$J11,SIN($N$2*AR$3)&gt;=$J12),"*","")</f>
        <v/>
      </c>
      <c r="AS12" s="9" t="str">
        <f>IF(AND(SIN($N$2*AS$3)&lt;=$J11,SIN($N$2*AS$3)&gt;=$J12),"*","")</f>
        <v>*</v>
      </c>
      <c r="AT12" s="10" t="str">
        <f>IF(AND(SIN($N$2*AT$3)&lt;=$J11,SIN($N$2*AT$3)&gt;=$J12),"*","")</f>
        <v>*</v>
      </c>
      <c r="AU12" t="str">
        <f>IF(AND(SIN($N$2*AU$3)&lt;=$J11,SIN($N$2*AU$3)&gt;=$J12),"*","")</f>
        <v/>
      </c>
    </row>
    <row r="13" spans="1:48" ht="16.5" x14ac:dyDescent="0.3">
      <c r="A13" s="1" t="s">
        <v>0</v>
      </c>
      <c r="B13" t="s">
        <v>8</v>
      </c>
    </row>
    <row r="14" spans="1:48" x14ac:dyDescent="0.25">
      <c r="B14" t="s">
        <v>8</v>
      </c>
      <c r="K14" s="15" t="s">
        <v>5</v>
      </c>
      <c r="L14" s="16">
        <v>1</v>
      </c>
      <c r="M14" s="16"/>
    </row>
    <row r="15" spans="1:48" ht="16.5" x14ac:dyDescent="0.3">
      <c r="A15" s="1" t="str">
        <f>"byte p"&amp;H16&amp;"[8] = {"</f>
        <v>byte p2[8] = {</v>
      </c>
      <c r="B15" t="s">
        <v>8</v>
      </c>
      <c r="AC15">
        <v>17</v>
      </c>
      <c r="AD15">
        <f>AC15+$L$14</f>
        <v>18</v>
      </c>
      <c r="AE15">
        <f t="shared" ref="AE15:AH15" si="3">AD15+1</f>
        <v>19</v>
      </c>
      <c r="AF15">
        <f t="shared" si="3"/>
        <v>20</v>
      </c>
      <c r="AG15">
        <f t="shared" si="3"/>
        <v>21</v>
      </c>
      <c r="AH15">
        <f t="shared" si="3"/>
        <v>22</v>
      </c>
      <c r="AI15">
        <v>23</v>
      </c>
      <c r="AJ15">
        <f>AI15+$L$14</f>
        <v>24</v>
      </c>
      <c r="AK15">
        <f t="shared" ref="AK15:AN15" si="4">AJ15+1</f>
        <v>25</v>
      </c>
      <c r="AL15">
        <f t="shared" si="4"/>
        <v>26</v>
      </c>
      <c r="AM15">
        <f t="shared" si="4"/>
        <v>27</v>
      </c>
      <c r="AN15">
        <f t="shared" si="4"/>
        <v>28</v>
      </c>
      <c r="AO15">
        <v>29</v>
      </c>
      <c r="AP15">
        <f>AO15+$L$14</f>
        <v>30</v>
      </c>
      <c r="AQ15">
        <f t="shared" ref="AQ15:AT15" si="5">AP15+1</f>
        <v>31</v>
      </c>
      <c r="AR15">
        <f t="shared" si="5"/>
        <v>32</v>
      </c>
      <c r="AS15">
        <f t="shared" si="5"/>
        <v>33</v>
      </c>
      <c r="AT15">
        <f t="shared" si="5"/>
        <v>34</v>
      </c>
    </row>
    <row r="16" spans="1:48" ht="16.5" x14ac:dyDescent="0.3">
      <c r="A16" s="1" t="str">
        <f>"0b"&amp;C16&amp;D16&amp;E16&amp;F16&amp;G16&amp;","</f>
        <v>0b01100,</v>
      </c>
      <c r="B16" t="s">
        <v>8</v>
      </c>
      <c r="C16" s="11">
        <f>IF(AND(SIN($N$2*($H16-1))&lt;=$J$5,SIN($N$2*($H16-1))&gt;=$J$6),1,0)</f>
        <v>0</v>
      </c>
      <c r="D16" s="12">
        <f>IF(AND(SIN($N$2*($H16))&lt;=$J$5,SIN($N$2*($H16))&gt;=$J$6),1,0)</f>
        <v>1</v>
      </c>
      <c r="E16" s="12">
        <f>IF(AND(SIN($N$2*($H16+1))&lt;=$J$5,SIN($N$2*($H16+1))&gt;=$J$6),1,0)</f>
        <v>1</v>
      </c>
      <c r="F16" s="12">
        <f>IF(AND(SIN($N$2*($H16+2))&lt;=$J$5,SIN($N$2*($H16+2))&gt;=$J$6),1,0)</f>
        <v>0</v>
      </c>
      <c r="G16" s="13">
        <f>IF(AND(SIN($N$2*($H16+3))&lt;=$J$5,SIN($N$2*($H16+3))&gt;=$J$6),1,0)</f>
        <v>0</v>
      </c>
      <c r="H16">
        <v>2</v>
      </c>
    </row>
    <row r="17" spans="1:46" ht="16.5" x14ac:dyDescent="0.3">
      <c r="A17" s="1" t="str">
        <f>"0b"&amp;C17&amp;D17&amp;E17&amp;F17&amp;G17&amp;","</f>
        <v>0b10000,</v>
      </c>
      <c r="B17" t="s">
        <v>8</v>
      </c>
      <c r="C17" s="2">
        <f>IF(AND(SIN($N$2*($H17-1))&lt;=$J$6,SIN($N$2*($H17-1))&gt;=$J$7),1,0)</f>
        <v>1</v>
      </c>
      <c r="D17" s="3">
        <f>IF(AND(SIN($N$2*($H17))&lt;=$J$6,SIN($N$2*($H17))&gt;=$J$7),1,0)</f>
        <v>0</v>
      </c>
      <c r="E17" s="3">
        <f>IF(AND(SIN($N$2*($H17+1))&lt;=$J$6,SIN($N$2*($H17+1))&gt;=$J$7),1,0)</f>
        <v>0</v>
      </c>
      <c r="F17" s="3">
        <f>IF(AND(SIN($N$2*($H17+2))&lt;=$J$6,SIN($N$2*($H17+2))&gt;=$J$7),1,0)</f>
        <v>0</v>
      </c>
      <c r="G17" s="4">
        <f>IF(AND(SIN($N$2*($H17+3))&lt;=$J$6,SIN($N$2*($H17+3))&gt;=$J$7),1,0)</f>
        <v>0</v>
      </c>
      <c r="H17">
        <f>H16</f>
        <v>2</v>
      </c>
      <c r="AD17" s="11">
        <f>IF(AND(SIN($N$2*AD$15)&lt;=$J5,SIN($N$2*AD$15)&gt;=$J6),1,0)</f>
        <v>0</v>
      </c>
      <c r="AE17" s="12">
        <f>IF(AND(SIN($N$2*AE$15)&lt;=$J5,SIN($N$2*AE$15)&gt;=$J6),1,0)</f>
        <v>0</v>
      </c>
      <c r="AF17" s="12">
        <f>IF(AND(SIN($N$2*AF$15)&lt;=$J5,SIN($N$2*AF$15)&gt;=$J6),1,0)</f>
        <v>1</v>
      </c>
      <c r="AG17" s="12">
        <f>IF(AND(SIN($N$2*AG$15)&lt;=$J5,SIN($N$2*AG$15)&gt;=$J6),1,0)</f>
        <v>1</v>
      </c>
      <c r="AH17" s="13">
        <f>IF(AND(SIN($N$2*AH$15)&lt;=$J5,SIN($N$2*AH$15)&gt;=$J6),1,0)</f>
        <v>0</v>
      </c>
      <c r="AJ17" s="11">
        <f>IF(AND(SIN($N$2*AJ$15)&lt;=$J5,SIN($N$2*AJ$15)&gt;=$J6),1,0)</f>
        <v>0</v>
      </c>
      <c r="AK17" s="12">
        <f>IF(AND(SIN($N$2*AK$15)&lt;=$J5,SIN($N$2*AK$15)&gt;=$J6),1,0)</f>
        <v>0</v>
      </c>
      <c r="AL17" s="12">
        <f>IF(AND(SIN($N$2*AL$15)&lt;=$J5,SIN($N$2*AL$15)&gt;=$J6),1,0)</f>
        <v>0</v>
      </c>
      <c r="AM17" s="12">
        <f>IF(AND(SIN($N$2*AM$15)&lt;=$J5,SIN($N$2*AM$15)&gt;=$J6),1,0)</f>
        <v>0</v>
      </c>
      <c r="AN17" s="13">
        <f>IF(AND(SIN($N$2*AN$15)&lt;=$J5,SIN($N$2*AN$15)&gt;=$J6),1,0)</f>
        <v>0</v>
      </c>
      <c r="AP17" s="11">
        <f>IF(AND(SIN($N$2*AP$15)&lt;=$J5,SIN($N$2*AP$15)&gt;=$J6),1,0)</f>
        <v>1</v>
      </c>
      <c r="AQ17" s="12">
        <f>IF(AND(SIN($N$2*AQ$15)&lt;=$J5,SIN($N$2*AQ$15)&gt;=$J6),1,0)</f>
        <v>0</v>
      </c>
      <c r="AR17" s="12">
        <f>IF(AND(SIN($N$2*AR$15)&lt;=$J5,SIN($N$2*AR$15)&gt;=$J6),1,0)</f>
        <v>0</v>
      </c>
      <c r="AS17" s="12">
        <f>IF(AND(SIN($N$2*AS$15)&lt;=$J5,SIN($N$2*AS$15)&gt;=$J6),1,0)</f>
        <v>0</v>
      </c>
      <c r="AT17" s="13">
        <f>IF(AND(SIN($N$2*AT$15)&lt;=$J5,SIN($N$2*AT$15)&gt;=$J6),1,0)</f>
        <v>0</v>
      </c>
    </row>
    <row r="18" spans="1:46" ht="16.5" x14ac:dyDescent="0.3">
      <c r="A18" s="1" t="str">
        <f>"0b"&amp;C18&amp;D18&amp;E18&amp;F18&amp;G18&amp;","</f>
        <v>0b00010,</v>
      </c>
      <c r="B18" t="s">
        <v>8</v>
      </c>
      <c r="C18" s="2">
        <f>IF(AND(SIN($N$2*($H18-1))&lt;=$J$7,SIN($N$2*($H18-1))&gt;=$J$8),1,0)</f>
        <v>0</v>
      </c>
      <c r="D18" s="3">
        <f>IF(AND(SIN($N$2*($H18))&lt;=$J$7,SIN($N$2*($H18))&gt;=$J$8),1,0)</f>
        <v>0</v>
      </c>
      <c r="E18" s="3">
        <f>IF(AND(SIN($N$2*($H18+1))&lt;=$J$7,SIN($N$2*($H18+1))&gt;=$J$8),1,0)</f>
        <v>0</v>
      </c>
      <c r="F18" s="3">
        <f>IF(AND(SIN($N$2*($H18+2))&lt;=$J$7,SIN($N$2*($H18+2))&gt;=$J$8),1,0)</f>
        <v>1</v>
      </c>
      <c r="G18" s="4">
        <f>IF(AND(SIN($N$2*($H18+3))&lt;=$J$7,SIN($N$2*($H18+3))&gt;=$J$8),1,0)</f>
        <v>0</v>
      </c>
      <c r="H18">
        <f t="shared" ref="H18:H23" si="6">H17</f>
        <v>2</v>
      </c>
      <c r="AD18" s="2">
        <f>IF(AND(SIN($N$2*AD$15)&lt;=$J6,SIN($N$2*AD$15)&gt;=$J7),1,0)</f>
        <v>0</v>
      </c>
      <c r="AE18" s="3">
        <f>IF(AND(SIN($N$2*AE$15)&lt;=$J6,SIN($N$2*AE$15)&gt;=$J7),1,0)</f>
        <v>1</v>
      </c>
      <c r="AF18" s="3">
        <f>IF(AND(SIN($N$2*AF$15)&lt;=$J6,SIN($N$2*AF$15)&gt;=$J7),1,0)</f>
        <v>0</v>
      </c>
      <c r="AG18" s="3">
        <f>IF(AND(SIN($N$2*AG$15)&lt;=$J6,SIN($N$2*AG$15)&gt;=$J7),1,0)</f>
        <v>0</v>
      </c>
      <c r="AH18" s="4">
        <f>IF(AND(SIN($N$2*AH$15)&lt;=$J6,SIN($N$2*AH$15)&gt;=$J7),1,0)</f>
        <v>0</v>
      </c>
      <c r="AJ18" s="2">
        <f>IF(AND(SIN($N$2*AJ$15)&lt;=$J6,SIN($N$2*AJ$15)&gt;=$J7),1,0)</f>
        <v>0</v>
      </c>
      <c r="AK18" s="3">
        <f>IF(AND(SIN($N$2*AK$15)&lt;=$J6,SIN($N$2*AK$15)&gt;=$J7),1,0)</f>
        <v>0</v>
      </c>
      <c r="AL18" s="3">
        <f>IF(AND(SIN($N$2*AL$15)&lt;=$J6,SIN($N$2*AL$15)&gt;=$J7),1,0)</f>
        <v>0</v>
      </c>
      <c r="AM18" s="3">
        <f>IF(AND(SIN($N$2*AM$15)&lt;=$J6,SIN($N$2*AM$15)&gt;=$J7),1,0)</f>
        <v>0</v>
      </c>
      <c r="AN18" s="4">
        <f>IF(AND(SIN($N$2*AN$15)&lt;=$J6,SIN($N$2*AN$15)&gt;=$J7),1,0)</f>
        <v>1</v>
      </c>
      <c r="AP18" s="2">
        <f>IF(AND(SIN($N$2*AP$15)&lt;=$J6,SIN($N$2*AP$15)&gt;=$J7),1,0)</f>
        <v>0</v>
      </c>
      <c r="AQ18" s="3">
        <f>IF(AND(SIN($N$2*AQ$15)&lt;=$J6,SIN($N$2*AQ$15)&gt;=$J7),1,0)</f>
        <v>0</v>
      </c>
      <c r="AR18" s="3">
        <f>IF(AND(SIN($N$2*AR$15)&lt;=$J6,SIN($N$2*AR$15)&gt;=$J7),1,0)</f>
        <v>0</v>
      </c>
      <c r="AS18" s="3">
        <f>IF(AND(SIN($N$2*AS$15)&lt;=$J6,SIN($N$2*AS$15)&gt;=$J7),1,0)</f>
        <v>0</v>
      </c>
      <c r="AT18" s="4">
        <f>IF(AND(SIN($N$2*AT$15)&lt;=$J6,SIN($N$2*AT$15)&gt;=$J7),1,0)</f>
        <v>0</v>
      </c>
    </row>
    <row r="19" spans="1:46" ht="16.5" x14ac:dyDescent="0.3">
      <c r="A19" s="1" t="str">
        <f>"0b"&amp;C19&amp;D19&amp;E19&amp;F19&amp;G19&amp;","</f>
        <v>0b00000,</v>
      </c>
      <c r="B19" t="s">
        <v>8</v>
      </c>
      <c r="C19" s="2">
        <f>IF(AND(SIN($N$2*($H19-1))&lt;=$J$8,SIN($N$2*($H19-1))&gt;=$J$9),1,0)</f>
        <v>0</v>
      </c>
      <c r="D19" s="3">
        <f>IF(AND(SIN($N$2*($H19))&lt;=$J$8,SIN($N$2*($H19))&gt;=$J$9),1,0)</f>
        <v>0</v>
      </c>
      <c r="E19" s="3">
        <f>IF(AND(SIN($N$2*($H19+1))&lt;=$J$8,SIN($N$2*($H19+1))&gt;=$J$9),1,0)</f>
        <v>0</v>
      </c>
      <c r="F19" s="3">
        <f>IF(AND(SIN($N$2*($H19+2))&lt;=$J$8,SIN($N$2*($H19+2))&gt;=$J$9),1,0)</f>
        <v>0</v>
      </c>
      <c r="G19" s="4">
        <f>IF(AND(SIN($N$2*($H19+3))&lt;=$J$8,SIN($N$2*($H19+3))&gt;=$J$9),1,0)</f>
        <v>0</v>
      </c>
      <c r="H19">
        <f t="shared" si="6"/>
        <v>2</v>
      </c>
      <c r="AD19" s="2">
        <f>IF(AND(SIN($N$2*AD$15)&lt;=$J7,SIN($N$2*AD$15)&gt;=$J8),1,0)</f>
        <v>0</v>
      </c>
      <c r="AE19" s="3">
        <f>IF(AND(SIN($N$2*AE$15)&lt;=$J7,SIN($N$2*AE$15)&gt;=$J8),1,0)</f>
        <v>0</v>
      </c>
      <c r="AF19" s="3">
        <f>IF(AND(SIN($N$2*AF$15)&lt;=$J7,SIN($N$2*AF$15)&gt;=$J8),1,0)</f>
        <v>0</v>
      </c>
      <c r="AG19" s="3">
        <f>IF(AND(SIN($N$2*AG$15)&lt;=$J7,SIN($N$2*AG$15)&gt;=$J8),1,0)</f>
        <v>0</v>
      </c>
      <c r="AH19" s="4">
        <f>IF(AND(SIN($N$2*AH$15)&lt;=$J7,SIN($N$2*AH$15)&gt;=$J8),1,0)</f>
        <v>1</v>
      </c>
      <c r="AJ19" s="2">
        <f>IF(AND(SIN($N$2*AJ$15)&lt;=$J7,SIN($N$2*AJ$15)&gt;=$J8),1,0)</f>
        <v>0</v>
      </c>
      <c r="AK19" s="3">
        <f>IF(AND(SIN($N$2*AK$15)&lt;=$J7,SIN($N$2*AK$15)&gt;=$J8),1,0)</f>
        <v>0</v>
      </c>
      <c r="AL19" s="3">
        <f>IF(AND(SIN($N$2*AL$15)&lt;=$J7,SIN($N$2*AL$15)&gt;=$J8),1,0)</f>
        <v>0</v>
      </c>
      <c r="AM19" s="3">
        <f>IF(AND(SIN($N$2*AM$15)&lt;=$J7,SIN($N$2*AM$15)&gt;=$J8),1,0)</f>
        <v>0</v>
      </c>
      <c r="AN19" s="4">
        <f>IF(AND(SIN($N$2*AN$15)&lt;=$J7,SIN($N$2*AN$15)&gt;=$J8),1,0)</f>
        <v>0</v>
      </c>
      <c r="AP19" s="2">
        <f>IF(AND(SIN($N$2*AP$15)&lt;=$J7,SIN($N$2*AP$15)&gt;=$J8),1,0)</f>
        <v>0</v>
      </c>
      <c r="AQ19" s="3">
        <f>IF(AND(SIN($N$2*AQ$15)&lt;=$J7,SIN($N$2*AQ$15)&gt;=$J8),1,0)</f>
        <v>1</v>
      </c>
      <c r="AR19" s="3">
        <f>IF(AND(SIN($N$2*AR$15)&lt;=$J7,SIN($N$2*AR$15)&gt;=$J8),1,0)</f>
        <v>0</v>
      </c>
      <c r="AS19" s="3">
        <f>IF(AND(SIN($N$2*AS$15)&lt;=$J7,SIN($N$2*AS$15)&gt;=$J8),1,0)</f>
        <v>0</v>
      </c>
      <c r="AT19" s="4">
        <f>IF(AND(SIN($N$2*AT$15)&lt;=$J7,SIN($N$2*AT$15)&gt;=$J8),1,0)</f>
        <v>0</v>
      </c>
    </row>
    <row r="20" spans="1:46" ht="16.5" x14ac:dyDescent="0.3">
      <c r="A20" s="1" t="str">
        <f>"0b"&amp;C20&amp;D20&amp;E20&amp;F20&amp;G20&amp;","</f>
        <v>0b00000,</v>
      </c>
      <c r="B20" t="s">
        <v>8</v>
      </c>
      <c r="C20" s="5">
        <f>IF(AND(SIN($N$2*($H20-1))&lt;=$J$8,SIN($N$2*($H20-1))&gt;=$J$9),1,0)</f>
        <v>0</v>
      </c>
      <c r="D20" s="6">
        <f>IF(AND(SIN($N$2*($H20))&lt;=$J$8,SIN($N$2*($H20))&gt;=$J$9),1,0)</f>
        <v>0</v>
      </c>
      <c r="E20" s="6">
        <f>IF(AND(SIN($N$2*($H20+1))&lt;=$J$8,SIN($N$2*($H20+1))&gt;=$J$9),1,0)</f>
        <v>0</v>
      </c>
      <c r="F20" s="6">
        <f>IF(AND(SIN($N$2*($H20+2))&lt;=$J$8,SIN($N$2*($H20+2))&gt;=$J$9),1,0)</f>
        <v>0</v>
      </c>
      <c r="G20" s="7">
        <f>IF(AND(SIN($N$2*($H20+3))&lt;=$J$8,SIN($N$2*($H20+3))&gt;=$J$9),1,0)</f>
        <v>0</v>
      </c>
      <c r="H20">
        <f t="shared" si="6"/>
        <v>2</v>
      </c>
      <c r="AD20" s="2">
        <f>IF(AND(SIN($N$2*AD$15)&lt;=$J8,SIN($N$2*AD$15)&gt;=$J9),1,0)</f>
        <v>1</v>
      </c>
      <c r="AE20" s="3">
        <f>IF(AND(SIN($N$2*AE$15)&lt;=$J8,SIN($N$2*AE$15)&gt;=$J9),1,0)</f>
        <v>0</v>
      </c>
      <c r="AF20" s="3">
        <f>IF(AND(SIN($N$2*AF$15)&lt;=$J8,SIN($N$2*AF$15)&gt;=$J9),1,0)</f>
        <v>0</v>
      </c>
      <c r="AG20" s="3">
        <f>IF(AND(SIN($N$2*AG$15)&lt;=$J8,SIN($N$2*AG$15)&gt;=$J9),1,0)</f>
        <v>0</v>
      </c>
      <c r="AH20" s="4">
        <f>IF(AND(SIN($N$2*AH$15)&lt;=$J8,SIN($N$2*AH$15)&gt;=$J9),1,0)</f>
        <v>0</v>
      </c>
      <c r="AJ20" s="2">
        <f>IF(AND(SIN($N$2*AJ$15)&lt;=$J8,SIN($N$2*AJ$15)&gt;=$J9),1,0)</f>
        <v>0</v>
      </c>
      <c r="AK20" s="3">
        <f>IF(AND(SIN($N$2*AK$15)&lt;=$J8,SIN($N$2*AK$15)&gt;=$J9),1,0)</f>
        <v>0</v>
      </c>
      <c r="AL20" s="3">
        <f>IF(AND(SIN($N$2*AL$15)&lt;=$J8,SIN($N$2*AL$15)&gt;=$J9),1,0)</f>
        <v>0</v>
      </c>
      <c r="AM20" s="3">
        <f>IF(AND(SIN($N$2*AM$15)&lt;=$J8,SIN($N$2*AM$15)&gt;=$J9),1,0)</f>
        <v>1</v>
      </c>
      <c r="AN20" s="4">
        <f>IF(AND(SIN($N$2*AN$15)&lt;=$J8,SIN($N$2*AN$15)&gt;=$J9),1,0)</f>
        <v>0</v>
      </c>
      <c r="AP20" s="2">
        <f>IF(AND(SIN($N$2*AP$15)&lt;=$J8,SIN($N$2*AP$15)&gt;=$J9),1,0)</f>
        <v>0</v>
      </c>
      <c r="AQ20" s="3">
        <f>IF(AND(SIN($N$2*AQ$15)&lt;=$J8,SIN($N$2*AQ$15)&gt;=$J9),1,0)</f>
        <v>0</v>
      </c>
      <c r="AR20" s="3">
        <f>IF(AND(SIN($N$2*AR$15)&lt;=$J8,SIN($N$2*AR$15)&gt;=$J9),1,0)</f>
        <v>0</v>
      </c>
      <c r="AS20" s="3">
        <f>IF(AND(SIN($N$2*AS$15)&lt;=$J8,SIN($N$2*AS$15)&gt;=$J9),1,0)</f>
        <v>0</v>
      </c>
      <c r="AT20" s="4">
        <f>IF(AND(SIN($N$2*AT$15)&lt;=$J8,SIN($N$2*AT$15)&gt;=$J9),1,0)</f>
        <v>0</v>
      </c>
    </row>
    <row r="21" spans="1:46" ht="16.5" x14ac:dyDescent="0.3">
      <c r="A21" s="1" t="str">
        <f>"0b"&amp;C21&amp;D21&amp;E21&amp;F21&amp;G21&amp;","</f>
        <v>0b00001,</v>
      </c>
      <c r="B21" t="s">
        <v>8</v>
      </c>
      <c r="C21" s="5">
        <f>IF(AND(SIN($N$2*($H21-1))&lt;=$J$9,SIN($N$2*($H21-1))&gt;=$J$10),1,0)</f>
        <v>0</v>
      </c>
      <c r="D21" s="6">
        <f>IF(AND(SIN($N$2*($H21))&lt;=$J$9,SIN($N$2*($H21))&gt;=$J$10),1,0)</f>
        <v>0</v>
      </c>
      <c r="E21" s="6">
        <f>IF(AND(SIN($N$2*($H21+1))&lt;=$J$9,SIN($N$2*($H21+1))&gt;=$J$10),1,0)</f>
        <v>0</v>
      </c>
      <c r="F21" s="6">
        <f>IF(AND(SIN($N$2*($H21+2))&lt;=$J$9,SIN($N$2*($H21+2))&gt;=$J$10),1,0)</f>
        <v>0</v>
      </c>
      <c r="G21" s="7">
        <f>IF(AND(SIN($N$2*($H21+3))&lt;=$J$9,SIN($N$2*($H21+3))&gt;=$J$10),1,0)</f>
        <v>1</v>
      </c>
      <c r="H21">
        <f t="shared" si="6"/>
        <v>2</v>
      </c>
      <c r="AD21" s="5">
        <f>IF(AND(SIN($N$2*AD$15)&lt;=$J8,SIN($N$2*AD$15)&gt;=$J9),1,0)</f>
        <v>1</v>
      </c>
      <c r="AE21" s="6">
        <f>IF(AND(SIN($N$2*AE$15)&lt;=$J8,SIN($N$2*AE$15)&gt;=$J9),1,0)</f>
        <v>0</v>
      </c>
      <c r="AF21" s="6">
        <f>IF(AND(SIN($N$2*AF$15)&lt;=$J8,SIN($N$2*AF$15)&gt;=$J9),1,0)</f>
        <v>0</v>
      </c>
      <c r="AG21" s="6">
        <f>IF(AND(SIN($N$2*AG$15)&lt;=$J8,SIN($N$2*AG$15)&gt;=$J9),1,0)</f>
        <v>0</v>
      </c>
      <c r="AH21" s="7">
        <f>IF(AND(SIN($N$2*AH$15)&lt;=$J8,SIN($N$2*AH$15)&gt;=$J9),1,0)</f>
        <v>0</v>
      </c>
      <c r="AJ21" s="5">
        <f>IF(AND(SIN($N$2*AJ$15)&lt;=$J8,SIN($N$2*AJ$15)&gt;=$J9),1,0)</f>
        <v>0</v>
      </c>
      <c r="AK21" s="6">
        <f>IF(AND(SIN($N$2*AK$15)&lt;=$J8,SIN($N$2*AK$15)&gt;=$J9),1,0)</f>
        <v>0</v>
      </c>
      <c r="AL21" s="6">
        <f>IF(AND(SIN($N$2*AL$15)&lt;=$J8,SIN($N$2*AL$15)&gt;=$J9),1,0)</f>
        <v>0</v>
      </c>
      <c r="AM21" s="6">
        <f>IF(AND(SIN($N$2*AM$15)&lt;=$J8,SIN($N$2*AM$15)&gt;=$J9),1,0)</f>
        <v>1</v>
      </c>
      <c r="AN21" s="7">
        <f>IF(AND(SIN($N$2*AN$15)&lt;=$J8,SIN($N$2*AN$15)&gt;=$J9),1,0)</f>
        <v>0</v>
      </c>
      <c r="AP21" s="5">
        <f>IF(AND(SIN($N$2*AP$15)&lt;=$J8,SIN($N$2*AP$15)&gt;=$J9),1,0)</f>
        <v>0</v>
      </c>
      <c r="AQ21" s="6">
        <f>IF(AND(SIN($N$2*AQ$15)&lt;=$J8,SIN($N$2*AQ$15)&gt;=$J9),1,0)</f>
        <v>0</v>
      </c>
      <c r="AR21" s="6">
        <f>IF(AND(SIN($N$2*AR$15)&lt;=$J8,SIN($N$2*AR$15)&gt;=$J9),1,0)</f>
        <v>0</v>
      </c>
      <c r="AS21" s="6">
        <f>IF(AND(SIN($N$2*AS$15)&lt;=$J8,SIN($N$2*AS$15)&gt;=$J9),1,0)</f>
        <v>0</v>
      </c>
      <c r="AT21" s="7">
        <f>IF(AND(SIN($N$2*AT$15)&lt;=$J8,SIN($N$2*AT$15)&gt;=$J9),1,0)</f>
        <v>0</v>
      </c>
    </row>
    <row r="22" spans="1:46" ht="16.5" x14ac:dyDescent="0.3">
      <c r="A22" s="1" t="str">
        <f>"0b"&amp;C22&amp;D22&amp;E22&amp;F22&amp;G22&amp;","</f>
        <v>0b00000,</v>
      </c>
      <c r="B22" t="s">
        <v>8</v>
      </c>
      <c r="C22" s="5">
        <f>IF(AND(SIN($N$2*($H22-1))&lt;=$J$10,SIN($N$2*($H22-1))&gt;=$J$11),1,0)</f>
        <v>0</v>
      </c>
      <c r="D22" s="6">
        <f>IF(AND(SIN($N$2*($H22))&lt;=$J$10,SIN($N$2*($H22))&gt;=$J$11),1,0)</f>
        <v>0</v>
      </c>
      <c r="E22" s="6">
        <f>IF(AND(SIN($N$2*($H22+1))&lt;=$J$10,SIN($N$2*($H22+1))&gt;=$J$11),1,0)</f>
        <v>0</v>
      </c>
      <c r="F22" s="6">
        <f>IF(AND(SIN($N$2*($H22+2))&lt;=$J$10,SIN($N$2*($H22+2))&gt;=$J$11),1,0)</f>
        <v>0</v>
      </c>
      <c r="G22" s="7">
        <f>IF(AND(SIN($N$2*($H22+3))&lt;=$J$10,SIN($N$2*($H22+3))&gt;=$J$11),1,0)</f>
        <v>0</v>
      </c>
      <c r="H22">
        <f t="shared" si="6"/>
        <v>2</v>
      </c>
      <c r="AD22" s="5">
        <f>IF(AND(SIN($N$2*AD$15)&lt;=$J9,SIN($N$2*AD$15)&gt;=$J10),1,0)</f>
        <v>0</v>
      </c>
      <c r="AE22" s="6">
        <f>IF(AND(SIN($N$2*AE$15)&lt;=$J9,SIN($N$2*AE$15)&gt;=$J10),1,0)</f>
        <v>0</v>
      </c>
      <c r="AF22" s="6">
        <f>IF(AND(SIN($N$2*AF$15)&lt;=$J9,SIN($N$2*AF$15)&gt;=$J10),1,0)</f>
        <v>0</v>
      </c>
      <c r="AG22" s="6">
        <f>IF(AND(SIN($N$2*AG$15)&lt;=$J9,SIN($N$2*AG$15)&gt;=$J10),1,0)</f>
        <v>0</v>
      </c>
      <c r="AH22" s="7">
        <f>IF(AND(SIN($N$2*AH$15)&lt;=$J9,SIN($N$2*AH$15)&gt;=$J10),1,0)</f>
        <v>0</v>
      </c>
      <c r="AJ22" s="5">
        <f>IF(AND(SIN($N$2*AJ$15)&lt;=$J9,SIN($N$2*AJ$15)&gt;=$J10),1,0)</f>
        <v>0</v>
      </c>
      <c r="AK22" s="6">
        <f>IF(AND(SIN($N$2*AK$15)&lt;=$J9,SIN($N$2*AK$15)&gt;=$J10),1,0)</f>
        <v>0</v>
      </c>
      <c r="AL22" s="6">
        <f>IF(AND(SIN($N$2*AL$15)&lt;=$J9,SIN($N$2*AL$15)&gt;=$J10),1,0)</f>
        <v>0</v>
      </c>
      <c r="AM22" s="6">
        <f>IF(AND(SIN($N$2*AM$15)&lt;=$J9,SIN($N$2*AM$15)&gt;=$J10),1,0)</f>
        <v>0</v>
      </c>
      <c r="AN22" s="7">
        <f>IF(AND(SIN($N$2*AN$15)&lt;=$J9,SIN($N$2*AN$15)&gt;=$J10),1,0)</f>
        <v>0</v>
      </c>
      <c r="AP22" s="5">
        <f>IF(AND(SIN($N$2*AP$15)&lt;=$J9,SIN($N$2*AP$15)&gt;=$J10),1,0)</f>
        <v>0</v>
      </c>
      <c r="AQ22" s="6">
        <f>IF(AND(SIN($N$2*AQ$15)&lt;=$J9,SIN($N$2*AQ$15)&gt;=$J10),1,0)</f>
        <v>0</v>
      </c>
      <c r="AR22" s="6">
        <f>IF(AND(SIN($N$2*AR$15)&lt;=$J9,SIN($N$2*AR$15)&gt;=$J10),1,0)</f>
        <v>1</v>
      </c>
      <c r="AS22" s="6">
        <f>IF(AND(SIN($N$2*AS$15)&lt;=$J9,SIN($N$2*AS$15)&gt;=$J10),1,0)</f>
        <v>0</v>
      </c>
      <c r="AT22" s="7">
        <f>IF(AND(SIN($N$2*AT$15)&lt;=$J9,SIN($N$2*AT$15)&gt;=$J10),1,0)</f>
        <v>0</v>
      </c>
    </row>
    <row r="23" spans="1:46" ht="16.5" x14ac:dyDescent="0.3">
      <c r="A23" s="1" t="str">
        <f>"0b"&amp;C23&amp;D23&amp;E23&amp;F23&amp;G23&amp;","</f>
        <v>0b00000,</v>
      </c>
      <c r="B23" t="s">
        <v>8</v>
      </c>
      <c r="C23" s="8">
        <f>IF(AND(SIN($N$2*($H23-1))&lt;=$J$11,SIN($N$2*($H23-1))&gt;=$J$12),1,0)</f>
        <v>0</v>
      </c>
      <c r="D23" s="9">
        <f>IF(AND(SIN($N$2*($H23))&lt;=$J$11,SIN($N$2*($H23))&gt;=$J$12),1,0)</f>
        <v>0</v>
      </c>
      <c r="E23" s="9">
        <f>IF(AND(SIN($N$2*($H23+1))&lt;=$J$11,SIN($N$2*($H23+1))&gt;=$J$12),1,0)</f>
        <v>0</v>
      </c>
      <c r="F23" s="9">
        <f>IF(AND(SIN($N$2*($H23+2))&lt;=$J$11,SIN($N$2*($H23+2))&gt;=$J$12),1,0)</f>
        <v>0</v>
      </c>
      <c r="G23" s="10">
        <f>IF(AND(SIN($N$2*($H23+3))&lt;=$J$11,SIN($N$2*($H23+3))&gt;=$J$12),1,0)</f>
        <v>0</v>
      </c>
      <c r="H23">
        <f t="shared" si="6"/>
        <v>2</v>
      </c>
      <c r="AD23" s="5">
        <f>IF(AND(SIN($N$2*AD$15)&lt;=$J10,SIN($N$2*AD$15)&gt;=$J11),1,0)</f>
        <v>0</v>
      </c>
      <c r="AE23" s="6">
        <f>IF(AND(SIN($N$2*AE$15)&lt;=$J10,SIN($N$2*AE$15)&gt;=$J11),1,0)</f>
        <v>0</v>
      </c>
      <c r="AF23" s="6">
        <f>IF(AND(SIN($N$2*AF$15)&lt;=$J10,SIN($N$2*AF$15)&gt;=$J11),1,0)</f>
        <v>0</v>
      </c>
      <c r="AG23" s="6">
        <f>IF(AND(SIN($N$2*AG$15)&lt;=$J10,SIN($N$2*AG$15)&gt;=$J11),1,0)</f>
        <v>0</v>
      </c>
      <c r="AH23" s="7">
        <f>IF(AND(SIN($N$2*AH$15)&lt;=$J10,SIN($N$2*AH$15)&gt;=$J11),1,0)</f>
        <v>0</v>
      </c>
      <c r="AJ23" s="5">
        <f>IF(AND(SIN($N$2*AJ$15)&lt;=$J10,SIN($N$2*AJ$15)&gt;=$J11),1,0)</f>
        <v>0</v>
      </c>
      <c r="AK23" s="6">
        <f>IF(AND(SIN($N$2*AK$15)&lt;=$J10,SIN($N$2*AK$15)&gt;=$J11),1,0)</f>
        <v>0</v>
      </c>
      <c r="AL23" s="6">
        <f>IF(AND(SIN($N$2*AL$15)&lt;=$J10,SIN($N$2*AL$15)&gt;=$J11),1,0)</f>
        <v>1</v>
      </c>
      <c r="AM23" s="6">
        <f>IF(AND(SIN($N$2*AM$15)&lt;=$J10,SIN($N$2*AM$15)&gt;=$J11),1,0)</f>
        <v>0</v>
      </c>
      <c r="AN23" s="7">
        <f>IF(AND(SIN($N$2*AN$15)&lt;=$J10,SIN($N$2*AN$15)&gt;=$J11),1,0)</f>
        <v>0</v>
      </c>
      <c r="AP23" s="5">
        <f>IF(AND(SIN($N$2*AP$15)&lt;=$J10,SIN($N$2*AP$15)&gt;=$J11),1,0)</f>
        <v>0</v>
      </c>
      <c r="AQ23" s="6">
        <f>IF(AND(SIN($N$2*AQ$15)&lt;=$J10,SIN($N$2*AQ$15)&gt;=$J11),1,0)</f>
        <v>0</v>
      </c>
      <c r="AR23" s="6">
        <f>IF(AND(SIN($N$2*AR$15)&lt;=$J10,SIN($N$2*AR$15)&gt;=$J11),1,0)</f>
        <v>0</v>
      </c>
      <c r="AS23" s="6">
        <f>IF(AND(SIN($N$2*AS$15)&lt;=$J10,SIN($N$2*AS$15)&gt;=$J11),1,0)</f>
        <v>0</v>
      </c>
      <c r="AT23" s="7">
        <f>IF(AND(SIN($N$2*AT$15)&lt;=$J10,SIN($N$2*AT$15)&gt;=$J11),1,0)</f>
        <v>0</v>
      </c>
    </row>
    <row r="24" spans="1:46" ht="16.5" x14ac:dyDescent="0.3">
      <c r="A24" s="1" t="s">
        <v>0</v>
      </c>
      <c r="B24" t="s">
        <v>8</v>
      </c>
      <c r="AD24" s="8">
        <f>IF(AND(SIN($N$2*AD$15)&lt;=$J11,SIN($N$2*AD$15)&gt;=$J12),1,0)</f>
        <v>0</v>
      </c>
      <c r="AE24" s="9">
        <f>IF(AND(SIN($N$2*AE$15)&lt;=$J11,SIN($N$2*AE$15)&gt;=$J12),1,0)</f>
        <v>0</v>
      </c>
      <c r="AF24" s="9">
        <f>IF(AND(SIN($N$2*AF$15)&lt;=$J11,SIN($N$2*AF$15)&gt;=$J12),1,0)</f>
        <v>0</v>
      </c>
      <c r="AG24" s="9">
        <f>IF(AND(SIN($N$2*AG$15)&lt;=$J11,SIN($N$2*AG$15)&gt;=$J12),1,0)</f>
        <v>0</v>
      </c>
      <c r="AH24" s="10">
        <f>IF(AND(SIN($N$2*AH$15)&lt;=$J11,SIN($N$2*AH$15)&gt;=$J12),1,0)</f>
        <v>0</v>
      </c>
      <c r="AJ24" s="8">
        <f>IF(AND(SIN($N$2*AJ$15)&lt;=$J11,SIN($N$2*AJ$15)&gt;=$J12),1,0)</f>
        <v>1</v>
      </c>
      <c r="AK24" s="9">
        <f>IF(AND(SIN($N$2*AK$15)&lt;=$J11,SIN($N$2*AK$15)&gt;=$J12),1,0)</f>
        <v>1</v>
      </c>
      <c r="AL24" s="9">
        <f>IF(AND(SIN($N$2*AL$15)&lt;=$J11,SIN($N$2*AL$15)&gt;=$J12),1,0)</f>
        <v>0</v>
      </c>
      <c r="AM24" s="9">
        <f>IF(AND(SIN($N$2*AM$15)&lt;=$J11,SIN($N$2*AM$15)&gt;=$J12),1,0)</f>
        <v>0</v>
      </c>
      <c r="AN24" s="10">
        <f>IF(AND(SIN($N$2*AN$15)&lt;=$J11,SIN($N$2*AN$15)&gt;=$J12),1,0)</f>
        <v>0</v>
      </c>
      <c r="AP24" s="8">
        <f>IF(AND(SIN($N$2*AP$15)&lt;=$J11,SIN($N$2*AP$15)&gt;=$J12),1,0)</f>
        <v>0</v>
      </c>
      <c r="AQ24" s="9">
        <f>IF(AND(SIN($N$2*AQ$15)&lt;=$J11,SIN($N$2*AQ$15)&gt;=$J12),1,0)</f>
        <v>0</v>
      </c>
      <c r="AR24" s="9">
        <f>IF(AND(SIN($N$2*AR$15)&lt;=$J11,SIN($N$2*AR$15)&gt;=$J12),1,0)</f>
        <v>0</v>
      </c>
      <c r="AS24" s="9">
        <f>IF(AND(SIN($N$2*AS$15)&lt;=$J11,SIN($N$2*AS$15)&gt;=$J12),1,0)</f>
        <v>1</v>
      </c>
      <c r="AT24" s="10">
        <f>IF(AND(SIN($N$2*AT$15)&lt;=$J11,SIN($N$2*AT$15)&gt;=$J12),1,0)</f>
        <v>1</v>
      </c>
    </row>
    <row r="25" spans="1:46" x14ac:dyDescent="0.25">
      <c r="B25" t="s">
        <v>8</v>
      </c>
    </row>
    <row r="26" spans="1:46" ht="16.5" x14ac:dyDescent="0.3">
      <c r="A26" s="1" t="str">
        <f>"byte p"&amp;H27&amp;"[8] = {"</f>
        <v>byte p3[8] = {</v>
      </c>
      <c r="B26" t="s">
        <v>8</v>
      </c>
    </row>
    <row r="27" spans="1:46" ht="16.5" x14ac:dyDescent="0.3">
      <c r="A27" s="1" t="str">
        <f>"0b"&amp;C27&amp;D27&amp;E27&amp;F27&amp;G27&amp;","</f>
        <v>0b11000,</v>
      </c>
      <c r="B27" t="s">
        <v>8</v>
      </c>
      <c r="C27" s="11">
        <f>IF(AND(SIN($N$2*($H27-1))&lt;=$J$5,SIN($N$2*($H27-1))&gt;=$J$6),1,0)</f>
        <v>1</v>
      </c>
      <c r="D27" s="12">
        <f>IF(AND(SIN($N$2*($H27))&lt;=$J$5,SIN($N$2*($H27))&gt;=$J$6),1,0)</f>
        <v>1</v>
      </c>
      <c r="E27" s="12">
        <f>IF(AND(SIN($N$2*($H27+1))&lt;=$J$5,SIN($N$2*($H27+1))&gt;=$J$6),1,0)</f>
        <v>0</v>
      </c>
      <c r="F27" s="12">
        <f>IF(AND(SIN($N$2*($H27+2))&lt;=$J$5,SIN($N$2*($H27+2))&gt;=$J$6),1,0)</f>
        <v>0</v>
      </c>
      <c r="G27" s="13">
        <f>IF(AND(SIN($N$2*($H27+3))&lt;=$J$5,SIN($N$2*($H27+3))&gt;=$J$6),1,0)</f>
        <v>0</v>
      </c>
      <c r="H27">
        <v>3</v>
      </c>
    </row>
    <row r="28" spans="1:46" ht="16.5" x14ac:dyDescent="0.3">
      <c r="A28" s="1" t="str">
        <f>"0b"&amp;C28&amp;D28&amp;E28&amp;F28&amp;G28&amp;","</f>
        <v>0b00000,</v>
      </c>
      <c r="B28" t="s">
        <v>8</v>
      </c>
      <c r="C28" s="2">
        <f>IF(AND(SIN($N$2*($H28-1))&lt;=$J$6,SIN($N$2*($H28-1))&gt;=$J$7),1,0)</f>
        <v>0</v>
      </c>
      <c r="D28" s="3">
        <f>IF(AND(SIN($N$2*($H28))&lt;=$J$6,SIN($N$2*($H28))&gt;=$J$7),1,0)</f>
        <v>0</v>
      </c>
      <c r="E28" s="3">
        <f>IF(AND(SIN($N$2*($H28+1))&lt;=$J$6,SIN($N$2*($H28+1))&gt;=$J$7),1,0)</f>
        <v>0</v>
      </c>
      <c r="F28" s="3">
        <f>IF(AND(SIN($N$2*($H28+2))&lt;=$J$6,SIN($N$2*($H28+2))&gt;=$J$7),1,0)</f>
        <v>0</v>
      </c>
      <c r="G28" s="4">
        <f>IF(AND(SIN($N$2*($H28+3))&lt;=$J$6,SIN($N$2*($H28+3))&gt;=$J$7),1,0)</f>
        <v>0</v>
      </c>
      <c r="H28">
        <f>H27</f>
        <v>3</v>
      </c>
    </row>
    <row r="29" spans="1:46" ht="16.5" x14ac:dyDescent="0.3">
      <c r="A29" s="1" t="str">
        <f>"0b"&amp;C29&amp;D29&amp;E29&amp;F29&amp;G29&amp;","</f>
        <v>0b00100,</v>
      </c>
      <c r="B29" t="s">
        <v>8</v>
      </c>
      <c r="C29" s="2">
        <f>IF(AND(SIN($N$2*($H29-1))&lt;=$J$7,SIN($N$2*($H29-1))&gt;=$J$8),1,0)</f>
        <v>0</v>
      </c>
      <c r="D29" s="3">
        <f>IF(AND(SIN($N$2*($H29))&lt;=$J$7,SIN($N$2*($H29))&gt;=$J$8),1,0)</f>
        <v>0</v>
      </c>
      <c r="E29" s="3">
        <f>IF(AND(SIN($N$2*($H29+1))&lt;=$J$7,SIN($N$2*($H29+1))&gt;=$J$8),1,0)</f>
        <v>1</v>
      </c>
      <c r="F29" s="3">
        <f>IF(AND(SIN($N$2*($H29+2))&lt;=$J$7,SIN($N$2*($H29+2))&gt;=$J$8),1,0)</f>
        <v>0</v>
      </c>
      <c r="G29" s="4">
        <f>IF(AND(SIN($N$2*($H29+3))&lt;=$J$7,SIN($N$2*($H29+3))&gt;=$J$8),1,0)</f>
        <v>0</v>
      </c>
      <c r="H29">
        <f t="shared" ref="H29:H34" si="7">H28</f>
        <v>3</v>
      </c>
    </row>
    <row r="30" spans="1:46" ht="16.5" x14ac:dyDescent="0.3">
      <c r="A30" s="1" t="str">
        <f>"0b"&amp;C30&amp;D30&amp;E30&amp;F30&amp;G30&amp;","</f>
        <v>0b00000,</v>
      </c>
      <c r="B30" t="s">
        <v>8</v>
      </c>
      <c r="C30" s="2">
        <f>IF(AND(SIN($N$2*($H30-1))&lt;=$J$8,SIN($N$2*($H30-1))&gt;=$J$9),1,0)</f>
        <v>0</v>
      </c>
      <c r="D30" s="3">
        <f>IF(AND(SIN($N$2*($H30))&lt;=$J$8,SIN($N$2*($H30))&gt;=$J$9),1,0)</f>
        <v>0</v>
      </c>
      <c r="E30" s="3">
        <f>IF(AND(SIN($N$2*($H30+1))&lt;=$J$8,SIN($N$2*($H30+1))&gt;=$J$9),1,0)</f>
        <v>0</v>
      </c>
      <c r="F30" s="3">
        <f>IF(AND(SIN($N$2*($H30+2))&lt;=$J$8,SIN($N$2*($H30+2))&gt;=$J$9),1,0)</f>
        <v>0</v>
      </c>
      <c r="G30" s="4">
        <f>IF(AND(SIN($N$2*($H30+3))&lt;=$J$8,SIN($N$2*($H30+3))&gt;=$J$9),1,0)</f>
        <v>0</v>
      </c>
      <c r="H30">
        <f t="shared" si="7"/>
        <v>3</v>
      </c>
    </row>
    <row r="31" spans="1:46" ht="16.5" x14ac:dyDescent="0.3">
      <c r="A31" s="1" t="str">
        <f>"0b"&amp;C31&amp;D31&amp;E31&amp;F31&amp;G31&amp;","</f>
        <v>0b00000,</v>
      </c>
      <c r="B31" t="s">
        <v>8</v>
      </c>
      <c r="C31" s="5">
        <f>IF(AND(SIN($N$2*($H31-1))&lt;=$J$8,SIN($N$2*($H31-1))&gt;=$J$9),1,0)</f>
        <v>0</v>
      </c>
      <c r="D31" s="6">
        <f>IF(AND(SIN($N$2*($H31))&lt;=$J$8,SIN($N$2*($H31))&gt;=$J$9),1,0)</f>
        <v>0</v>
      </c>
      <c r="E31" s="6">
        <f>IF(AND(SIN($N$2*($H31+1))&lt;=$J$8,SIN($N$2*($H31+1))&gt;=$J$9),1,0)</f>
        <v>0</v>
      </c>
      <c r="F31" s="6">
        <f>IF(AND(SIN($N$2*($H31+2))&lt;=$J$8,SIN($N$2*($H31+2))&gt;=$J$9),1,0)</f>
        <v>0</v>
      </c>
      <c r="G31" s="7">
        <f>IF(AND(SIN($N$2*($H31+3))&lt;=$J$8,SIN($N$2*($H31+3))&gt;=$J$9),1,0)</f>
        <v>0</v>
      </c>
      <c r="H31">
        <f t="shared" si="7"/>
        <v>3</v>
      </c>
    </row>
    <row r="32" spans="1:46" ht="16.5" x14ac:dyDescent="0.3">
      <c r="A32" s="1" t="str">
        <f>"0b"&amp;C32&amp;D32&amp;E32&amp;F32&amp;G32&amp;","</f>
        <v>0b00010,</v>
      </c>
      <c r="B32" t="s">
        <v>8</v>
      </c>
      <c r="C32" s="5">
        <f>IF(AND(SIN($N$2*($H32-1))&lt;=$J$9,SIN($N$2*($H32-1))&gt;=$J$10),1,0)</f>
        <v>0</v>
      </c>
      <c r="D32" s="6">
        <f>IF(AND(SIN($N$2*($H32))&lt;=$J$9,SIN($N$2*($H32))&gt;=$J$10),1,0)</f>
        <v>0</v>
      </c>
      <c r="E32" s="6">
        <f>IF(AND(SIN($N$2*($H32+1))&lt;=$J$9,SIN($N$2*($H32+1))&gt;=$J$10),1,0)</f>
        <v>0</v>
      </c>
      <c r="F32" s="6">
        <f>IF(AND(SIN($N$2*($H32+2))&lt;=$J$9,SIN($N$2*($H32+2))&gt;=$J$10),1,0)</f>
        <v>1</v>
      </c>
      <c r="G32" s="7">
        <f>IF(AND(SIN($N$2*($H32+3))&lt;=$J$9,SIN($N$2*($H32+3))&gt;=$J$10),1,0)</f>
        <v>0</v>
      </c>
      <c r="H32">
        <f t="shared" si="7"/>
        <v>3</v>
      </c>
    </row>
    <row r="33" spans="1:8" ht="16.5" x14ac:dyDescent="0.3">
      <c r="A33" s="1" t="str">
        <f>"0b"&amp;C33&amp;D33&amp;E33&amp;F33&amp;G33&amp;","</f>
        <v>0b00000,</v>
      </c>
      <c r="B33" t="s">
        <v>8</v>
      </c>
      <c r="C33" s="5">
        <f>IF(AND(SIN($N$2*($H33-1))&lt;=$J$10,SIN($N$2*($H33-1))&gt;=$J$11),1,0)</f>
        <v>0</v>
      </c>
      <c r="D33" s="6">
        <f>IF(AND(SIN($N$2*($H33))&lt;=$J$10,SIN($N$2*($H33))&gt;=$J$11),1,0)</f>
        <v>0</v>
      </c>
      <c r="E33" s="6">
        <f>IF(AND(SIN($N$2*($H33+1))&lt;=$J$10,SIN($N$2*($H33+1))&gt;=$J$11),1,0)</f>
        <v>0</v>
      </c>
      <c r="F33" s="6">
        <f>IF(AND(SIN($N$2*($H33+2))&lt;=$J$10,SIN($N$2*($H33+2))&gt;=$J$11),1,0)</f>
        <v>0</v>
      </c>
      <c r="G33" s="7">
        <f>IF(AND(SIN($N$2*($H33+3))&lt;=$J$10,SIN($N$2*($H33+3))&gt;=$J$11),1,0)</f>
        <v>0</v>
      </c>
      <c r="H33">
        <f t="shared" si="7"/>
        <v>3</v>
      </c>
    </row>
    <row r="34" spans="1:8" ht="16.5" x14ac:dyDescent="0.3">
      <c r="A34" s="1" t="str">
        <f>"0b"&amp;C34&amp;D34&amp;E34&amp;F34&amp;G34&amp;","</f>
        <v>0b00001,</v>
      </c>
      <c r="B34" t="s">
        <v>8</v>
      </c>
      <c r="C34" s="8">
        <f>IF(AND(SIN($N$2*($H34-1))&lt;=$J$11,SIN($N$2*($H34-1))&gt;=$J$12),1,0)</f>
        <v>0</v>
      </c>
      <c r="D34" s="9">
        <f>IF(AND(SIN($N$2*($H34))&lt;=$J$11,SIN($N$2*($H34))&gt;=$J$12),1,0)</f>
        <v>0</v>
      </c>
      <c r="E34" s="9">
        <f>IF(AND(SIN($N$2*($H34+1))&lt;=$J$11,SIN($N$2*($H34+1))&gt;=$J$12),1,0)</f>
        <v>0</v>
      </c>
      <c r="F34" s="9">
        <f>IF(AND(SIN($N$2*($H34+2))&lt;=$J$11,SIN($N$2*($H34+2))&gt;=$J$12),1,0)</f>
        <v>0</v>
      </c>
      <c r="G34" s="10">
        <f>IF(AND(SIN($N$2*($H34+3))&lt;=$J$11,SIN($N$2*($H34+3))&gt;=$J$12),1,0)</f>
        <v>1</v>
      </c>
      <c r="H34">
        <f t="shared" si="7"/>
        <v>3</v>
      </c>
    </row>
    <row r="35" spans="1:8" ht="16.5" x14ac:dyDescent="0.3">
      <c r="A35" s="1" t="s">
        <v>0</v>
      </c>
      <c r="B35" t="s">
        <v>8</v>
      </c>
    </row>
    <row r="36" spans="1:8" x14ac:dyDescent="0.25">
      <c r="B36" t="s">
        <v>8</v>
      </c>
    </row>
    <row r="37" spans="1:8" ht="16.5" x14ac:dyDescent="0.3">
      <c r="A37" s="1" t="str">
        <f>"byte p"&amp;H38&amp;"[8] = {"</f>
        <v>byte p4[8] = {</v>
      </c>
      <c r="B37" t="s">
        <v>8</v>
      </c>
    </row>
    <row r="38" spans="1:8" ht="16.5" x14ac:dyDescent="0.3">
      <c r="A38" s="1" t="str">
        <f>"0b"&amp;C38&amp;D38&amp;E38&amp;F38&amp;G38&amp;","</f>
        <v>0b10000,</v>
      </c>
      <c r="B38" t="s">
        <v>8</v>
      </c>
      <c r="C38" s="11">
        <f>IF(AND(SIN($N$2*($H38-1))&lt;=$J$5,SIN($N$2*($H38-1))&gt;=$J$6),1,0)</f>
        <v>1</v>
      </c>
      <c r="D38" s="12">
        <f>IF(AND(SIN($N$2*($H38))&lt;=$J$5,SIN($N$2*($H38))&gt;=$J$6),1,0)</f>
        <v>0</v>
      </c>
      <c r="E38" s="12">
        <f>IF(AND(SIN($N$2*($H38+1))&lt;=$J$5,SIN($N$2*($H38+1))&gt;=$J$6),1,0)</f>
        <v>0</v>
      </c>
      <c r="F38" s="12">
        <f>IF(AND(SIN($N$2*($H38+2))&lt;=$J$5,SIN($N$2*($H38+2))&gt;=$J$6),1,0)</f>
        <v>0</v>
      </c>
      <c r="G38" s="13">
        <f>IF(AND(SIN($N$2*($H38+3))&lt;=$J$5,SIN($N$2*($H38+3))&gt;=$J$6),1,0)</f>
        <v>0</v>
      </c>
      <c r="H38">
        <v>4</v>
      </c>
    </row>
    <row r="39" spans="1:8" ht="16.5" x14ac:dyDescent="0.3">
      <c r="A39" s="1" t="str">
        <f>"0b"&amp;C39&amp;D39&amp;E39&amp;F39&amp;G39&amp;","</f>
        <v>0b00000,</v>
      </c>
      <c r="B39" t="s">
        <v>8</v>
      </c>
      <c r="C39" s="2">
        <f>IF(AND(SIN($N$2*($H39-1))&lt;=$J$6,SIN($N$2*($H39-1))&gt;=$J$7),1,0)</f>
        <v>0</v>
      </c>
      <c r="D39" s="3">
        <f>IF(AND(SIN($N$2*($H39))&lt;=$J$6,SIN($N$2*($H39))&gt;=$J$7),1,0)</f>
        <v>0</v>
      </c>
      <c r="E39" s="3">
        <f>IF(AND(SIN($N$2*($H39+1))&lt;=$J$6,SIN($N$2*($H39+1))&gt;=$J$7),1,0)</f>
        <v>0</v>
      </c>
      <c r="F39" s="3">
        <f>IF(AND(SIN($N$2*($H39+2))&lt;=$J$6,SIN($N$2*($H39+2))&gt;=$J$7),1,0)</f>
        <v>0</v>
      </c>
      <c r="G39" s="4">
        <f>IF(AND(SIN($N$2*($H39+3))&lt;=$J$6,SIN($N$2*($H39+3))&gt;=$J$7),1,0)</f>
        <v>0</v>
      </c>
      <c r="H39">
        <f>H38</f>
        <v>4</v>
      </c>
    </row>
    <row r="40" spans="1:8" ht="16.5" x14ac:dyDescent="0.3">
      <c r="A40" s="1" t="str">
        <f>"0b"&amp;C40&amp;D40&amp;E40&amp;F40&amp;G40&amp;","</f>
        <v>0b01000,</v>
      </c>
      <c r="B40" t="s">
        <v>8</v>
      </c>
      <c r="C40" s="2">
        <f>IF(AND(SIN($N$2*($H40-1))&lt;=$J$7,SIN($N$2*($H40-1))&gt;=$J$8),1,0)</f>
        <v>0</v>
      </c>
      <c r="D40" s="3">
        <f>IF(AND(SIN($N$2*($H40))&lt;=$J$7,SIN($N$2*($H40))&gt;=$J$8),1,0)</f>
        <v>1</v>
      </c>
      <c r="E40" s="3">
        <f>IF(AND(SIN($N$2*($H40+1))&lt;=$J$7,SIN($N$2*($H40+1))&gt;=$J$8),1,0)</f>
        <v>0</v>
      </c>
      <c r="F40" s="3">
        <f>IF(AND(SIN($N$2*($H40+2))&lt;=$J$7,SIN($N$2*($H40+2))&gt;=$J$8),1,0)</f>
        <v>0</v>
      </c>
      <c r="G40" s="4">
        <f>IF(AND(SIN($N$2*($H40+3))&lt;=$J$7,SIN($N$2*($H40+3))&gt;=$J$8),1,0)</f>
        <v>0</v>
      </c>
      <c r="H40">
        <f t="shared" ref="H40:H45" si="8">H39</f>
        <v>4</v>
      </c>
    </row>
    <row r="41" spans="1:8" ht="16.5" x14ac:dyDescent="0.3">
      <c r="A41" s="1" t="str">
        <f>"0b"&amp;C41&amp;D41&amp;E41&amp;F41&amp;G41&amp;","</f>
        <v>0b00000,</v>
      </c>
      <c r="B41" t="s">
        <v>8</v>
      </c>
      <c r="C41" s="2">
        <f>IF(AND(SIN($N$2*($H41-1))&lt;=$J$8,SIN($N$2*($H41-1))&gt;=$J$9),1,0)</f>
        <v>0</v>
      </c>
      <c r="D41" s="3">
        <f>IF(AND(SIN($N$2*($H41))&lt;=$J$8,SIN($N$2*($H41))&gt;=$J$9),1,0)</f>
        <v>0</v>
      </c>
      <c r="E41" s="3">
        <f>IF(AND(SIN($N$2*($H41+1))&lt;=$J$8,SIN($N$2*($H41+1))&gt;=$J$9),1,0)</f>
        <v>0</v>
      </c>
      <c r="F41" s="3">
        <f>IF(AND(SIN($N$2*($H41+2))&lt;=$J$8,SIN($N$2*($H41+2))&gt;=$J$9),1,0)</f>
        <v>0</v>
      </c>
      <c r="G41" s="4">
        <f>IF(AND(SIN($N$2*($H41+3))&lt;=$J$8,SIN($N$2*($H41+3))&gt;=$J$9),1,0)</f>
        <v>0</v>
      </c>
      <c r="H41">
        <f t="shared" si="8"/>
        <v>4</v>
      </c>
    </row>
    <row r="42" spans="1:8" ht="16.5" x14ac:dyDescent="0.3">
      <c r="A42" s="1" t="str">
        <f>"0b"&amp;C42&amp;D42&amp;E42&amp;F42&amp;G42&amp;","</f>
        <v>0b00000,</v>
      </c>
      <c r="B42" t="s">
        <v>8</v>
      </c>
      <c r="C42" s="5">
        <f>IF(AND(SIN($N$2*($H42-1))&lt;=$J$8,SIN($N$2*($H42-1))&gt;=$J$9),1,0)</f>
        <v>0</v>
      </c>
      <c r="D42" s="6">
        <f>IF(AND(SIN($N$2*($H42))&lt;=$J$8,SIN($N$2*($H42))&gt;=$J$9),1,0)</f>
        <v>0</v>
      </c>
      <c r="E42" s="6">
        <f>IF(AND(SIN($N$2*($H42+1))&lt;=$J$8,SIN($N$2*($H42+1))&gt;=$J$9),1,0)</f>
        <v>0</v>
      </c>
      <c r="F42" s="6">
        <f>IF(AND(SIN($N$2*($H42+2))&lt;=$J$8,SIN($N$2*($H42+2))&gt;=$J$9),1,0)</f>
        <v>0</v>
      </c>
      <c r="G42" s="7">
        <f>IF(AND(SIN($N$2*($H42+3))&lt;=$J$8,SIN($N$2*($H42+3))&gt;=$J$9),1,0)</f>
        <v>0</v>
      </c>
      <c r="H42">
        <f t="shared" si="8"/>
        <v>4</v>
      </c>
    </row>
    <row r="43" spans="1:8" ht="16.5" x14ac:dyDescent="0.3">
      <c r="A43" s="1" t="str">
        <f>"0b"&amp;C43&amp;D43&amp;E43&amp;F43&amp;G43&amp;","</f>
        <v>0b00100,</v>
      </c>
      <c r="B43" t="s">
        <v>8</v>
      </c>
      <c r="C43" s="5">
        <f>IF(AND(SIN($N$2*($H43-1))&lt;=$J$9,SIN($N$2*($H43-1))&gt;=$J$10),1,0)</f>
        <v>0</v>
      </c>
      <c r="D43" s="6">
        <f>IF(AND(SIN($N$2*($H43))&lt;=$J$9,SIN($N$2*($H43))&gt;=$J$10),1,0)</f>
        <v>0</v>
      </c>
      <c r="E43" s="6">
        <f>IF(AND(SIN($N$2*($H43+1))&lt;=$J$9,SIN($N$2*($H43+1))&gt;=$J$10),1,0)</f>
        <v>1</v>
      </c>
      <c r="F43" s="6">
        <f>IF(AND(SIN($N$2*($H43+2))&lt;=$J$9,SIN($N$2*($H43+2))&gt;=$J$10),1,0)</f>
        <v>0</v>
      </c>
      <c r="G43" s="7">
        <f>IF(AND(SIN($N$2*($H43+3))&lt;=$J$9,SIN($N$2*($H43+3))&gt;=$J$10),1,0)</f>
        <v>0</v>
      </c>
      <c r="H43">
        <f t="shared" si="8"/>
        <v>4</v>
      </c>
    </row>
    <row r="44" spans="1:8" ht="16.5" x14ac:dyDescent="0.3">
      <c r="A44" s="1" t="str">
        <f>"0b"&amp;C44&amp;D44&amp;E44&amp;F44&amp;G44&amp;","</f>
        <v>0b00000,</v>
      </c>
      <c r="B44" t="s">
        <v>8</v>
      </c>
      <c r="C44" s="5">
        <f>IF(AND(SIN($N$2*($H44-1))&lt;=$J$10,SIN($N$2*($H44-1))&gt;=$J$11),1,0)</f>
        <v>0</v>
      </c>
      <c r="D44" s="6">
        <f>IF(AND(SIN($N$2*($H44))&lt;=$J$10,SIN($N$2*($H44))&gt;=$J$11),1,0)</f>
        <v>0</v>
      </c>
      <c r="E44" s="6">
        <f>IF(AND(SIN($N$2*($H44+1))&lt;=$J$10,SIN($N$2*($H44+1))&gt;=$J$11),1,0)</f>
        <v>0</v>
      </c>
      <c r="F44" s="6">
        <f>IF(AND(SIN($N$2*($H44+2))&lt;=$J$10,SIN($N$2*($H44+2))&gt;=$J$11),1,0)</f>
        <v>0</v>
      </c>
      <c r="G44" s="7">
        <f>IF(AND(SIN($N$2*($H44+3))&lt;=$J$10,SIN($N$2*($H44+3))&gt;=$J$11),1,0)</f>
        <v>0</v>
      </c>
      <c r="H44">
        <f t="shared" si="8"/>
        <v>4</v>
      </c>
    </row>
    <row r="45" spans="1:8" ht="16.5" x14ac:dyDescent="0.3">
      <c r="A45" s="1" t="str">
        <f>"0b"&amp;C45&amp;D45&amp;E45&amp;F45&amp;G45&amp;","</f>
        <v>0b00011,</v>
      </c>
      <c r="B45" t="s">
        <v>8</v>
      </c>
      <c r="C45" s="8">
        <f>IF(AND(SIN($N$2*($H45-1))&lt;=$J$11,SIN($N$2*($H45-1))&gt;=$J$12),1,0)</f>
        <v>0</v>
      </c>
      <c r="D45" s="9">
        <f>IF(AND(SIN($N$2*($H45))&lt;=$J$11,SIN($N$2*($H45))&gt;=$J$12),1,0)</f>
        <v>0</v>
      </c>
      <c r="E45" s="9">
        <f>IF(AND(SIN($N$2*($H45+1))&lt;=$J$11,SIN($N$2*($H45+1))&gt;=$J$12),1,0)</f>
        <v>0</v>
      </c>
      <c r="F45" s="9">
        <f>IF(AND(SIN($N$2*($H45+2))&lt;=$J$11,SIN($N$2*($H45+2))&gt;=$J$12),1,0)</f>
        <v>1</v>
      </c>
      <c r="G45" s="10">
        <f>IF(AND(SIN($N$2*($H45+3))&lt;=$J$11,SIN($N$2*($H45+3))&gt;=$J$12),1,0)</f>
        <v>1</v>
      </c>
      <c r="H45">
        <f t="shared" si="8"/>
        <v>4</v>
      </c>
    </row>
    <row r="46" spans="1:8" ht="16.5" x14ac:dyDescent="0.3">
      <c r="A46" s="1" t="s">
        <v>0</v>
      </c>
      <c r="B46" t="s">
        <v>8</v>
      </c>
    </row>
    <row r="47" spans="1:8" x14ac:dyDescent="0.25">
      <c r="B47" t="s">
        <v>8</v>
      </c>
    </row>
    <row r="48" spans="1:8" ht="16.5" x14ac:dyDescent="0.3">
      <c r="A48" s="1" t="str">
        <f>"byte p"&amp;H49&amp;"[8] = {"</f>
        <v>byte p5[8] = {</v>
      </c>
      <c r="B48" t="s">
        <v>8</v>
      </c>
    </row>
    <row r="49" spans="1:8" ht="16.5" x14ac:dyDescent="0.3">
      <c r="A49" s="1" t="str">
        <f>"0b"&amp;C49&amp;D49&amp;E49&amp;F49&amp;G49&amp;","</f>
        <v>0b00000,</v>
      </c>
      <c r="B49" t="s">
        <v>8</v>
      </c>
      <c r="C49" s="11">
        <f>IF(AND(SIN($N$2*($H49-1))&lt;=$J$5,SIN($N$2*($H49-1))&gt;=$J$6),1,0)</f>
        <v>0</v>
      </c>
      <c r="D49" s="12">
        <f>IF(AND(SIN($N$2*($H49))&lt;=$J$5,SIN($N$2*($H49))&gt;=$J$6),1,0)</f>
        <v>0</v>
      </c>
      <c r="E49" s="12">
        <f>IF(AND(SIN($N$2*($H49+1))&lt;=$J$5,SIN($N$2*($H49+1))&gt;=$J$6),1,0)</f>
        <v>0</v>
      </c>
      <c r="F49" s="12">
        <f>IF(AND(SIN($N$2*($H49+2))&lt;=$J$5,SIN($N$2*($H49+2))&gt;=$J$6),1,0)</f>
        <v>0</v>
      </c>
      <c r="G49" s="13">
        <f>IF(AND(SIN($N$2*($H49+3))&lt;=$J$5,SIN($N$2*($H49+3))&gt;=$J$6),1,0)</f>
        <v>0</v>
      </c>
      <c r="H49">
        <v>5</v>
      </c>
    </row>
    <row r="50" spans="1:8" ht="16.5" x14ac:dyDescent="0.3">
      <c r="A50" s="1" t="str">
        <f>"0b"&amp;C50&amp;D50&amp;E50&amp;F50&amp;G50&amp;","</f>
        <v>0b00000,</v>
      </c>
      <c r="B50" t="s">
        <v>8</v>
      </c>
      <c r="C50" s="2">
        <f>IF(AND(SIN($N$2*($H50-1))&lt;=$J$6,SIN($N$2*($H50-1))&gt;=$J$7),1,0)</f>
        <v>0</v>
      </c>
      <c r="D50" s="3">
        <f>IF(AND(SIN($N$2*($H50))&lt;=$J$6,SIN($N$2*($H50))&gt;=$J$7),1,0)</f>
        <v>0</v>
      </c>
      <c r="E50" s="3">
        <f>IF(AND(SIN($N$2*($H50+1))&lt;=$J$6,SIN($N$2*($H50+1))&gt;=$J$7),1,0)</f>
        <v>0</v>
      </c>
      <c r="F50" s="3">
        <f>IF(AND(SIN($N$2*($H50+2))&lt;=$J$6,SIN($N$2*($H50+2))&gt;=$J$7),1,0)</f>
        <v>0</v>
      </c>
      <c r="G50" s="4">
        <f>IF(AND(SIN($N$2*($H50+3))&lt;=$J$6,SIN($N$2*($H50+3))&gt;=$J$7),1,0)</f>
        <v>0</v>
      </c>
      <c r="H50">
        <f>H49</f>
        <v>5</v>
      </c>
    </row>
    <row r="51" spans="1:8" ht="16.5" x14ac:dyDescent="0.3">
      <c r="A51" s="1" t="str">
        <f>"0b"&amp;C51&amp;D51&amp;E51&amp;F51&amp;G51&amp;","</f>
        <v>0b10000,</v>
      </c>
      <c r="B51" t="s">
        <v>8</v>
      </c>
      <c r="C51" s="2">
        <f>IF(AND(SIN($N$2*($H51-1))&lt;=$J$7,SIN($N$2*($H51-1))&gt;=$J$8),1,0)</f>
        <v>1</v>
      </c>
      <c r="D51" s="3">
        <f>IF(AND(SIN($N$2*($H51))&lt;=$J$7,SIN($N$2*($H51))&gt;=$J$8),1,0)</f>
        <v>0</v>
      </c>
      <c r="E51" s="3">
        <f>IF(AND(SIN($N$2*($H51+1))&lt;=$J$7,SIN($N$2*($H51+1))&gt;=$J$8),1,0)</f>
        <v>0</v>
      </c>
      <c r="F51" s="3">
        <f>IF(AND(SIN($N$2*($H51+2))&lt;=$J$7,SIN($N$2*($H51+2))&gt;=$J$8),1,0)</f>
        <v>0</v>
      </c>
      <c r="G51" s="4">
        <f>IF(AND(SIN($N$2*($H51+3))&lt;=$J$7,SIN($N$2*($H51+3))&gt;=$J$8),1,0)</f>
        <v>0</v>
      </c>
      <c r="H51">
        <f t="shared" ref="H51:H56" si="9">H50</f>
        <v>5</v>
      </c>
    </row>
    <row r="52" spans="1:8" ht="16.5" x14ac:dyDescent="0.3">
      <c r="A52" s="1" t="str">
        <f>"0b"&amp;C52&amp;D52&amp;E52&amp;F52&amp;G52&amp;","</f>
        <v>0b00000,</v>
      </c>
      <c r="B52" t="s">
        <v>8</v>
      </c>
      <c r="C52" s="2">
        <f>IF(AND(SIN($N$2*($H52-1))&lt;=$J$8,SIN($N$2*($H52-1))&gt;=$J$9),1,0)</f>
        <v>0</v>
      </c>
      <c r="D52" s="3">
        <f>IF(AND(SIN($N$2*($H52))&lt;=$J$8,SIN($N$2*($H52))&gt;=$J$9),1,0)</f>
        <v>0</v>
      </c>
      <c r="E52" s="3">
        <f>IF(AND(SIN($N$2*($H52+1))&lt;=$J$8,SIN($N$2*($H52+1))&gt;=$J$9),1,0)</f>
        <v>0</v>
      </c>
      <c r="F52" s="3">
        <f>IF(AND(SIN($N$2*($H52+2))&lt;=$J$8,SIN($N$2*($H52+2))&gt;=$J$9),1,0)</f>
        <v>0</v>
      </c>
      <c r="G52" s="4">
        <f>IF(AND(SIN($N$2*($H52+3))&lt;=$J$8,SIN($N$2*($H52+3))&gt;=$J$9),1,0)</f>
        <v>0</v>
      </c>
      <c r="H52">
        <f t="shared" si="9"/>
        <v>5</v>
      </c>
    </row>
    <row r="53" spans="1:8" ht="16.5" x14ac:dyDescent="0.3">
      <c r="A53" s="1" t="str">
        <f>"0b"&amp;C53&amp;D53&amp;E53&amp;F53&amp;G53&amp;","</f>
        <v>0b00000,</v>
      </c>
      <c r="B53" t="s">
        <v>8</v>
      </c>
      <c r="C53" s="5">
        <f>IF(AND(SIN($N$2*($H53-1))&lt;=$J$8,SIN($N$2*($H53-1))&gt;=$J$9),1,0)</f>
        <v>0</v>
      </c>
      <c r="D53" s="6">
        <f>IF(AND(SIN($N$2*($H53))&lt;=$J$8,SIN($N$2*($H53))&gt;=$J$9),1,0)</f>
        <v>0</v>
      </c>
      <c r="E53" s="6">
        <f>IF(AND(SIN($N$2*($H53+1))&lt;=$J$8,SIN($N$2*($H53+1))&gt;=$J$9),1,0)</f>
        <v>0</v>
      </c>
      <c r="F53" s="6">
        <f>IF(AND(SIN($N$2*($H53+2))&lt;=$J$8,SIN($N$2*($H53+2))&gt;=$J$9),1,0)</f>
        <v>0</v>
      </c>
      <c r="G53" s="7">
        <f>IF(AND(SIN($N$2*($H53+3))&lt;=$J$8,SIN($N$2*($H53+3))&gt;=$J$9),1,0)</f>
        <v>0</v>
      </c>
      <c r="H53">
        <f t="shared" si="9"/>
        <v>5</v>
      </c>
    </row>
    <row r="54" spans="1:8" ht="16.5" x14ac:dyDescent="0.3">
      <c r="A54" s="1" t="str">
        <f>"0b"&amp;C54&amp;D54&amp;E54&amp;F54&amp;G54&amp;","</f>
        <v>0b01000,</v>
      </c>
      <c r="B54" t="s">
        <v>8</v>
      </c>
      <c r="C54" s="5">
        <f>IF(AND(SIN($N$2*($H54-1))&lt;=$J$9,SIN($N$2*($H54-1))&gt;=$J$10),1,0)</f>
        <v>0</v>
      </c>
      <c r="D54" s="6">
        <f>IF(AND(SIN($N$2*($H54))&lt;=$J$9,SIN($N$2*($H54))&gt;=$J$10),1,0)</f>
        <v>1</v>
      </c>
      <c r="E54" s="6">
        <f>IF(AND(SIN($N$2*($H54+1))&lt;=$J$9,SIN($N$2*($H54+1))&gt;=$J$10),1,0)</f>
        <v>0</v>
      </c>
      <c r="F54" s="6">
        <f>IF(AND(SIN($N$2*($H54+2))&lt;=$J$9,SIN($N$2*($H54+2))&gt;=$J$10),1,0)</f>
        <v>0</v>
      </c>
      <c r="G54" s="7">
        <f>IF(AND(SIN($N$2*($H54+3))&lt;=$J$9,SIN($N$2*($H54+3))&gt;=$J$10),1,0)</f>
        <v>0</v>
      </c>
      <c r="H54">
        <f t="shared" si="9"/>
        <v>5</v>
      </c>
    </row>
    <row r="55" spans="1:8" ht="16.5" x14ac:dyDescent="0.3">
      <c r="A55" s="1" t="str">
        <f>"0b"&amp;C55&amp;D55&amp;E55&amp;F55&amp;G55&amp;","</f>
        <v>0b00001,</v>
      </c>
      <c r="B55" t="s">
        <v>8</v>
      </c>
      <c r="C55" s="5">
        <f>IF(AND(SIN($N$2*($H55-1))&lt;=$J$10,SIN($N$2*($H55-1))&gt;=$J$11),1,0)</f>
        <v>0</v>
      </c>
      <c r="D55" s="6">
        <f>IF(AND(SIN($N$2*($H55))&lt;=$J$10,SIN($N$2*($H55))&gt;=$J$11),1,0)</f>
        <v>0</v>
      </c>
      <c r="E55" s="6">
        <f>IF(AND(SIN($N$2*($H55+1))&lt;=$J$10,SIN($N$2*($H55+1))&gt;=$J$11),1,0)</f>
        <v>0</v>
      </c>
      <c r="F55" s="6">
        <f>IF(AND(SIN($N$2*($H55+2))&lt;=$J$10,SIN($N$2*($H55+2))&gt;=$J$11),1,0)</f>
        <v>0</v>
      </c>
      <c r="G55" s="7">
        <f>IF(AND(SIN($N$2*($H55+3))&lt;=$J$10,SIN($N$2*($H55+3))&gt;=$J$11),1,0)</f>
        <v>1</v>
      </c>
      <c r="H55">
        <f t="shared" si="9"/>
        <v>5</v>
      </c>
    </row>
    <row r="56" spans="1:8" ht="16.5" x14ac:dyDescent="0.3">
      <c r="A56" s="1" t="str">
        <f>"0b"&amp;C56&amp;D56&amp;E56&amp;F56&amp;G56&amp;","</f>
        <v>0b00110,</v>
      </c>
      <c r="B56" t="s">
        <v>8</v>
      </c>
      <c r="C56" s="8">
        <f>IF(AND(SIN($N$2*($H56-1))&lt;=$J$11,SIN($N$2*($H56-1))&gt;=$J$12),1,0)</f>
        <v>0</v>
      </c>
      <c r="D56" s="9">
        <f>IF(AND(SIN($N$2*($H56))&lt;=$J$11,SIN($N$2*($H56))&gt;=$J$12),1,0)</f>
        <v>0</v>
      </c>
      <c r="E56" s="9">
        <f>IF(AND(SIN($N$2*($H56+1))&lt;=$J$11,SIN($N$2*($H56+1))&gt;=$J$12),1,0)</f>
        <v>1</v>
      </c>
      <c r="F56" s="9">
        <f>IF(AND(SIN($N$2*($H56+2))&lt;=$J$11,SIN($N$2*($H56+2))&gt;=$J$12),1,0)</f>
        <v>1</v>
      </c>
      <c r="G56" s="10">
        <f>IF(AND(SIN($N$2*($H56+3))&lt;=$J$11,SIN($N$2*($H56+3))&gt;=$J$12),1,0)</f>
        <v>0</v>
      </c>
      <c r="H56">
        <f t="shared" si="9"/>
        <v>5</v>
      </c>
    </row>
    <row r="57" spans="1:8" ht="16.5" x14ac:dyDescent="0.3">
      <c r="A57" s="1" t="s">
        <v>0</v>
      </c>
      <c r="B57" t="s">
        <v>8</v>
      </c>
    </row>
    <row r="58" spans="1:8" x14ac:dyDescent="0.25">
      <c r="B58" t="s">
        <v>8</v>
      </c>
    </row>
    <row r="59" spans="1:8" ht="16.5" x14ac:dyDescent="0.3">
      <c r="A59" s="1" t="str">
        <f>"byte p"&amp;H60&amp;"[8] = {"</f>
        <v>byte p6[8] = {</v>
      </c>
      <c r="B59" t="s">
        <v>8</v>
      </c>
    </row>
    <row r="60" spans="1:8" ht="16.5" x14ac:dyDescent="0.3">
      <c r="A60" s="1" t="str">
        <f>"0b"&amp;C60&amp;D60&amp;E60&amp;F60&amp;G60&amp;","</f>
        <v>0b00000,</v>
      </c>
      <c r="B60" t="s">
        <v>8</v>
      </c>
      <c r="C60" s="11">
        <f>IF(AND(SIN($N$2*($H60-1))&lt;=$J$5,SIN($N$2*($H60-1))&gt;=$J$6),1,0)</f>
        <v>0</v>
      </c>
      <c r="D60" s="12">
        <f>IF(AND(SIN($N$2*($H60))&lt;=$J$5,SIN($N$2*($H60))&gt;=$J$6),1,0)</f>
        <v>0</v>
      </c>
      <c r="E60" s="12">
        <f>IF(AND(SIN($N$2*($H60+1))&lt;=$J$5,SIN($N$2*($H60+1))&gt;=$J$6),1,0)</f>
        <v>0</v>
      </c>
      <c r="F60" s="12">
        <f>IF(AND(SIN($N$2*($H60+2))&lt;=$J$5,SIN($N$2*($H60+2))&gt;=$J$6),1,0)</f>
        <v>0</v>
      </c>
      <c r="G60" s="13">
        <f>IF(AND(SIN($N$2*($H60+3))&lt;=$J$5,SIN($N$2*($H60+3))&gt;=$J$6),1,0)</f>
        <v>0</v>
      </c>
      <c r="H60">
        <v>6</v>
      </c>
    </row>
    <row r="61" spans="1:8" ht="16.5" x14ac:dyDescent="0.3">
      <c r="A61" s="1" t="str">
        <f>"0b"&amp;C61&amp;D61&amp;E61&amp;F61&amp;G61&amp;","</f>
        <v>0b00000,</v>
      </c>
      <c r="B61" t="s">
        <v>8</v>
      </c>
      <c r="C61" s="2">
        <f>IF(AND(SIN($N$2*($H61-1))&lt;=$J$6,SIN($N$2*($H61-1))&gt;=$J$7),1,0)</f>
        <v>0</v>
      </c>
      <c r="D61" s="3">
        <f>IF(AND(SIN($N$2*($H61))&lt;=$J$6,SIN($N$2*($H61))&gt;=$J$7),1,0)</f>
        <v>0</v>
      </c>
      <c r="E61" s="3">
        <f>IF(AND(SIN($N$2*($H61+1))&lt;=$J$6,SIN($N$2*($H61+1))&gt;=$J$7),1,0)</f>
        <v>0</v>
      </c>
      <c r="F61" s="3">
        <f>IF(AND(SIN($N$2*($H61+2))&lt;=$J$6,SIN($N$2*($H61+2))&gt;=$J$7),1,0)</f>
        <v>0</v>
      </c>
      <c r="G61" s="4">
        <f>IF(AND(SIN($N$2*($H61+3))&lt;=$J$6,SIN($N$2*($H61+3))&gt;=$J$7),1,0)</f>
        <v>0</v>
      </c>
      <c r="H61">
        <f>H60</f>
        <v>6</v>
      </c>
    </row>
    <row r="62" spans="1:8" ht="16.5" x14ac:dyDescent="0.3">
      <c r="A62" s="1" t="str">
        <f>"0b"&amp;C62&amp;D62&amp;E62&amp;F62&amp;G62&amp;","</f>
        <v>0b00000,</v>
      </c>
      <c r="B62" t="s">
        <v>8</v>
      </c>
      <c r="C62" s="2">
        <f>IF(AND(SIN($N$2*($H62-1))&lt;=$J$7,SIN($N$2*($H62-1))&gt;=$J$8),1,0)</f>
        <v>0</v>
      </c>
      <c r="D62" s="3">
        <f>IF(AND(SIN($N$2*($H62))&lt;=$J$7,SIN($N$2*($H62))&gt;=$J$8),1,0)</f>
        <v>0</v>
      </c>
      <c r="E62" s="3">
        <f>IF(AND(SIN($N$2*($H62+1))&lt;=$J$7,SIN($N$2*($H62+1))&gt;=$J$8),1,0)</f>
        <v>0</v>
      </c>
      <c r="F62" s="3">
        <f>IF(AND(SIN($N$2*($H62+2))&lt;=$J$7,SIN($N$2*($H62+2))&gt;=$J$8),1,0)</f>
        <v>0</v>
      </c>
      <c r="G62" s="4">
        <f>IF(AND(SIN($N$2*($H62+3))&lt;=$J$7,SIN($N$2*($H62+3))&gt;=$J$8),1,0)</f>
        <v>0</v>
      </c>
      <c r="H62">
        <f t="shared" ref="H62:H67" si="10">H61</f>
        <v>6</v>
      </c>
    </row>
    <row r="63" spans="1:8" ht="16.5" x14ac:dyDescent="0.3">
      <c r="A63" s="1" t="str">
        <f>"0b"&amp;C63&amp;D63&amp;E63&amp;F63&amp;G63&amp;","</f>
        <v>0b00001,</v>
      </c>
      <c r="B63" t="s">
        <v>8</v>
      </c>
      <c r="C63" s="2">
        <f>IF(AND(SIN($N$2*($H63-1))&lt;=$J$8,SIN($N$2*($H63-1))&gt;=$J$9),1,0)</f>
        <v>0</v>
      </c>
      <c r="D63" s="3">
        <f>IF(AND(SIN($N$2*($H63))&lt;=$J$8,SIN($N$2*($H63))&gt;=$J$9),1,0)</f>
        <v>0</v>
      </c>
      <c r="E63" s="3">
        <f>IF(AND(SIN($N$2*($H63+1))&lt;=$J$8,SIN($N$2*($H63+1))&gt;=$J$9),1,0)</f>
        <v>0</v>
      </c>
      <c r="F63" s="3">
        <f>IF(AND(SIN($N$2*($H63+2))&lt;=$J$8,SIN($N$2*($H63+2))&gt;=$J$9),1,0)</f>
        <v>0</v>
      </c>
      <c r="G63" s="4">
        <f>IF(AND(SIN($N$2*($H63+3))&lt;=$J$8,SIN($N$2*($H63+3))&gt;=$J$9),1,0)</f>
        <v>1</v>
      </c>
      <c r="H63">
        <f t="shared" si="10"/>
        <v>6</v>
      </c>
    </row>
    <row r="64" spans="1:8" ht="16.5" x14ac:dyDescent="0.3">
      <c r="A64" s="1" t="str">
        <f>"0b"&amp;C64&amp;D64&amp;E64&amp;F64&amp;G64&amp;","</f>
        <v>0b00001,</v>
      </c>
      <c r="B64" t="s">
        <v>8</v>
      </c>
      <c r="C64" s="5">
        <f>IF(AND(SIN($N$2*($H64-1))&lt;=$J$8,SIN($N$2*($H64-1))&gt;=$J$9),1,0)</f>
        <v>0</v>
      </c>
      <c r="D64" s="6">
        <f>IF(AND(SIN($N$2*($H64))&lt;=$J$8,SIN($N$2*($H64))&gt;=$J$9),1,0)</f>
        <v>0</v>
      </c>
      <c r="E64" s="6">
        <f>IF(AND(SIN($N$2*($H64+1))&lt;=$J$8,SIN($N$2*($H64+1))&gt;=$J$9),1,0)</f>
        <v>0</v>
      </c>
      <c r="F64" s="6">
        <f>IF(AND(SIN($N$2*($H64+2))&lt;=$J$8,SIN($N$2*($H64+2))&gt;=$J$9),1,0)</f>
        <v>0</v>
      </c>
      <c r="G64" s="7">
        <f>IF(AND(SIN($N$2*($H64+3))&lt;=$J$8,SIN($N$2*($H64+3))&gt;=$J$9),1,0)</f>
        <v>1</v>
      </c>
      <c r="H64">
        <f t="shared" si="10"/>
        <v>6</v>
      </c>
    </row>
    <row r="65" spans="1:8" ht="16.5" x14ac:dyDescent="0.3">
      <c r="A65" s="1" t="str">
        <f>"0b"&amp;C65&amp;D65&amp;E65&amp;F65&amp;G65&amp;","</f>
        <v>0b10000,</v>
      </c>
      <c r="B65" t="s">
        <v>8</v>
      </c>
      <c r="C65" s="5">
        <f>IF(AND(SIN($N$2*($H65-1))&lt;=$J$9,SIN($N$2*($H65-1))&gt;=$J$10),1,0)</f>
        <v>1</v>
      </c>
      <c r="D65" s="6">
        <f>IF(AND(SIN($N$2*($H65))&lt;=$J$9,SIN($N$2*($H65))&gt;=$J$10),1,0)</f>
        <v>0</v>
      </c>
      <c r="E65" s="6">
        <f>IF(AND(SIN($N$2*($H65+1))&lt;=$J$9,SIN($N$2*($H65+1))&gt;=$J$10),1,0)</f>
        <v>0</v>
      </c>
      <c r="F65" s="6">
        <f>IF(AND(SIN($N$2*($H65+2))&lt;=$J$9,SIN($N$2*($H65+2))&gt;=$J$10),1,0)</f>
        <v>0</v>
      </c>
      <c r="G65" s="7">
        <f>IF(AND(SIN($N$2*($H65+3))&lt;=$J$9,SIN($N$2*($H65+3))&gt;=$J$10),1,0)</f>
        <v>0</v>
      </c>
      <c r="H65">
        <f t="shared" si="10"/>
        <v>6</v>
      </c>
    </row>
    <row r="66" spans="1:8" ht="16.5" x14ac:dyDescent="0.3">
      <c r="A66" s="1" t="str">
        <f>"0b"&amp;C66&amp;D66&amp;E66&amp;F66&amp;G66&amp;","</f>
        <v>0b00010,</v>
      </c>
      <c r="B66" t="s">
        <v>8</v>
      </c>
      <c r="C66" s="5">
        <f>IF(AND(SIN($N$2*($H66-1))&lt;=$J$10,SIN($N$2*($H66-1))&gt;=$J$11),1,0)</f>
        <v>0</v>
      </c>
      <c r="D66" s="6">
        <f>IF(AND(SIN($N$2*($H66))&lt;=$J$10,SIN($N$2*($H66))&gt;=$J$11),1,0)</f>
        <v>0</v>
      </c>
      <c r="E66" s="6">
        <f>IF(AND(SIN($N$2*($H66+1))&lt;=$J$10,SIN($N$2*($H66+1))&gt;=$J$11),1,0)</f>
        <v>0</v>
      </c>
      <c r="F66" s="6">
        <f>IF(AND(SIN($N$2*($H66+2))&lt;=$J$10,SIN($N$2*($H66+2))&gt;=$J$11),1,0)</f>
        <v>1</v>
      </c>
      <c r="G66" s="7">
        <f>IF(AND(SIN($N$2*($H66+3))&lt;=$J$10,SIN($N$2*($H66+3))&gt;=$J$11),1,0)</f>
        <v>0</v>
      </c>
      <c r="H66">
        <f t="shared" si="10"/>
        <v>6</v>
      </c>
    </row>
    <row r="67" spans="1:8" ht="16.5" x14ac:dyDescent="0.3">
      <c r="A67" s="1" t="str">
        <f>"0b"&amp;C67&amp;D67&amp;E67&amp;F67&amp;G67&amp;","</f>
        <v>0b01100,</v>
      </c>
      <c r="B67" t="s">
        <v>8</v>
      </c>
      <c r="C67" s="8">
        <f>IF(AND(SIN($N$2*($H67-1))&lt;=$J$11,SIN($N$2*($H67-1))&gt;=$J$12),1,0)</f>
        <v>0</v>
      </c>
      <c r="D67" s="9">
        <f>IF(AND(SIN($N$2*($H67))&lt;=$J$11,SIN($N$2*($H67))&gt;=$J$12),1,0)</f>
        <v>1</v>
      </c>
      <c r="E67" s="9">
        <f>IF(AND(SIN($N$2*($H67+1))&lt;=$J$11,SIN($N$2*($H67+1))&gt;=$J$12),1,0)</f>
        <v>1</v>
      </c>
      <c r="F67" s="9">
        <f>IF(AND(SIN($N$2*($H67+2))&lt;=$J$11,SIN($N$2*($H67+2))&gt;=$J$12),1,0)</f>
        <v>0</v>
      </c>
      <c r="G67" s="10">
        <f>IF(AND(SIN($N$2*($H67+3))&lt;=$J$11,SIN($N$2*($H67+3))&gt;=$J$12),1,0)</f>
        <v>0</v>
      </c>
      <c r="H67">
        <f t="shared" si="10"/>
        <v>6</v>
      </c>
    </row>
    <row r="68" spans="1:8" ht="16.5" x14ac:dyDescent="0.3">
      <c r="A68" s="1" t="s">
        <v>0</v>
      </c>
      <c r="B68" t="s">
        <v>8</v>
      </c>
    </row>
    <row r="69" spans="1:8" x14ac:dyDescent="0.25">
      <c r="B69" t="s">
        <v>8</v>
      </c>
    </row>
    <row r="70" spans="1:8" ht="16.5" x14ac:dyDescent="0.3">
      <c r="A70" s="1" t="str">
        <f>"byte p"&amp;H71&amp;"[8] = {"</f>
        <v>byte p7[8] = {</v>
      </c>
      <c r="B70" t="s">
        <v>8</v>
      </c>
    </row>
    <row r="71" spans="1:8" ht="16.5" x14ac:dyDescent="0.3">
      <c r="A71" s="1" t="str">
        <f>"0b"&amp;C71&amp;D71&amp;E71&amp;F71&amp;G71&amp;","</f>
        <v>0b00000,</v>
      </c>
      <c r="B71" t="s">
        <v>8</v>
      </c>
      <c r="C71" s="11">
        <f>IF(AND(SIN($N$2*($H71-1))&lt;=$J$5,SIN($N$2*($H71-1))&gt;=$J$6),1,0)</f>
        <v>0</v>
      </c>
      <c r="D71" s="12">
        <f>IF(AND(SIN($N$2*($H71))&lt;=$J$5,SIN($N$2*($H71))&gt;=$J$6),1,0)</f>
        <v>0</v>
      </c>
      <c r="E71" s="12">
        <f>IF(AND(SIN($N$2*($H71+1))&lt;=$J$5,SIN($N$2*($H71+1))&gt;=$J$6),1,0)</f>
        <v>0</v>
      </c>
      <c r="F71" s="12">
        <f>IF(AND(SIN($N$2*($H71+2))&lt;=$J$5,SIN($N$2*($H71+2))&gt;=$J$6),1,0)</f>
        <v>0</v>
      </c>
      <c r="G71" s="13">
        <f>IF(AND(SIN($N$2*($H71+3))&lt;=$J$5,SIN($N$2*($H71+3))&gt;=$J$6),1,0)</f>
        <v>0</v>
      </c>
      <c r="H71">
        <v>7</v>
      </c>
    </row>
    <row r="72" spans="1:8" ht="16.5" x14ac:dyDescent="0.3">
      <c r="A72" s="1" t="str">
        <f>"0b"&amp;C72&amp;D72&amp;E72&amp;F72&amp;G72&amp;","</f>
        <v>0b00001,</v>
      </c>
      <c r="B72" t="s">
        <v>8</v>
      </c>
      <c r="C72" s="2">
        <f>IF(AND(SIN($N$2*($H72-1))&lt;=$J$6,SIN($N$2*($H72-1))&gt;=$J$7),1,0)</f>
        <v>0</v>
      </c>
      <c r="D72" s="3">
        <f>IF(AND(SIN($N$2*($H72))&lt;=$J$6,SIN($N$2*($H72))&gt;=$J$7),1,0)</f>
        <v>0</v>
      </c>
      <c r="E72" s="3">
        <f>IF(AND(SIN($N$2*($H72+1))&lt;=$J$6,SIN($N$2*($H72+1))&gt;=$J$7),1,0)</f>
        <v>0</v>
      </c>
      <c r="F72" s="3">
        <f>IF(AND(SIN($N$2*($H72+2))&lt;=$J$6,SIN($N$2*($H72+2))&gt;=$J$7),1,0)</f>
        <v>0</v>
      </c>
      <c r="G72" s="4">
        <f>IF(AND(SIN($N$2*($H72+3))&lt;=$J$6,SIN($N$2*($H72+3))&gt;=$J$7),1,0)</f>
        <v>1</v>
      </c>
      <c r="H72">
        <f>H71</f>
        <v>7</v>
      </c>
    </row>
    <row r="73" spans="1:8" ht="16.5" x14ac:dyDescent="0.3">
      <c r="A73" s="1" t="str">
        <f>"0b"&amp;C73&amp;D73&amp;E73&amp;F73&amp;G73&amp;","</f>
        <v>0b00000,</v>
      </c>
      <c r="B73" t="s">
        <v>8</v>
      </c>
      <c r="C73" s="2">
        <f>IF(AND(SIN($N$2*($H73-1))&lt;=$J$7,SIN($N$2*($H73-1))&gt;=$J$8),1,0)</f>
        <v>0</v>
      </c>
      <c r="D73" s="3">
        <f>IF(AND(SIN($N$2*($H73))&lt;=$J$7,SIN($N$2*($H73))&gt;=$J$8),1,0)</f>
        <v>0</v>
      </c>
      <c r="E73" s="3">
        <f>IF(AND(SIN($N$2*($H73+1))&lt;=$J$7,SIN($N$2*($H73+1))&gt;=$J$8),1,0)</f>
        <v>0</v>
      </c>
      <c r="F73" s="3">
        <f>IF(AND(SIN($N$2*($H73+2))&lt;=$J$7,SIN($N$2*($H73+2))&gt;=$J$8),1,0)</f>
        <v>0</v>
      </c>
      <c r="G73" s="4">
        <f>IF(AND(SIN($N$2*($H73+3))&lt;=$J$7,SIN($N$2*($H73+3))&gt;=$J$8),1,0)</f>
        <v>0</v>
      </c>
      <c r="H73">
        <f t="shared" ref="H73:H78" si="11">H72</f>
        <v>7</v>
      </c>
    </row>
    <row r="74" spans="1:8" ht="16.5" x14ac:dyDescent="0.3">
      <c r="A74" s="1" t="str">
        <f>"0b"&amp;C74&amp;D74&amp;E74&amp;F74&amp;G74&amp;","</f>
        <v>0b00010,</v>
      </c>
      <c r="B74" t="s">
        <v>8</v>
      </c>
      <c r="C74" s="2">
        <f>IF(AND(SIN($N$2*($H74-1))&lt;=$J$8,SIN($N$2*($H74-1))&gt;=$J$9),1,0)</f>
        <v>0</v>
      </c>
      <c r="D74" s="3">
        <f>IF(AND(SIN($N$2*($H74))&lt;=$J$8,SIN($N$2*($H74))&gt;=$J$9),1,0)</f>
        <v>0</v>
      </c>
      <c r="E74" s="3">
        <f>IF(AND(SIN($N$2*($H74+1))&lt;=$J$8,SIN($N$2*($H74+1))&gt;=$J$9),1,0)</f>
        <v>0</v>
      </c>
      <c r="F74" s="3">
        <f>IF(AND(SIN($N$2*($H74+2))&lt;=$J$8,SIN($N$2*($H74+2))&gt;=$J$9),1,0)</f>
        <v>1</v>
      </c>
      <c r="G74" s="4">
        <f>IF(AND(SIN($N$2*($H74+3))&lt;=$J$8,SIN($N$2*($H74+3))&gt;=$J$9),1,0)</f>
        <v>0</v>
      </c>
      <c r="H74">
        <f t="shared" si="11"/>
        <v>7</v>
      </c>
    </row>
    <row r="75" spans="1:8" ht="16.5" x14ac:dyDescent="0.3">
      <c r="A75" s="1" t="str">
        <f>"0b"&amp;C75&amp;D75&amp;E75&amp;F75&amp;G75&amp;","</f>
        <v>0b00010,</v>
      </c>
      <c r="B75" t="s">
        <v>8</v>
      </c>
      <c r="C75" s="5">
        <f>IF(AND(SIN($N$2*($H75-1))&lt;=$J$8,SIN($N$2*($H75-1))&gt;=$J$9),1,0)</f>
        <v>0</v>
      </c>
      <c r="D75" s="6">
        <f>IF(AND(SIN($N$2*($H75))&lt;=$J$8,SIN($N$2*($H75))&gt;=$J$9),1,0)</f>
        <v>0</v>
      </c>
      <c r="E75" s="6">
        <f>IF(AND(SIN($N$2*($H75+1))&lt;=$J$8,SIN($N$2*($H75+1))&gt;=$J$9),1,0)</f>
        <v>0</v>
      </c>
      <c r="F75" s="6">
        <f>IF(AND(SIN($N$2*($H75+2))&lt;=$J$8,SIN($N$2*($H75+2))&gt;=$J$9),1,0)</f>
        <v>1</v>
      </c>
      <c r="G75" s="7">
        <f>IF(AND(SIN($N$2*($H75+3))&lt;=$J$8,SIN($N$2*($H75+3))&gt;=$J$9),1,0)</f>
        <v>0</v>
      </c>
      <c r="H75">
        <f t="shared" si="11"/>
        <v>7</v>
      </c>
    </row>
    <row r="76" spans="1:8" ht="16.5" x14ac:dyDescent="0.3">
      <c r="A76" s="1" t="str">
        <f>"0b"&amp;C76&amp;D76&amp;E76&amp;F76&amp;G76&amp;","</f>
        <v>0b00000,</v>
      </c>
      <c r="B76" t="s">
        <v>8</v>
      </c>
      <c r="C76" s="5">
        <f>IF(AND(SIN($N$2*($H76-1))&lt;=$J$9,SIN($N$2*($H76-1))&gt;=$J$10),1,0)</f>
        <v>0</v>
      </c>
      <c r="D76" s="6">
        <f>IF(AND(SIN($N$2*($H76))&lt;=$J$9,SIN($N$2*($H76))&gt;=$J$10),1,0)</f>
        <v>0</v>
      </c>
      <c r="E76" s="6">
        <f>IF(AND(SIN($N$2*($H76+1))&lt;=$J$9,SIN($N$2*($H76+1))&gt;=$J$10),1,0)</f>
        <v>0</v>
      </c>
      <c r="F76" s="6">
        <f>IF(AND(SIN($N$2*($H76+2))&lt;=$J$9,SIN($N$2*($H76+2))&gt;=$J$10),1,0)</f>
        <v>0</v>
      </c>
      <c r="G76" s="7">
        <f>IF(AND(SIN($N$2*($H76+3))&lt;=$J$9,SIN($N$2*($H76+3))&gt;=$J$10),1,0)</f>
        <v>0</v>
      </c>
      <c r="H76">
        <f t="shared" si="11"/>
        <v>7</v>
      </c>
    </row>
    <row r="77" spans="1:8" ht="16.5" x14ac:dyDescent="0.3">
      <c r="A77" s="1" t="str">
        <f>"0b"&amp;C77&amp;D77&amp;E77&amp;F77&amp;G77&amp;","</f>
        <v>0b00100,</v>
      </c>
      <c r="B77" t="s">
        <v>8</v>
      </c>
      <c r="C77" s="5">
        <f>IF(AND(SIN($N$2*($H77-1))&lt;=$J$10,SIN($N$2*($H77-1))&gt;=$J$11),1,0)</f>
        <v>0</v>
      </c>
      <c r="D77" s="6">
        <f>IF(AND(SIN($N$2*($H77))&lt;=$J$10,SIN($N$2*($H77))&gt;=$J$11),1,0)</f>
        <v>0</v>
      </c>
      <c r="E77" s="6">
        <f>IF(AND(SIN($N$2*($H77+1))&lt;=$J$10,SIN($N$2*($H77+1))&gt;=$J$11),1,0)</f>
        <v>1</v>
      </c>
      <c r="F77" s="6">
        <f>IF(AND(SIN($N$2*($H77+2))&lt;=$J$10,SIN($N$2*($H77+2))&gt;=$J$11),1,0)</f>
        <v>0</v>
      </c>
      <c r="G77" s="7">
        <f>IF(AND(SIN($N$2*($H77+3))&lt;=$J$10,SIN($N$2*($H77+3))&gt;=$J$11),1,0)</f>
        <v>0</v>
      </c>
      <c r="H77">
        <f t="shared" si="11"/>
        <v>7</v>
      </c>
    </row>
    <row r="78" spans="1:8" ht="16.5" x14ac:dyDescent="0.3">
      <c r="A78" s="1" t="str">
        <f>"0b"&amp;C78&amp;D78&amp;E78&amp;F78&amp;G78&amp;","</f>
        <v>0b11000,</v>
      </c>
      <c r="B78" t="s">
        <v>8</v>
      </c>
      <c r="C78" s="8">
        <f>IF(AND(SIN($N$2*($H78-1))&lt;=$J$11,SIN($N$2*($H78-1))&gt;=$J$12),1,0)</f>
        <v>1</v>
      </c>
      <c r="D78" s="9">
        <f>IF(AND(SIN($N$2*($H78))&lt;=$J$11,SIN($N$2*($H78))&gt;=$J$12),1,0)</f>
        <v>1</v>
      </c>
      <c r="E78" s="9">
        <f>IF(AND(SIN($N$2*($H78+1))&lt;=$J$11,SIN($N$2*($H78+1))&gt;=$J$12),1,0)</f>
        <v>0</v>
      </c>
      <c r="F78" s="9">
        <f>IF(AND(SIN($N$2*($H78+2))&lt;=$J$11,SIN($N$2*($H78+2))&gt;=$J$12),1,0)</f>
        <v>0</v>
      </c>
      <c r="G78" s="10">
        <f>IF(AND(SIN($N$2*($H78+3))&lt;=$J$11,SIN($N$2*($H78+3))&gt;=$J$12),1,0)</f>
        <v>0</v>
      </c>
      <c r="H78">
        <f t="shared" si="11"/>
        <v>7</v>
      </c>
    </row>
    <row r="79" spans="1:8" ht="16.5" x14ac:dyDescent="0.3">
      <c r="A79" s="1" t="s">
        <v>0</v>
      </c>
      <c r="B79" t="s">
        <v>8</v>
      </c>
    </row>
    <row r="80" spans="1:8" x14ac:dyDescent="0.25">
      <c r="B80" t="s">
        <v>8</v>
      </c>
    </row>
    <row r="81" spans="1:8" ht="16.5" x14ac:dyDescent="0.3">
      <c r="A81" s="1" t="str">
        <f>"byte p"&amp;H82&amp;"[8] = {"</f>
        <v>byte p8[8] = {</v>
      </c>
      <c r="B81" t="s">
        <v>8</v>
      </c>
    </row>
    <row r="82" spans="1:8" ht="16.5" x14ac:dyDescent="0.3">
      <c r="A82" s="1" t="str">
        <f>"0b"&amp;C82&amp;D82&amp;E82&amp;F82&amp;G82&amp;","</f>
        <v>0b00001,</v>
      </c>
      <c r="B82" t="s">
        <v>8</v>
      </c>
      <c r="C82" s="11">
        <f>IF(AND(SIN($N$2*($H82-1))&lt;=$J$5,SIN($N$2*($H82-1))&gt;=$J$6),1,0)</f>
        <v>0</v>
      </c>
      <c r="D82" s="12">
        <f>IF(AND(SIN($N$2*($H82))&lt;=$J$5,SIN($N$2*($H82))&gt;=$J$6),1,0)</f>
        <v>0</v>
      </c>
      <c r="E82" s="12">
        <f>IF(AND(SIN($N$2*($H82+1))&lt;=$J$5,SIN($N$2*($H82+1))&gt;=$J$6),1,0)</f>
        <v>0</v>
      </c>
      <c r="F82" s="12">
        <f>IF(AND(SIN($N$2*($H82+2))&lt;=$J$5,SIN($N$2*($H82+2))&gt;=$J$6),1,0)</f>
        <v>0</v>
      </c>
      <c r="G82" s="13">
        <f>IF(AND(SIN($N$2*($H82+3))&lt;=$J$5,SIN($N$2*($H82+3))&gt;=$J$6),1,0)</f>
        <v>1</v>
      </c>
      <c r="H82">
        <v>8</v>
      </c>
    </row>
    <row r="83" spans="1:8" ht="16.5" x14ac:dyDescent="0.3">
      <c r="A83" s="1" t="str">
        <f>"0b"&amp;C83&amp;D83&amp;E83&amp;F83&amp;G83&amp;","</f>
        <v>0b00010,</v>
      </c>
      <c r="B83" t="s">
        <v>8</v>
      </c>
      <c r="C83" s="2">
        <f>IF(AND(SIN($N$2*($H83-1))&lt;=$J$6,SIN($N$2*($H83-1))&gt;=$J$7),1,0)</f>
        <v>0</v>
      </c>
      <c r="D83" s="3">
        <f>IF(AND(SIN($N$2*($H83))&lt;=$J$6,SIN($N$2*($H83))&gt;=$J$7),1,0)</f>
        <v>0</v>
      </c>
      <c r="E83" s="3">
        <f>IF(AND(SIN($N$2*($H83+1))&lt;=$J$6,SIN($N$2*($H83+1))&gt;=$J$7),1,0)</f>
        <v>0</v>
      </c>
      <c r="F83" s="3">
        <f>IF(AND(SIN($N$2*($H83+2))&lt;=$J$6,SIN($N$2*($H83+2))&gt;=$J$7),1,0)</f>
        <v>1</v>
      </c>
      <c r="G83" s="4">
        <f>IF(AND(SIN($N$2*($H83+3))&lt;=$J$6,SIN($N$2*($H83+3))&gt;=$J$7),1,0)</f>
        <v>0</v>
      </c>
      <c r="H83">
        <f>H82</f>
        <v>8</v>
      </c>
    </row>
    <row r="84" spans="1:8" ht="16.5" x14ac:dyDescent="0.3">
      <c r="A84" s="1" t="str">
        <f>"0b"&amp;C84&amp;D84&amp;E84&amp;F84&amp;G84&amp;","</f>
        <v>0b00000,</v>
      </c>
      <c r="B84" t="s">
        <v>8</v>
      </c>
      <c r="C84" s="2">
        <f>IF(AND(SIN($N$2*($H84-1))&lt;=$J$7,SIN($N$2*($H84-1))&gt;=$J$8),1,0)</f>
        <v>0</v>
      </c>
      <c r="D84" s="3">
        <f>IF(AND(SIN($N$2*($H84))&lt;=$J$7,SIN($N$2*($H84))&gt;=$J$8),1,0)</f>
        <v>0</v>
      </c>
      <c r="E84" s="3">
        <f>IF(AND(SIN($N$2*($H84+1))&lt;=$J$7,SIN($N$2*($H84+1))&gt;=$J$8),1,0)</f>
        <v>0</v>
      </c>
      <c r="F84" s="3">
        <f>IF(AND(SIN($N$2*($H84+2))&lt;=$J$7,SIN($N$2*($H84+2))&gt;=$J$8),1,0)</f>
        <v>0</v>
      </c>
      <c r="G84" s="4">
        <f>IF(AND(SIN($N$2*($H84+3))&lt;=$J$7,SIN($N$2*($H84+3))&gt;=$J$8),1,0)</f>
        <v>0</v>
      </c>
      <c r="H84">
        <f t="shared" ref="H84:H89" si="12">H83</f>
        <v>8</v>
      </c>
    </row>
    <row r="85" spans="1:8" ht="16.5" x14ac:dyDescent="0.3">
      <c r="A85" s="1" t="str">
        <f>"0b"&amp;C85&amp;D85&amp;E85&amp;F85&amp;G85&amp;","</f>
        <v>0b00100,</v>
      </c>
      <c r="B85" t="s">
        <v>8</v>
      </c>
      <c r="C85" s="2">
        <f>IF(AND(SIN($N$2*($H85-1))&lt;=$J$8,SIN($N$2*($H85-1))&gt;=$J$9),1,0)</f>
        <v>0</v>
      </c>
      <c r="D85" s="3">
        <f>IF(AND(SIN($N$2*($H85))&lt;=$J$8,SIN($N$2*($H85))&gt;=$J$9),1,0)</f>
        <v>0</v>
      </c>
      <c r="E85" s="3">
        <f>IF(AND(SIN($N$2*($H85+1))&lt;=$J$8,SIN($N$2*($H85+1))&gt;=$J$9),1,0)</f>
        <v>1</v>
      </c>
      <c r="F85" s="3">
        <f>IF(AND(SIN($N$2*($H85+2))&lt;=$J$8,SIN($N$2*($H85+2))&gt;=$J$9),1,0)</f>
        <v>0</v>
      </c>
      <c r="G85" s="4">
        <f>IF(AND(SIN($N$2*($H85+3))&lt;=$J$8,SIN($N$2*($H85+3))&gt;=$J$9),1,0)</f>
        <v>0</v>
      </c>
      <c r="H85">
        <f t="shared" si="12"/>
        <v>8</v>
      </c>
    </row>
    <row r="86" spans="1:8" ht="16.5" x14ac:dyDescent="0.3">
      <c r="A86" s="1" t="str">
        <f>"0b"&amp;C86&amp;D86&amp;E86&amp;F86&amp;G86&amp;","</f>
        <v>0b00100,</v>
      </c>
      <c r="B86" t="s">
        <v>8</v>
      </c>
      <c r="C86" s="5">
        <f>IF(AND(SIN($N$2*($H86-1))&lt;=$J$8,SIN($N$2*($H86-1))&gt;=$J$9),1,0)</f>
        <v>0</v>
      </c>
      <c r="D86" s="6">
        <f>IF(AND(SIN($N$2*($H86))&lt;=$J$8,SIN($N$2*($H86))&gt;=$J$9),1,0)</f>
        <v>0</v>
      </c>
      <c r="E86" s="6">
        <f>IF(AND(SIN($N$2*($H86+1))&lt;=$J$8,SIN($N$2*($H86+1))&gt;=$J$9),1,0)</f>
        <v>1</v>
      </c>
      <c r="F86" s="6">
        <f>IF(AND(SIN($N$2*($H86+2))&lt;=$J$8,SIN($N$2*($H86+2))&gt;=$J$9),1,0)</f>
        <v>0</v>
      </c>
      <c r="G86" s="7">
        <f>IF(AND(SIN($N$2*($H86+3))&lt;=$J$8,SIN($N$2*($H86+3))&gt;=$J$9),1,0)</f>
        <v>0</v>
      </c>
      <c r="H86">
        <f t="shared" si="12"/>
        <v>8</v>
      </c>
    </row>
    <row r="87" spans="1:8" ht="16.5" x14ac:dyDescent="0.3">
      <c r="A87" s="1" t="str">
        <f>"0b"&amp;C87&amp;D87&amp;E87&amp;F87&amp;G87&amp;","</f>
        <v>0b00000,</v>
      </c>
      <c r="B87" t="s">
        <v>8</v>
      </c>
      <c r="C87" s="5">
        <f>IF(AND(SIN($N$2*($H87-1))&lt;=$J$9,SIN($N$2*($H87-1))&gt;=$J$10),1,0)</f>
        <v>0</v>
      </c>
      <c r="D87" s="6">
        <f>IF(AND(SIN($N$2*($H87))&lt;=$J$9,SIN($N$2*($H87))&gt;=$J$10),1,0)</f>
        <v>0</v>
      </c>
      <c r="E87" s="6">
        <f>IF(AND(SIN($N$2*($H87+1))&lt;=$J$9,SIN($N$2*($H87+1))&gt;=$J$10),1,0)</f>
        <v>0</v>
      </c>
      <c r="F87" s="6">
        <f>IF(AND(SIN($N$2*($H87+2))&lt;=$J$9,SIN($N$2*($H87+2))&gt;=$J$10),1,0)</f>
        <v>0</v>
      </c>
      <c r="G87" s="7">
        <f>IF(AND(SIN($N$2*($H87+3))&lt;=$J$9,SIN($N$2*($H87+3))&gt;=$J$10),1,0)</f>
        <v>0</v>
      </c>
      <c r="H87">
        <f t="shared" si="12"/>
        <v>8</v>
      </c>
    </row>
    <row r="88" spans="1:8" ht="16.5" x14ac:dyDescent="0.3">
      <c r="A88" s="1" t="str">
        <f>"0b"&amp;C88&amp;D88&amp;E88&amp;F88&amp;G88&amp;","</f>
        <v>0b01000,</v>
      </c>
      <c r="B88" t="s">
        <v>8</v>
      </c>
      <c r="C88" s="5">
        <f>IF(AND(SIN($N$2*($H88-1))&lt;=$J$10,SIN($N$2*($H88-1))&gt;=$J$11),1,0)</f>
        <v>0</v>
      </c>
      <c r="D88" s="6">
        <f>IF(AND(SIN($N$2*($H88))&lt;=$J$10,SIN($N$2*($H88))&gt;=$J$11),1,0)</f>
        <v>1</v>
      </c>
      <c r="E88" s="6">
        <f>IF(AND(SIN($N$2*($H88+1))&lt;=$J$10,SIN($N$2*($H88+1))&gt;=$J$11),1,0)</f>
        <v>0</v>
      </c>
      <c r="F88" s="6">
        <f>IF(AND(SIN($N$2*($H88+2))&lt;=$J$10,SIN($N$2*($H88+2))&gt;=$J$11),1,0)</f>
        <v>0</v>
      </c>
      <c r="G88" s="7">
        <f>IF(AND(SIN($N$2*($H88+3))&lt;=$J$10,SIN($N$2*($H88+3))&gt;=$J$11),1,0)</f>
        <v>0</v>
      </c>
      <c r="H88">
        <f t="shared" si="12"/>
        <v>8</v>
      </c>
    </row>
    <row r="89" spans="1:8" ht="16.5" x14ac:dyDescent="0.3">
      <c r="A89" s="1" t="str">
        <f>"0b"&amp;C89&amp;D89&amp;E89&amp;F89&amp;G89&amp;","</f>
        <v>0b10000,</v>
      </c>
      <c r="B89" t="s">
        <v>8</v>
      </c>
      <c r="C89" s="8">
        <f>IF(AND(SIN($N$2*($H89-1))&lt;=$J$11,SIN($N$2*($H89-1))&gt;=$J$12),1,0)</f>
        <v>1</v>
      </c>
      <c r="D89" s="9">
        <f>IF(AND(SIN($N$2*($H89))&lt;=$J$11,SIN($N$2*($H89))&gt;=$J$12),1,0)</f>
        <v>0</v>
      </c>
      <c r="E89" s="9">
        <f>IF(AND(SIN($N$2*($H89+1))&lt;=$J$11,SIN($N$2*($H89+1))&gt;=$J$12),1,0)</f>
        <v>0</v>
      </c>
      <c r="F89" s="9">
        <f>IF(AND(SIN($N$2*($H89+2))&lt;=$J$11,SIN($N$2*($H89+2))&gt;=$J$12),1,0)</f>
        <v>0</v>
      </c>
      <c r="G89" s="10">
        <f>IF(AND(SIN($N$2*($H89+3))&lt;=$J$11,SIN($N$2*($H89+3))&gt;=$J$12),1,0)</f>
        <v>0</v>
      </c>
      <c r="H89">
        <f t="shared" si="12"/>
        <v>8</v>
      </c>
    </row>
    <row r="90" spans="1:8" ht="16.5" x14ac:dyDescent="0.3">
      <c r="A90" s="1" t="s">
        <v>0</v>
      </c>
      <c r="B90" t="s">
        <v>8</v>
      </c>
    </row>
  </sheetData>
  <mergeCells count="6">
    <mergeCell ref="L14:M14"/>
    <mergeCell ref="N2:O2"/>
    <mergeCell ref="L1:M1"/>
    <mergeCell ref="I4:J4"/>
    <mergeCell ref="I1:J2"/>
    <mergeCell ref="K5:K12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topLeftCell="A19" workbookViewId="0">
      <selection activeCell="A2" sqref="A2:A37"/>
    </sheetView>
  </sheetViews>
  <sheetFormatPr defaultRowHeight="15" x14ac:dyDescent="0.25"/>
  <cols>
    <col min="1" max="1" width="22.85546875" customWidth="1"/>
  </cols>
  <sheetData>
    <row r="2" spans="1:2" x14ac:dyDescent="0.25">
      <c r="A2" t="str">
        <f>"lcd.createChar("&amp;B2&amp;", p"&amp;B2+1&amp;");"</f>
        <v>lcd.createChar(0, p1);</v>
      </c>
      <c r="B2">
        <v>0</v>
      </c>
    </row>
    <row r="3" spans="1:2" x14ac:dyDescent="0.25">
      <c r="A3" t="str">
        <f t="shared" ref="A3:A38" si="0">"lcd.createChar("&amp;B3&amp;", p"&amp;B3+1&amp;");"</f>
        <v>lcd.createChar(1, p2);</v>
      </c>
      <c r="B3">
        <f>B2+1</f>
        <v>1</v>
      </c>
    </row>
    <row r="4" spans="1:2" x14ac:dyDescent="0.25">
      <c r="A4" t="str">
        <f t="shared" si="0"/>
        <v>lcd.createChar(2, p3);</v>
      </c>
      <c r="B4">
        <f t="shared" ref="B4:B38" si="1">B3+1</f>
        <v>2</v>
      </c>
    </row>
    <row r="5" spans="1:2" x14ac:dyDescent="0.25">
      <c r="A5" t="str">
        <f t="shared" si="0"/>
        <v>lcd.createChar(3, p4);</v>
      </c>
      <c r="B5">
        <f t="shared" si="1"/>
        <v>3</v>
      </c>
    </row>
    <row r="6" spans="1:2" x14ac:dyDescent="0.25">
      <c r="A6" t="str">
        <f t="shared" si="0"/>
        <v>lcd.createChar(4, p5);</v>
      </c>
      <c r="B6">
        <f t="shared" si="1"/>
        <v>4</v>
      </c>
    </row>
    <row r="7" spans="1:2" x14ac:dyDescent="0.25">
      <c r="A7" t="str">
        <f t="shared" si="0"/>
        <v>lcd.createChar(5, p6);</v>
      </c>
      <c r="B7">
        <f t="shared" si="1"/>
        <v>5</v>
      </c>
    </row>
    <row r="8" spans="1:2" x14ac:dyDescent="0.25">
      <c r="A8" t="str">
        <f t="shared" si="0"/>
        <v>lcd.createChar(6, p7);</v>
      </c>
      <c r="B8">
        <f t="shared" si="1"/>
        <v>6</v>
      </c>
    </row>
    <row r="9" spans="1:2" x14ac:dyDescent="0.25">
      <c r="A9" t="str">
        <f t="shared" si="0"/>
        <v>lcd.createChar(7, p8);</v>
      </c>
      <c r="B9">
        <f t="shared" si="1"/>
        <v>7</v>
      </c>
    </row>
    <row r="10" spans="1:2" x14ac:dyDescent="0.25">
      <c r="A10" t="str">
        <f t="shared" si="0"/>
        <v>lcd.createChar(8, p9);</v>
      </c>
      <c r="B10">
        <f t="shared" si="1"/>
        <v>8</v>
      </c>
    </row>
    <row r="11" spans="1:2" x14ac:dyDescent="0.25">
      <c r="A11" t="str">
        <f t="shared" si="0"/>
        <v>lcd.createChar(9, p10);</v>
      </c>
      <c r="B11">
        <f t="shared" si="1"/>
        <v>9</v>
      </c>
    </row>
    <row r="12" spans="1:2" x14ac:dyDescent="0.25">
      <c r="A12" t="str">
        <f t="shared" si="0"/>
        <v>lcd.createChar(10, p11);</v>
      </c>
      <c r="B12">
        <f t="shared" si="1"/>
        <v>10</v>
      </c>
    </row>
    <row r="13" spans="1:2" x14ac:dyDescent="0.25">
      <c r="A13" t="str">
        <f t="shared" si="0"/>
        <v>lcd.createChar(11, p12);</v>
      </c>
      <c r="B13">
        <f t="shared" si="1"/>
        <v>11</v>
      </c>
    </row>
    <row r="14" spans="1:2" x14ac:dyDescent="0.25">
      <c r="A14" t="str">
        <f t="shared" si="0"/>
        <v>lcd.createChar(12, p13);</v>
      </c>
      <c r="B14">
        <f t="shared" si="1"/>
        <v>12</v>
      </c>
    </row>
    <row r="15" spans="1:2" x14ac:dyDescent="0.25">
      <c r="A15" t="str">
        <f t="shared" si="0"/>
        <v>lcd.createChar(13, p14);</v>
      </c>
      <c r="B15">
        <f t="shared" si="1"/>
        <v>13</v>
      </c>
    </row>
    <row r="16" spans="1:2" x14ac:dyDescent="0.25">
      <c r="A16" t="str">
        <f t="shared" si="0"/>
        <v>lcd.createChar(14, p15);</v>
      </c>
      <c r="B16">
        <f t="shared" si="1"/>
        <v>14</v>
      </c>
    </row>
    <row r="17" spans="1:2" x14ac:dyDescent="0.25">
      <c r="A17" t="str">
        <f t="shared" si="0"/>
        <v>lcd.createChar(15, p16);</v>
      </c>
      <c r="B17">
        <f t="shared" si="1"/>
        <v>15</v>
      </c>
    </row>
    <row r="18" spans="1:2" x14ac:dyDescent="0.25">
      <c r="A18" t="str">
        <f t="shared" si="0"/>
        <v>lcd.createChar(16, p17);</v>
      </c>
      <c r="B18">
        <f t="shared" si="1"/>
        <v>16</v>
      </c>
    </row>
    <row r="19" spans="1:2" x14ac:dyDescent="0.25">
      <c r="A19" t="str">
        <f t="shared" si="0"/>
        <v>lcd.createChar(17, p18);</v>
      </c>
      <c r="B19">
        <f t="shared" si="1"/>
        <v>17</v>
      </c>
    </row>
    <row r="20" spans="1:2" x14ac:dyDescent="0.25">
      <c r="A20" t="str">
        <f t="shared" si="0"/>
        <v>lcd.createChar(18, p19);</v>
      </c>
      <c r="B20">
        <f t="shared" si="1"/>
        <v>18</v>
      </c>
    </row>
    <row r="21" spans="1:2" x14ac:dyDescent="0.25">
      <c r="A21" t="str">
        <f t="shared" si="0"/>
        <v>lcd.createChar(19, p20);</v>
      </c>
      <c r="B21">
        <f t="shared" si="1"/>
        <v>19</v>
      </c>
    </row>
    <row r="22" spans="1:2" x14ac:dyDescent="0.25">
      <c r="A22" t="str">
        <f t="shared" si="0"/>
        <v>lcd.createChar(20, p21);</v>
      </c>
      <c r="B22">
        <f t="shared" si="1"/>
        <v>20</v>
      </c>
    </row>
    <row r="23" spans="1:2" x14ac:dyDescent="0.25">
      <c r="A23" t="str">
        <f t="shared" si="0"/>
        <v>lcd.createChar(21, p22);</v>
      </c>
      <c r="B23">
        <f t="shared" si="1"/>
        <v>21</v>
      </c>
    </row>
    <row r="24" spans="1:2" x14ac:dyDescent="0.25">
      <c r="A24" t="str">
        <f t="shared" si="0"/>
        <v>lcd.createChar(22, p23);</v>
      </c>
      <c r="B24">
        <f t="shared" si="1"/>
        <v>22</v>
      </c>
    </row>
    <row r="25" spans="1:2" x14ac:dyDescent="0.25">
      <c r="A25" t="str">
        <f t="shared" si="0"/>
        <v>lcd.createChar(23, p24);</v>
      </c>
      <c r="B25">
        <f t="shared" si="1"/>
        <v>23</v>
      </c>
    </row>
    <row r="26" spans="1:2" x14ac:dyDescent="0.25">
      <c r="A26" t="str">
        <f t="shared" si="0"/>
        <v>lcd.createChar(24, p25);</v>
      </c>
      <c r="B26">
        <f t="shared" si="1"/>
        <v>24</v>
      </c>
    </row>
    <row r="27" spans="1:2" x14ac:dyDescent="0.25">
      <c r="A27" t="str">
        <f t="shared" si="0"/>
        <v>lcd.createChar(25, p26);</v>
      </c>
      <c r="B27">
        <f t="shared" si="1"/>
        <v>25</v>
      </c>
    </row>
    <row r="28" spans="1:2" x14ac:dyDescent="0.25">
      <c r="A28" t="str">
        <f t="shared" si="0"/>
        <v>lcd.createChar(26, p27);</v>
      </c>
      <c r="B28">
        <f t="shared" si="1"/>
        <v>26</v>
      </c>
    </row>
    <row r="29" spans="1:2" x14ac:dyDescent="0.25">
      <c r="A29" t="str">
        <f t="shared" si="0"/>
        <v>lcd.createChar(27, p28);</v>
      </c>
      <c r="B29">
        <f t="shared" si="1"/>
        <v>27</v>
      </c>
    </row>
    <row r="30" spans="1:2" x14ac:dyDescent="0.25">
      <c r="A30" t="str">
        <f t="shared" si="0"/>
        <v>lcd.createChar(28, p29);</v>
      </c>
      <c r="B30">
        <f t="shared" si="1"/>
        <v>28</v>
      </c>
    </row>
    <row r="31" spans="1:2" x14ac:dyDescent="0.25">
      <c r="A31" t="str">
        <f t="shared" si="0"/>
        <v>lcd.createChar(29, p30);</v>
      </c>
      <c r="B31">
        <f t="shared" si="1"/>
        <v>29</v>
      </c>
    </row>
    <row r="32" spans="1:2" x14ac:dyDescent="0.25">
      <c r="A32" t="str">
        <f t="shared" si="0"/>
        <v>lcd.createChar(30, p31);</v>
      </c>
      <c r="B32">
        <f t="shared" si="1"/>
        <v>30</v>
      </c>
    </row>
    <row r="33" spans="1:2" x14ac:dyDescent="0.25">
      <c r="A33" t="str">
        <f t="shared" si="0"/>
        <v>lcd.createChar(31, p32);</v>
      </c>
      <c r="B33">
        <f t="shared" si="1"/>
        <v>31</v>
      </c>
    </row>
    <row r="34" spans="1:2" x14ac:dyDescent="0.25">
      <c r="A34" t="str">
        <f t="shared" si="0"/>
        <v>lcd.createChar(32, p33);</v>
      </c>
      <c r="B34">
        <f t="shared" si="1"/>
        <v>32</v>
      </c>
    </row>
    <row r="35" spans="1:2" x14ac:dyDescent="0.25">
      <c r="A35" t="str">
        <f t="shared" si="0"/>
        <v>lcd.createChar(33, p34);</v>
      </c>
      <c r="B35">
        <f t="shared" si="1"/>
        <v>33</v>
      </c>
    </row>
    <row r="36" spans="1:2" x14ac:dyDescent="0.25">
      <c r="A36" t="str">
        <f t="shared" si="0"/>
        <v>lcd.createChar(34, p35);</v>
      </c>
      <c r="B36">
        <f t="shared" si="1"/>
        <v>34</v>
      </c>
    </row>
    <row r="37" spans="1:2" x14ac:dyDescent="0.25">
      <c r="A37" t="str">
        <f t="shared" si="0"/>
        <v>lcd.createChar(35, p36);</v>
      </c>
      <c r="B37">
        <f t="shared" si="1"/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Amristar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Stroot</dc:creator>
  <cp:lastModifiedBy>Greg Stroot</cp:lastModifiedBy>
  <dcterms:created xsi:type="dcterms:W3CDTF">2016-02-29T04:45:38Z</dcterms:created>
  <dcterms:modified xsi:type="dcterms:W3CDTF">2016-07-02T18:46:08Z</dcterms:modified>
</cp:coreProperties>
</file>